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13 DIRECCIÓN DE DESARROLLO FORESTAL\FORMATOS Y ANEXOS\Formatos Informes\ACTUAL\"/>
    </mc:Choice>
  </mc:AlternateContent>
  <xr:revisionPtr revIDLastSave="0" documentId="13_ncr:40009_{351587BD-8D9B-45A1-BD1A-A169E6896E50}" xr6:coauthVersionLast="47" xr6:coauthVersionMax="47" xr10:uidLastSave="{00000000-0000-0000-0000-000000000000}"/>
  <bookViews>
    <workbookView xWindow="-120" yWindow="-120" windowWidth="21840" windowHeight="13140" tabRatio="986"/>
  </bookViews>
  <sheets>
    <sheet name="SOLICITUD" sheetId="37" r:id="rId1"/>
    <sheet name="Datos" sheetId="8" state="hidden" r:id="rId2"/>
    <sheet name="Provincias y cantones" sheetId="9" state="hidden" r:id="rId3"/>
  </sheets>
  <externalReferences>
    <externalReference r:id="rId4"/>
  </externalReferences>
  <definedNames>
    <definedName name="_xlnm.Print_Area" localSheetId="0">SOLICITUD!$A$2:$L$46</definedName>
    <definedName name="Materiales_Equipos">[1]Anexos!$AB$2:$AB$10</definedName>
  </definedNames>
  <calcPr calcId="191029"/>
</workbook>
</file>

<file path=xl/calcChain.xml><?xml version="1.0" encoding="utf-8"?>
<calcChain xmlns="http://schemas.openxmlformats.org/spreadsheetml/2006/main">
  <c r="F25" i="37" l="1"/>
  <c r="H25" i="37"/>
  <c r="BH4" i="37"/>
  <c r="BH5" i="37"/>
  <c r="BH6" i="37"/>
  <c r="BH7" i="37"/>
  <c r="BH8" i="37"/>
  <c r="BH9" i="37"/>
  <c r="BH10" i="37"/>
  <c r="BH11" i="37"/>
  <c r="BH12" i="37"/>
  <c r="BH13" i="37"/>
  <c r="BH14" i="37"/>
  <c r="BH15" i="37"/>
  <c r="BH16" i="37"/>
  <c r="BH17" i="37"/>
  <c r="BH18" i="37"/>
  <c r="BH19" i="37"/>
  <c r="BH20" i="37"/>
  <c r="BH21" i="37"/>
  <c r="BH22" i="37"/>
  <c r="BH23" i="37"/>
  <c r="BH3" i="37"/>
  <c r="A29" i="37"/>
  <c r="J25" i="37"/>
  <c r="A30" i="37"/>
  <c r="G29" i="37"/>
  <c r="G30" i="37"/>
  <c r="CC12" i="37"/>
  <c r="CA12" i="37"/>
  <c r="CA15" i="37"/>
  <c r="CA17" i="37"/>
  <c r="CA19" i="37"/>
  <c r="CA20" i="37"/>
  <c r="CA21" i="37"/>
  <c r="CA22" i="37"/>
  <c r="CA23" i="37"/>
  <c r="CA26" i="37"/>
  <c r="CA31" i="37"/>
  <c r="CA37" i="37"/>
  <c r="CA39" i="37"/>
  <c r="CA40" i="37"/>
  <c r="CA41" i="37"/>
  <c r="CA43" i="37"/>
  <c r="CA45" i="37"/>
  <c r="CA46" i="37"/>
  <c r="CA47" i="37"/>
  <c r="CA55" i="37"/>
  <c r="CA61" i="37"/>
  <c r="CA62" i="37"/>
  <c r="CA65" i="37"/>
  <c r="CA67" i="37"/>
  <c r="CA68" i="37"/>
  <c r="CA69" i="37"/>
  <c r="CA70" i="37"/>
  <c r="CA72" i="37"/>
  <c r="CA74" i="37"/>
  <c r="CA77" i="37"/>
  <c r="CA78" i="37"/>
  <c r="CA81" i="37"/>
  <c r="CA82" i="37"/>
  <c r="CA85" i="37"/>
  <c r="CA87" i="37"/>
  <c r="CA88" i="37"/>
  <c r="CA89" i="37"/>
  <c r="CA90" i="37"/>
  <c r="CA97" i="37"/>
  <c r="CA98" i="37"/>
  <c r="CA99" i="37"/>
  <c r="CA100" i="37"/>
  <c r="CA101" i="37"/>
  <c r="CA103" i="37"/>
  <c r="CA104" i="37"/>
  <c r="CA107" i="37"/>
  <c r="CA108" i="37"/>
  <c r="CA109" i="37"/>
  <c r="CA110" i="37"/>
  <c r="CA114" i="37"/>
  <c r="CA115" i="37"/>
  <c r="CA116" i="37"/>
  <c r="CA121" i="37"/>
  <c r="CA124" i="37"/>
  <c r="CA125" i="37"/>
  <c r="CA126" i="37"/>
  <c r="CA127" i="37"/>
  <c r="CA129" i="37"/>
  <c r="CA130" i="37"/>
  <c r="CA132" i="37"/>
  <c r="CA134" i="37"/>
  <c r="CA135" i="37"/>
  <c r="CA136" i="37"/>
  <c r="CA138" i="37"/>
  <c r="CA141" i="37"/>
  <c r="CA142" i="37"/>
  <c r="CA143" i="37"/>
  <c r="CA150" i="37"/>
  <c r="CA154" i="37"/>
  <c r="CA156" i="37"/>
  <c r="CA160" i="37"/>
  <c r="CA161" i="37"/>
  <c r="CA163" i="37"/>
  <c r="CA164" i="37"/>
  <c r="CA166" i="37"/>
  <c r="CA167" i="37"/>
  <c r="CA169" i="37"/>
  <c r="CA170" i="37"/>
  <c r="CA171" i="37"/>
  <c r="CA172" i="37"/>
  <c r="CA173" i="37"/>
  <c r="CA175" i="37"/>
  <c r="CA176" i="37"/>
  <c r="CA178" i="37"/>
  <c r="CA180" i="37"/>
  <c r="CA181" i="37"/>
  <c r="CA182" i="37"/>
  <c r="CA186" i="37"/>
  <c r="CA188" i="37"/>
  <c r="CA189" i="37"/>
  <c r="CA190" i="37"/>
  <c r="CA191" i="37"/>
  <c r="CA192" i="37"/>
  <c r="CA194" i="37"/>
  <c r="CA195" i="37"/>
  <c r="CA196" i="37"/>
  <c r="CA197" i="37"/>
  <c r="CA198" i="37"/>
  <c r="CA199" i="37"/>
  <c r="CA200" i="37"/>
  <c r="CA201" i="37"/>
  <c r="CA203" i="37"/>
  <c r="CA204" i="37"/>
  <c r="CA205" i="37"/>
  <c r="CA209" i="37"/>
  <c r="CA217" i="37"/>
  <c r="CA221" i="37"/>
  <c r="CA223" i="37"/>
  <c r="CA3" i="37"/>
  <c r="CA4" i="37"/>
  <c r="CA5" i="37"/>
  <c r="CA6" i="37"/>
  <c r="CA7" i="37"/>
  <c r="CA8" i="37"/>
  <c r="CA9" i="37"/>
  <c r="CA10" i="37"/>
  <c r="CA11" i="37"/>
  <c r="CA13" i="37"/>
  <c r="CA14" i="37"/>
  <c r="CA16" i="37"/>
  <c r="CA18" i="37"/>
  <c r="CA24" i="37"/>
  <c r="CA25" i="37"/>
  <c r="CA27" i="37"/>
  <c r="CA28" i="37"/>
  <c r="CA29" i="37"/>
  <c r="CA30" i="37"/>
  <c r="CA32" i="37"/>
  <c r="CA33" i="37"/>
  <c r="CA34" i="37"/>
  <c r="CA35" i="37"/>
  <c r="CA36" i="37"/>
  <c r="CA38" i="37"/>
  <c r="CA42" i="37"/>
  <c r="CA44" i="37"/>
  <c r="CA48" i="37"/>
  <c r="CA49" i="37"/>
  <c r="CA50" i="37"/>
  <c r="CA51" i="37"/>
  <c r="CA52" i="37"/>
  <c r="CA53" i="37"/>
  <c r="CA54" i="37"/>
  <c r="CA56" i="37"/>
  <c r="CA57" i="37"/>
  <c r="CA58" i="37"/>
  <c r="CA59" i="37"/>
  <c r="CA60" i="37"/>
  <c r="CA63" i="37"/>
  <c r="CA64" i="37"/>
  <c r="CA66" i="37"/>
  <c r="CA71" i="37"/>
  <c r="CA73" i="37"/>
  <c r="CA75" i="37"/>
  <c r="CA76" i="37"/>
  <c r="CA79" i="37"/>
  <c r="CA80" i="37"/>
  <c r="CA83" i="37"/>
  <c r="CA84" i="37"/>
  <c r="CA86" i="37"/>
  <c r="CA91" i="37"/>
  <c r="CA92" i="37"/>
  <c r="CA93" i="37"/>
  <c r="CA94" i="37"/>
  <c r="CA95" i="37"/>
  <c r="CA96" i="37"/>
  <c r="CA102" i="37"/>
  <c r="CA105" i="37"/>
  <c r="CA106" i="37"/>
  <c r="CA111" i="37"/>
  <c r="CA112" i="37"/>
  <c r="CA113" i="37"/>
  <c r="CA117" i="37"/>
  <c r="CA118" i="37"/>
  <c r="CA119" i="37"/>
  <c r="CA120" i="37"/>
  <c r="CA122" i="37"/>
  <c r="CA123" i="37"/>
  <c r="CA128" i="37"/>
  <c r="CA131" i="37"/>
  <c r="CA133" i="37"/>
  <c r="CA137" i="37"/>
  <c r="CA139" i="37"/>
  <c r="CA140" i="37"/>
  <c r="CA144" i="37"/>
  <c r="CA145" i="37"/>
  <c r="CA146" i="37"/>
  <c r="CA147" i="37"/>
  <c r="CA148" i="37"/>
  <c r="CA149" i="37"/>
  <c r="CA151" i="37"/>
  <c r="CA152" i="37"/>
  <c r="CA153" i="37"/>
  <c r="CA155" i="37"/>
  <c r="CA157" i="37"/>
  <c r="CA158" i="37"/>
  <c r="CA159" i="37"/>
  <c r="CA162" i="37"/>
  <c r="CA165" i="37"/>
  <c r="CA168" i="37"/>
  <c r="CA174" i="37"/>
  <c r="CA177" i="37"/>
  <c r="CA179" i="37"/>
  <c r="CA183" i="37"/>
  <c r="CA184" i="37"/>
  <c r="CA185" i="37"/>
  <c r="CA187" i="37"/>
  <c r="CA193" i="37"/>
  <c r="CA202" i="37"/>
  <c r="CA206" i="37"/>
  <c r="CA207" i="37"/>
  <c r="CA208" i="37"/>
  <c r="CA210" i="37"/>
  <c r="CA211" i="37"/>
  <c r="CA212" i="37"/>
  <c r="CA213" i="37"/>
  <c r="CA214" i="37"/>
  <c r="CA215" i="37"/>
  <c r="CA216" i="37"/>
  <c r="CA218" i="37"/>
  <c r="CA219" i="37"/>
  <c r="CA220" i="37"/>
  <c r="CA222" i="37"/>
  <c r="CA224" i="37"/>
  <c r="CA2" i="37"/>
  <c r="B15" i="37"/>
  <c r="F15" i="37"/>
  <c r="F8" i="37"/>
  <c r="J8" i="37"/>
  <c r="E8" i="37"/>
  <c r="A8" i="37"/>
  <c r="H12" i="37"/>
  <c r="B12" i="37"/>
  <c r="BP23" i="37"/>
  <c r="BO23" i="37"/>
  <c r="BN23" i="37"/>
  <c r="BP22" i="37"/>
  <c r="BO22" i="37"/>
  <c r="BN22" i="37"/>
  <c r="BP21" i="37"/>
  <c r="BO21" i="37"/>
  <c r="BN21" i="37"/>
  <c r="BP20" i="37"/>
  <c r="BO20" i="37"/>
  <c r="BN20" i="37"/>
  <c r="BP19" i="37"/>
  <c r="BO19" i="37"/>
  <c r="BN19" i="37"/>
  <c r="BP18" i="37"/>
  <c r="BO18" i="37"/>
  <c r="BN18" i="37"/>
  <c r="BP17" i="37"/>
  <c r="BO17" i="37"/>
  <c r="BN17" i="37"/>
  <c r="BP16" i="37"/>
  <c r="BO16" i="37"/>
  <c r="BN16" i="37"/>
  <c r="BP15" i="37"/>
  <c r="BO15" i="37"/>
  <c r="BN15" i="37"/>
  <c r="BP14" i="37"/>
  <c r="BO14" i="37"/>
  <c r="BN14" i="37"/>
  <c r="BP13" i="37"/>
  <c r="BO13" i="37"/>
  <c r="BN13" i="37"/>
  <c r="BP12" i="37"/>
  <c r="BO12" i="37"/>
  <c r="BN12" i="37"/>
  <c r="BP11" i="37"/>
  <c r="BO11" i="37"/>
  <c r="BN11" i="37"/>
  <c r="BP10" i="37"/>
  <c r="BO10" i="37"/>
  <c r="BN10" i="37"/>
  <c r="BP9" i="37"/>
  <c r="BO9" i="37"/>
  <c r="BN9" i="37"/>
  <c r="BP8" i="37"/>
  <c r="BO8" i="37"/>
  <c r="BN8" i="37"/>
  <c r="BP7" i="37"/>
  <c r="BO7" i="37"/>
  <c r="BN7" i="37"/>
  <c r="BP6" i="37"/>
  <c r="BO6" i="37"/>
  <c r="BN6" i="37"/>
  <c r="BP5" i="37"/>
  <c r="BO5" i="37"/>
  <c r="BN5" i="37"/>
  <c r="BP4" i="37"/>
  <c r="BO4" i="37"/>
  <c r="BN4" i="37"/>
  <c r="BP3" i="37"/>
  <c r="BO3" i="37"/>
  <c r="BN3" i="37"/>
  <c r="H2" i="9"/>
  <c r="CC11" i="37"/>
  <c r="CC9" i="37"/>
  <c r="B40" i="37"/>
  <c r="B41" i="37"/>
  <c r="H3" i="9" l="1"/>
  <c r="H4" i="9" l="1"/>
  <c r="H5" i="9" l="1"/>
  <c r="H6" i="9" l="1"/>
  <c r="H7" i="9" l="1"/>
  <c r="H8" i="9" l="1"/>
  <c r="H9" i="9" l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</calcChain>
</file>

<file path=xl/comments1.xml><?xml version="1.0" encoding="utf-8"?>
<comments xmlns="http://schemas.openxmlformats.org/spreadsheetml/2006/main">
  <authors>
    <author>Daniel Isaias Rosero Mendoza</author>
    <author>ofercompu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Daniel Isaias Rosero Mendoza:</t>
        </r>
        <r>
          <rPr>
            <sz val="9"/>
            <color indexed="81"/>
            <rFont val="Tahoma"/>
            <family val="2"/>
          </rPr>
          <t xml:space="preserve">
Primer apellido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Daniel Isaias Rosero Mendoza:</t>
        </r>
        <r>
          <rPr>
            <sz val="9"/>
            <color indexed="81"/>
            <rFont val="Tahoma"/>
            <family val="2"/>
          </rPr>
          <t xml:space="preserve">
Segundo apellido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</rPr>
          <t>Daniel Isaias Rosero Mendoza:</t>
        </r>
        <r>
          <rPr>
            <sz val="9"/>
            <color indexed="81"/>
            <rFont val="Tahoma"/>
            <family val="2"/>
          </rPr>
          <t xml:space="preserve">
Primer nombre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>Daniel Isaias Rosero Mendoza:</t>
        </r>
        <r>
          <rPr>
            <sz val="9"/>
            <color indexed="81"/>
            <rFont val="Tahoma"/>
            <family val="2"/>
          </rPr>
          <t xml:space="preserve">
Segundo nombre</t>
        </r>
      </text>
    </comment>
    <comment ref="L19" authorId="1" shapeId="0">
      <text>
        <r>
          <rPr>
            <b/>
            <sz val="9"/>
            <color indexed="81"/>
            <rFont val="Tahoma"/>
            <family val="2"/>
          </rPr>
          <t>Daniel Rosero Mendoza:</t>
        </r>
        <r>
          <rPr>
            <sz val="9"/>
            <color indexed="81"/>
            <rFont val="Tahoma"/>
            <family val="2"/>
          </rPr>
          <t xml:space="preserve">
La edad fluctua entre 2 a 6 años aproximadamente</t>
        </r>
      </text>
    </comment>
  </commentList>
</comments>
</file>

<file path=xl/sharedStrings.xml><?xml version="1.0" encoding="utf-8"?>
<sst xmlns="http://schemas.openxmlformats.org/spreadsheetml/2006/main" count="5385" uniqueCount="1976">
  <si>
    <t>Especie</t>
  </si>
  <si>
    <t>VENTANAS</t>
  </si>
  <si>
    <t>ZAPOTAL</t>
  </si>
  <si>
    <t>PINO (Pinus radiata)</t>
  </si>
  <si>
    <t>TECA (Tectona grandis)</t>
  </si>
  <si>
    <t>EUCALIPTO (Eucaliptus globolus)</t>
  </si>
  <si>
    <t>BALSA, BOYA (Ochroma lagopus)</t>
  </si>
  <si>
    <t>BALSA, BOYA, BALSO MACHO, BALSA JIBARRA, TECUPAJE (Ochroma piramidale)</t>
  </si>
  <si>
    <t>LAUREL,LAUREL COSTENO, ARANA CASPI, CHAQUINE (Cordia alliodora)</t>
  </si>
  <si>
    <t>HIGUERON  (Ficus spp.)</t>
  </si>
  <si>
    <t>PACHACO, MANGU CASPI, TANKAM (Schizolobium parahybum)</t>
  </si>
  <si>
    <t>PINO (Pinus patula)</t>
  </si>
  <si>
    <t>CIPRES (Cupresus macrocarpa)</t>
  </si>
  <si>
    <t>GUAYACAN BLANCO,  GUAYACAN VENEZOLANO (Tabebuia donald smit)</t>
  </si>
  <si>
    <t>LAGUNO (Vochysia spp.)</t>
  </si>
  <si>
    <t>MASCAREY, CALUM, CALUM CALUM, MOTILON (Hyeronima alchorneoides)</t>
  </si>
  <si>
    <t>CUTANGA, TANKAM, YURUTZ, TORTA (Parkia multijuga)</t>
  </si>
  <si>
    <t>AGUACATILLO, CALADE, CALACOLI, CARACOLILLO, CEDRO DE MONTANA, CEDRO CALADE, MARANON (Anacardium excelsum)</t>
  </si>
  <si>
    <t>MELINA, GMELINA (Gmelina arborea)</t>
  </si>
  <si>
    <t>EUCALIPTO (Eucaliptus saligna)</t>
  </si>
  <si>
    <t>BAMBU (Bambusa vulgaris)</t>
  </si>
  <si>
    <t>ARAUCARIA (Araucaria araucana)</t>
  </si>
  <si>
    <t>ACACIA NEGRA (Acacia melanoxylon)</t>
  </si>
  <si>
    <t>ARABISCO, GARZA, JACARANDA, BORREGO, RABO DE RATON, QUEPAJAPAJIN, AMBATU CASPI (Jacaranda copaia)</t>
  </si>
  <si>
    <t>CHUNCHO, SEIQUE, TSAIK NUMI (Cedrelinga cateniformis)</t>
  </si>
  <si>
    <t>TERMINALIA (Terminalia ivorensis)</t>
  </si>
  <si>
    <t>COCO, GUAPA, TSEMPU (Virola dukey)</t>
  </si>
  <si>
    <t>TERMINALIA (Terminalia superba)</t>
  </si>
  <si>
    <t>EUCALIPTO (Eucaliptus grandis)</t>
  </si>
  <si>
    <t>FIGUEROA, TANGARE (Carapa guianensis)</t>
  </si>
  <si>
    <t>MASCAREY (Hyeronima chocoensis)</t>
  </si>
  <si>
    <t>LAUREL NEGRO (Cordia macrantha)</t>
  </si>
  <si>
    <t>COCO, CHALVIANDE (Virola dixonii)</t>
  </si>
  <si>
    <t>GUAYACAN BLANCO (Cibistax donell smith)</t>
  </si>
  <si>
    <t>SAPAN DE PALOMA, SAPAN (Trema micrantha)</t>
  </si>
  <si>
    <t>CHIRIMOYA, CHIRIMOYO (Annona spp.)</t>
  </si>
  <si>
    <t>SAUCE (Salix piramydale)</t>
  </si>
  <si>
    <t>NISPERO (Eriobotrya japonica)</t>
  </si>
  <si>
    <t>NOGAL, CASTANO (Juglans neotropica)</t>
  </si>
  <si>
    <t>ALISO (Alnus nepalensis)</t>
  </si>
  <si>
    <t>SANDE, SANDI (Brosimun utile)</t>
  </si>
  <si>
    <t>LAGUNO (Vochysia macrophylla)</t>
  </si>
  <si>
    <t>CAUCHO EXTRANJERO (Hevea brasilensis)</t>
  </si>
  <si>
    <t>BALSA BLANCA, DAMUA, BALSO MACHO, ZAPAN, BALZON, MALVA (Heliocarpus americanus)</t>
  </si>
  <si>
    <t>CANA GUADUA MANSA (Guadua angustifolia)</t>
  </si>
  <si>
    <t>BALSA JIBARO (Heliocarpus sp.)</t>
  </si>
  <si>
    <t>ACACIA (Acacia dealbata)</t>
  </si>
  <si>
    <t>CAÑA COMÃšN, CAÑA DE CASTILLA, CAÑABRAVA (Arundo Donax)</t>
  </si>
  <si>
    <t>CEDRO ROSADO (Acrocarpus fraxinifolius wight)</t>
  </si>
  <si>
    <t>CUTANGA, GUARANGO, CACEPO, TANKAM, YURUTZ (Parkia spp.)</t>
  </si>
  <si>
    <t>ALISO (Alnus acuminata)</t>
  </si>
  <si>
    <t>GUARANGO, YONRUNTA (Acacia glomerosa)</t>
  </si>
  <si>
    <t>ROBLE DE GUAYAQUIL  (Tabebuia pentaphyla)</t>
  </si>
  <si>
    <t>CEDRO, CEDRO BLANCO,SHAGA TTO, CEDROMUYO, TESEEK (Cedrela odorata)</t>
  </si>
  <si>
    <t>CANA GUADUA BRAVA (Guadua aculiata)</t>
  </si>
  <si>
    <t>BAMBU GIGANTE (Dendrocalamus asper)</t>
  </si>
  <si>
    <t>CAPULI (Pronus serotina)</t>
  </si>
  <si>
    <t>CAUCHO (Castilla elastica)</t>
  </si>
  <si>
    <t>LAUREL (Cordia alliodora)</t>
  </si>
  <si>
    <t>LAUREL COSTENO (Cordia alliodora)</t>
  </si>
  <si>
    <t>GUACHAPELI (Pseudosamanea guachapele)</t>
  </si>
  <si>
    <t>TANGARE (Carapa guianensis)</t>
  </si>
  <si>
    <t>FERNAN SANCHEZ (Triplaris spp.)</t>
  </si>
  <si>
    <t>GUAYACAN (Tabebuia guayacan)</t>
  </si>
  <si>
    <t>SAMAN (Samanea saman)</t>
  </si>
  <si>
    <t>GUARANGO CON ESPINAS, GUARANGO, FAIQUILLO, ESPINA, ESPINO (Piptadenia pteroclada)</t>
  </si>
  <si>
    <t>ALBIZIA (Albizia falcata)</t>
  </si>
  <si>
    <t>BALSAMO, CHAQUITO, CHICAGUINA, CHICAHUINA, SANDALO (Myroxylum balsamum)</t>
  </si>
  <si>
    <t>ARABISCO, JACARANDA (Jacaranda mimosifolia)</t>
  </si>
  <si>
    <t>FRESNO (Fraxinus americana)</t>
  </si>
  <si>
    <t>CASUARINA (Cunninghamiana spp)</t>
  </si>
  <si>
    <t>FERNANDO, FERNAN SHANCHEZ, ROBLON, ROBLE (Tcacia macracantha)</t>
  </si>
  <si>
    <t>AMARILLO LAGARTO (Centrolobium paraense)</t>
  </si>
  <si>
    <t>CEDRO ROSADO  (Terocarpus sp)</t>
  </si>
  <si>
    <t>FERNAN SANCHEZ, MUCHINA (Triplaris guayaquilensis)</t>
  </si>
  <si>
    <t>MORAL, MORAL FINO, CHIAP, SOTA (Maclura tinctoria)</t>
  </si>
  <si>
    <t>AGUACATILLO (Ocotea sericea)</t>
  </si>
  <si>
    <t>CHALVIANDE, COCO, BRAZILARGO, SACHA MENBRILLO, DONCEL, GUAPA, KUCHAMANIA TSEMPU, TSEMPU, UNAY, OMANDO CCOPIJIN, SANGRE DE TORO (Virola spp.)</t>
  </si>
  <si>
    <t>COCO, CHALVIANDE (Virola reidii)</t>
  </si>
  <si>
    <t>AGUACATE (Persea americana)</t>
  </si>
  <si>
    <t>MANGO (Mangifera indica)</t>
  </si>
  <si>
    <t>SAPOTE, ZAPOTILLO (Maticia cordata   )</t>
  </si>
  <si>
    <t>CIRGUELO, JOBO, OVO DE MONTE, OBITO (Spondias mombis)</t>
  </si>
  <si>
    <t>MAMEY COMESTIBLE  (Pouteria sapota)</t>
  </si>
  <si>
    <t>LECHOSO (Euphorbia laurifolia)</t>
  </si>
  <si>
    <t>GUABO, GUABA, GUABILLO, GUABA DE MACHETE (Inga edulis)</t>
  </si>
  <si>
    <t>CEDRILLO, MUSHUA, MASHUA, BATEACASPI (Cabralea canjerana)</t>
  </si>
  <si>
    <t>GUAYABO (Psidium spp)</t>
  </si>
  <si>
    <t>PECHICHE (Vitex gigantea)</t>
  </si>
  <si>
    <t>GUACHAPELI (Albizia guachapele)</t>
  </si>
  <si>
    <t>SANGRE DE GALLINA, AVEJON, LLORASANGRE, CUANGARE (Otoba  gordonifolia)</t>
  </si>
  <si>
    <t>MOLLE (Schimus molle)</t>
  </si>
  <si>
    <t>GUABA, GUABO (Inga spp)</t>
  </si>
  <si>
    <t>CUANGARE (Otoba gracilipes)</t>
  </si>
  <si>
    <t xml:space="preserve">PARAISO (Melia azedarach) </t>
  </si>
  <si>
    <t>PECHICHE TITINOMI (Vitex spp.)</t>
  </si>
  <si>
    <t>PINO (Pinus pseudoestrobus)</t>
  </si>
  <si>
    <t>BANTANO (Pithecellobium micradenium)</t>
  </si>
  <si>
    <t>ACACIA (Acacia riparia)</t>
  </si>
  <si>
    <t>FAIQUE (Acacia Macracantha )-Duplicado 742</t>
  </si>
  <si>
    <t>FERNAN SANCHEZ, ANANGO CSAPI, YURA (Triplaris dugandii)</t>
  </si>
  <si>
    <t>SAPOTE (Matisia coloradorum)</t>
  </si>
  <si>
    <t>BOMBON, MAMBLA, NACEDERO, POROTON, PALO PRIETO, ESPINO PRIETO, PEPITA, PEPITO, POROTILLO (Erythrina poeppigiana)</t>
  </si>
  <si>
    <t>LLORASANGRE (Dialyanthera spp.)</t>
  </si>
  <si>
    <t>SOTA (Maclura tinctonia)</t>
  </si>
  <si>
    <t>FRUTA DE PAN (Artocarpus altilis)</t>
  </si>
  <si>
    <t>COPAL, COPALILLO, ANIME, PULGANDE (Dacryodes occidentalis)</t>
  </si>
  <si>
    <t>OVITO, SHIGRA CASPI (Spondia spp)</t>
  </si>
  <si>
    <t>OVERAL, MUYUYO, UVA (Cordia lutea)</t>
  </si>
  <si>
    <t>CAIMITO, CAIMITILLO, COLORADO (Pouteria spp.)</t>
  </si>
  <si>
    <t>ENCINO (Weinmannia spp.)</t>
  </si>
  <si>
    <t>CholÃ¡n (Tecoma stans)</t>
  </si>
  <si>
    <t>PALMA (Aphandra natalia)</t>
  </si>
  <si>
    <t>GREVILLEA(Grevillea robusta)</t>
  </si>
  <si>
    <t>CEIBO VERDE (Ceiba pentandra)</t>
  </si>
  <si>
    <t>CALISTEMO</t>
  </si>
  <si>
    <t>GUITARRO (Spp 26)</t>
  </si>
  <si>
    <t>CAUCHILLO (Sapium spp)</t>
  </si>
  <si>
    <t>JIGUA, CANELO (Nnectandra spp.)</t>
  </si>
  <si>
    <t>PINO (Pinus muricata)</t>
  </si>
  <si>
    <t>VARIABLE (Chimarrhis spp.)</t>
  </si>
  <si>
    <t>MATAPALO,HIGUERON (Ficus spp.)</t>
  </si>
  <si>
    <t>PIGUE, GUASMO, WINCHIP (Pollalesta discolor)</t>
  </si>
  <si>
    <t>SAPOTE (Maticia alata)</t>
  </si>
  <si>
    <t>CACAO DE MONTE (Herrania spp.)</t>
  </si>
  <si>
    <t>COLORADO MANZANO, COLORADO, TUCUTA, CHIALDE GRANDE, PIASTE, MANZANO, YANSAO, BOMBONE, COCO DE CANA (Guarea kunthiana)</t>
  </si>
  <si>
    <t>COPAL, ANIME, PULGANDE (Trattinickia barbouri)</t>
  </si>
  <si>
    <t>CANELO, CANELA, CAGUA, JIGUA, ALCANFOR, AMARILLO, TINCHI, YEMA DE HUEVO (Nectandra spp.)</t>
  </si>
  <si>
    <t>GUAMBO (Ficus maxima)</t>
  </si>
  <si>
    <t>MOLINILLO (Maticia grandiflora)</t>
  </si>
  <si>
    <t>CEIBA, CEIBO,CEIBO VERDE , BUAMBUISH, HUA YUI (Ceiba pentandra)</t>
  </si>
  <si>
    <t>LULO, LULU (Aegiphila alba)</t>
  </si>
  <si>
    <t>TERMINALIA (Terminalia oblonga)</t>
  </si>
  <si>
    <t>LAUREL DE CERA (Morella pubescens)</t>
  </si>
  <si>
    <t>GUAYACAN (Tabebuia spp.)</t>
  </si>
  <si>
    <t>MORAL FINO (Clorophora tinctoria)</t>
  </si>
  <si>
    <t>AMARGO, VILLE, CAPULI BLANCO (Simarouba amara)</t>
  </si>
  <si>
    <t>TILLO, TILLO BLANCO, GALLINAZO, URCO SHALIPO (Celtis schippii)</t>
  </si>
  <si>
    <t>SAPOTILLO (Matisia spp.)</t>
  </si>
  <si>
    <t>CEDRO (Cedrela odorata)</t>
  </si>
  <si>
    <t>GUABO (Inga cordata)</t>
  </si>
  <si>
    <t>MANGO (Simira rubencens)</t>
  </si>
  <si>
    <t>MORAL FINO (Maclura tinctoria)</t>
  </si>
  <si>
    <t>TACHUELO, AZAFRAN, LIMONCILLO, ZAZAFRA, AZAFRA, NARANJITO (Zanthoxylum spp.)</t>
  </si>
  <si>
    <t>BAMBU (Bambusa tulda)</t>
  </si>
  <si>
    <t>ALAMO (Populus sp.)</t>
  </si>
  <si>
    <t>ESPECIE</t>
  </si>
  <si>
    <t>FACTOR DE FORMA</t>
  </si>
  <si>
    <t>Altura maxima permisible</t>
  </si>
  <si>
    <t>PROVINCIAS</t>
  </si>
  <si>
    <t>CANTÓN</t>
  </si>
  <si>
    <t>PARROQUIAS</t>
  </si>
  <si>
    <t>Valores Unicos Especie aprobada</t>
  </si>
  <si>
    <t>Azuay</t>
  </si>
  <si>
    <t>CHORDELEG</t>
  </si>
  <si>
    <t>Chordeleg</t>
  </si>
  <si>
    <t>DELEGSOL</t>
  </si>
  <si>
    <t>Bolívar</t>
  </si>
  <si>
    <t>Cuenca</t>
  </si>
  <si>
    <t>PRINCIPAL</t>
  </si>
  <si>
    <t>Cañar</t>
  </si>
  <si>
    <t>El Pan</t>
  </si>
  <si>
    <t>LA UNIÓN</t>
  </si>
  <si>
    <t>Carchi</t>
  </si>
  <si>
    <t>Girón</t>
  </si>
  <si>
    <t>SAN MARTÍN DE PUZHÍO</t>
  </si>
  <si>
    <t>Chimborazo</t>
  </si>
  <si>
    <t>Guachapala</t>
  </si>
  <si>
    <t>CUENCA</t>
  </si>
  <si>
    <t>SAN SEBASTIÁN</t>
  </si>
  <si>
    <t>Cotopaxi</t>
  </si>
  <si>
    <t>Gualaceo</t>
  </si>
  <si>
    <t>EL BATÁN</t>
  </si>
  <si>
    <t>El Oro</t>
  </si>
  <si>
    <t>Nabón</t>
  </si>
  <si>
    <t>YANUNCAY</t>
  </si>
  <si>
    <t>Esmeraldas</t>
  </si>
  <si>
    <t>San Felipe de Oña</t>
  </si>
  <si>
    <t>BELLAVISTA</t>
  </si>
  <si>
    <t>Galápagos</t>
  </si>
  <si>
    <t>Paute</t>
  </si>
  <si>
    <t>GIL RAMÍREZ DÁVALOS</t>
  </si>
  <si>
    <t>Guayas</t>
  </si>
  <si>
    <t>Ponce Enriquez</t>
  </si>
  <si>
    <t>EL SAGRARIO</t>
  </si>
  <si>
    <t>Imbabura</t>
  </si>
  <si>
    <t>Pucará</t>
  </si>
  <si>
    <t>SAN BLAS</t>
  </si>
  <si>
    <t>Loja</t>
  </si>
  <si>
    <t>San Fernando</t>
  </si>
  <si>
    <t>CañarIBAMBA</t>
  </si>
  <si>
    <t>Los_Ríos</t>
  </si>
  <si>
    <t>Santa Isabel</t>
  </si>
  <si>
    <t>SUCRE</t>
  </si>
  <si>
    <t>Manabí</t>
  </si>
  <si>
    <t>Sevilla de Oro</t>
  </si>
  <si>
    <t>MONAY</t>
  </si>
  <si>
    <t>Morona_Santiago</t>
  </si>
  <si>
    <t>Sigsig</t>
  </si>
  <si>
    <t>MACHÁNGARA</t>
  </si>
  <si>
    <t>Napo</t>
  </si>
  <si>
    <t>Caluma</t>
  </si>
  <si>
    <t>HUAYNA CÁPAC</t>
  </si>
  <si>
    <t>Orellana</t>
  </si>
  <si>
    <t>Chillanes</t>
  </si>
  <si>
    <t>HERMANO MIGUEL</t>
  </si>
  <si>
    <t>Pastaza</t>
  </si>
  <si>
    <t>Chimbo</t>
  </si>
  <si>
    <t>EL VECINO</t>
  </si>
  <si>
    <t>Pichincha</t>
  </si>
  <si>
    <t>Echeandía</t>
  </si>
  <si>
    <t>TOTORACOCHA</t>
  </si>
  <si>
    <t>Santa_Elena</t>
  </si>
  <si>
    <t>Guaranda</t>
  </si>
  <si>
    <t>MOLLETURO</t>
  </si>
  <si>
    <t>Las Naves</t>
  </si>
  <si>
    <t>CHAUCHA</t>
  </si>
  <si>
    <t>Sucumbíos</t>
  </si>
  <si>
    <t>San Miguel</t>
  </si>
  <si>
    <t>SAYAUSÍ</t>
  </si>
  <si>
    <t>Tungurahua</t>
  </si>
  <si>
    <t>Azogues</t>
  </si>
  <si>
    <t>CHIQUINTAD</t>
  </si>
  <si>
    <t>Biblián</t>
  </si>
  <si>
    <t>CHECA(O JIDCAY)</t>
  </si>
  <si>
    <t>SAN JOAQUÍN</t>
  </si>
  <si>
    <t>Déleg</t>
  </si>
  <si>
    <t>BAÑOS</t>
  </si>
  <si>
    <t>El Tambo</t>
  </si>
  <si>
    <t>SININCAY</t>
  </si>
  <si>
    <t>La Troncal</t>
  </si>
  <si>
    <t>OCTAVIO CORDERO PALACIOS(O SANTA ROSA)</t>
  </si>
  <si>
    <t>Suscal</t>
  </si>
  <si>
    <t>SIDCAY</t>
  </si>
  <si>
    <t>LLACAO</t>
  </si>
  <si>
    <t>Espejo</t>
  </si>
  <si>
    <t>RICAURTE</t>
  </si>
  <si>
    <t>Mira</t>
  </si>
  <si>
    <t>PACCHA</t>
  </si>
  <si>
    <t>Montúfar</t>
  </si>
  <si>
    <t>NULTI</t>
  </si>
  <si>
    <t>San Pedro de Huaca</t>
  </si>
  <si>
    <t>TURI</t>
  </si>
  <si>
    <t>Tulcán</t>
  </si>
  <si>
    <t>EL VALLE</t>
  </si>
  <si>
    <t>Alausí</t>
  </si>
  <si>
    <t>SANTA ANA</t>
  </si>
  <si>
    <t>Chambo</t>
  </si>
  <si>
    <t>TARQUI</t>
  </si>
  <si>
    <t>Chunchi</t>
  </si>
  <si>
    <t>VICTORIA DEL PORTETE(O IRQUIS)</t>
  </si>
  <si>
    <t>Colta</t>
  </si>
  <si>
    <t>CUMBE</t>
  </si>
  <si>
    <t>Cumandá</t>
  </si>
  <si>
    <t>QUINGEO</t>
  </si>
  <si>
    <t>Guamote</t>
  </si>
  <si>
    <t>EL PAN</t>
  </si>
  <si>
    <t>Guano</t>
  </si>
  <si>
    <t>SAN VICENTE</t>
  </si>
  <si>
    <t>Pallatanga</t>
  </si>
  <si>
    <t>GIRÓN</t>
  </si>
  <si>
    <t>Penipe</t>
  </si>
  <si>
    <t>LA ASUNCIÓN</t>
  </si>
  <si>
    <t>Riobamba</t>
  </si>
  <si>
    <t>SAN GERARDO</t>
  </si>
  <si>
    <t>La Maná</t>
  </si>
  <si>
    <t>GUACHAPALA</t>
  </si>
  <si>
    <t>Latacunga</t>
  </si>
  <si>
    <t>GUALACEO</t>
  </si>
  <si>
    <t>Pangua</t>
  </si>
  <si>
    <t>JADÁN</t>
  </si>
  <si>
    <t>Pujilí</t>
  </si>
  <si>
    <t>LUIS CORDERO(LAGUÁN)</t>
  </si>
  <si>
    <t>Salcedo</t>
  </si>
  <si>
    <t>ZHIDMAD</t>
  </si>
  <si>
    <t>Saquisilí</t>
  </si>
  <si>
    <t>SAN JUAN</t>
  </si>
  <si>
    <t>Sigchos</t>
  </si>
  <si>
    <t>REMIGIO CRESPO T. (GÚLAG)</t>
  </si>
  <si>
    <t>Arenillas</t>
  </si>
  <si>
    <t>MARIANO MORENO(CALLASAY)</t>
  </si>
  <si>
    <t>Atahualpa</t>
  </si>
  <si>
    <t>DANIEL CÓRDOVA</t>
  </si>
  <si>
    <t>Balsas</t>
  </si>
  <si>
    <t>SIMÓN Bolívar(GAÑANSOL)</t>
  </si>
  <si>
    <t>Chilla</t>
  </si>
  <si>
    <t>NABÓN</t>
  </si>
  <si>
    <t>El Guabo</t>
  </si>
  <si>
    <t>COCHAPATA</t>
  </si>
  <si>
    <t>Huaquillas</t>
  </si>
  <si>
    <t>LAS NIEVES</t>
  </si>
  <si>
    <t>Las Lajas</t>
  </si>
  <si>
    <t>EL PROGRESO</t>
  </si>
  <si>
    <t>Machala</t>
  </si>
  <si>
    <t>SAN FELIPE DE OÑA</t>
  </si>
  <si>
    <t>SUSUDEL</t>
  </si>
  <si>
    <t>Marcabelí</t>
  </si>
  <si>
    <t>PAUTE</t>
  </si>
  <si>
    <t>Pasaje</t>
  </si>
  <si>
    <t>SAN CRISTÓBAL</t>
  </si>
  <si>
    <t>Piñas</t>
  </si>
  <si>
    <t>BULÁN</t>
  </si>
  <si>
    <t>Portovelo</t>
  </si>
  <si>
    <t>EL CABO</t>
  </si>
  <si>
    <t xml:space="preserve">Santa Rosa </t>
  </si>
  <si>
    <t>DUGDUG</t>
  </si>
  <si>
    <t>Zaruma</t>
  </si>
  <si>
    <t>CHICÁN</t>
  </si>
  <si>
    <t>TOMEBAMBA</t>
  </si>
  <si>
    <t>Eloy Alfaro</t>
  </si>
  <si>
    <t>GUARAYNAG</t>
  </si>
  <si>
    <t>San Lorenzo</t>
  </si>
  <si>
    <t>PONCE ENRIQUEZ</t>
  </si>
  <si>
    <t>EL CARMEN DE PIJILÍ</t>
  </si>
  <si>
    <t>Atacames</t>
  </si>
  <si>
    <t>PUCARÁ</t>
  </si>
  <si>
    <t>Quinindé</t>
  </si>
  <si>
    <t>SHARUC</t>
  </si>
  <si>
    <t>Río Verde</t>
  </si>
  <si>
    <t>SAN FERNANDO</t>
  </si>
  <si>
    <t>Isabela</t>
  </si>
  <si>
    <t>SANTA ISABEL</t>
  </si>
  <si>
    <t>Santa Cruz</t>
  </si>
  <si>
    <t>ABDÓN CALDERÓN(LA UNIÓN)</t>
  </si>
  <si>
    <t>San Cristóbal</t>
  </si>
  <si>
    <t>Guayaquil</t>
  </si>
  <si>
    <t>SHAGLLI</t>
  </si>
  <si>
    <t>Alfredo Baquerizo Moreno</t>
  </si>
  <si>
    <t>SEVILLA DE ORO</t>
  </si>
  <si>
    <t>Balao</t>
  </si>
  <si>
    <t>PALMAS</t>
  </si>
  <si>
    <t>Balzar</t>
  </si>
  <si>
    <t>AMALUZA</t>
  </si>
  <si>
    <t>Colimes</t>
  </si>
  <si>
    <t>SIGSIG</t>
  </si>
  <si>
    <t>Daule</t>
  </si>
  <si>
    <t>GUEL</t>
  </si>
  <si>
    <t>El Empalme</t>
  </si>
  <si>
    <t>CUTCHIL</t>
  </si>
  <si>
    <t>El Triunfo</t>
  </si>
  <si>
    <t>SAN JOSÉ DE RARANGA</t>
  </si>
  <si>
    <t>Durán</t>
  </si>
  <si>
    <t>SAN MIGUEL DE JIMA</t>
  </si>
  <si>
    <t>General Antonio Elizalde</t>
  </si>
  <si>
    <t>SAN BARTOLOMÉ</t>
  </si>
  <si>
    <t>General Villamil</t>
  </si>
  <si>
    <t>LUDO</t>
  </si>
  <si>
    <t>Isidro Ayora</t>
  </si>
  <si>
    <t>CALUMA</t>
  </si>
  <si>
    <t>CENTRAL DE CALUMA</t>
  </si>
  <si>
    <t>Lomas de Sargentillo</t>
  </si>
  <si>
    <t>CHILLANES</t>
  </si>
  <si>
    <t>Marcelino Maridueña</t>
  </si>
  <si>
    <t>SAN JOSÉ DEL TAMBO</t>
  </si>
  <si>
    <t>Milagro</t>
  </si>
  <si>
    <t>CHIMBO</t>
  </si>
  <si>
    <t>SAN JOSÉ DE CHIMBO</t>
  </si>
  <si>
    <t>Naranjal</t>
  </si>
  <si>
    <t>ASUNCIÓN(ASANCOTO)</t>
  </si>
  <si>
    <t>Naranjito</t>
  </si>
  <si>
    <t>MAGDALENA(CHAPACOTO)</t>
  </si>
  <si>
    <t>Nobol</t>
  </si>
  <si>
    <t>Palestina</t>
  </si>
  <si>
    <t>TELIMBELA</t>
  </si>
  <si>
    <t>Pedro Carbo</t>
  </si>
  <si>
    <t>ECHEANDÍA</t>
  </si>
  <si>
    <t>Salitre</t>
  </si>
  <si>
    <t>GUARANDA</t>
  </si>
  <si>
    <t>ÁNGEL POLIBIO CHÁVEZ</t>
  </si>
  <si>
    <t>Samborondón</t>
  </si>
  <si>
    <t>GABRIEL IGNACIO VEINTIMILLA</t>
  </si>
  <si>
    <t>Santa Lucía</t>
  </si>
  <si>
    <t>GUANUJO</t>
  </si>
  <si>
    <t>Simón Bolívar</t>
  </si>
  <si>
    <t>EUGENIO ESPEJO(CALPAQUÍ)</t>
  </si>
  <si>
    <t>Yaguachi</t>
  </si>
  <si>
    <t>FACUNDO VELA</t>
  </si>
  <si>
    <t>Antonio Ante</t>
  </si>
  <si>
    <t>JULIO MORENO</t>
  </si>
  <si>
    <t>Cotacachi</t>
  </si>
  <si>
    <t>SALINAS</t>
  </si>
  <si>
    <t>Ibarra</t>
  </si>
  <si>
    <t>SAN LORENZO</t>
  </si>
  <si>
    <t>Otavalo</t>
  </si>
  <si>
    <t>SAN LUIS DE PAMBIL</t>
  </si>
  <si>
    <t>Pimanpiro</t>
  </si>
  <si>
    <t>SAN SIMÓN</t>
  </si>
  <si>
    <t>San Miguel de Urcuquí</t>
  </si>
  <si>
    <t>SANTA FÉ</t>
  </si>
  <si>
    <t>Calvas</t>
  </si>
  <si>
    <t>SIMIATUG</t>
  </si>
  <si>
    <t>Catamayo</t>
  </si>
  <si>
    <t>LAS NAVES</t>
  </si>
  <si>
    <t>Célica</t>
  </si>
  <si>
    <t>LAS MERCEDES</t>
  </si>
  <si>
    <t>Chaguarpamba</t>
  </si>
  <si>
    <t>SAN MIGUEL</t>
  </si>
  <si>
    <t>Espíndola</t>
  </si>
  <si>
    <t>BALSAPAMBA</t>
  </si>
  <si>
    <t>Gonzanamá</t>
  </si>
  <si>
    <t>BILOVÁN</t>
  </si>
  <si>
    <t>Macará</t>
  </si>
  <si>
    <t>RÉGULO DE MORA</t>
  </si>
  <si>
    <t>Olmedo</t>
  </si>
  <si>
    <t>SAN PABLO DE ATENAS</t>
  </si>
  <si>
    <t>Paltas</t>
  </si>
  <si>
    <t>SANTIAGO</t>
  </si>
  <si>
    <t>Pindal</t>
  </si>
  <si>
    <t xml:space="preserve">Puyango </t>
  </si>
  <si>
    <t>AZOGUES</t>
  </si>
  <si>
    <t>AURELIO BAYAS</t>
  </si>
  <si>
    <t>Quilanga</t>
  </si>
  <si>
    <t>Saraguro</t>
  </si>
  <si>
    <t>BORRERO</t>
  </si>
  <si>
    <t>Sozoranga</t>
  </si>
  <si>
    <t>SAN FRANCISCO</t>
  </si>
  <si>
    <t>COJITAMBO</t>
  </si>
  <si>
    <t>Zapotillo</t>
  </si>
  <si>
    <t>GUAPÁN</t>
  </si>
  <si>
    <t>Baba</t>
  </si>
  <si>
    <t>JAVIER LOYOLA</t>
  </si>
  <si>
    <t>Babahoyo</t>
  </si>
  <si>
    <t>LUIS CORDERO</t>
  </si>
  <si>
    <t>Buena Fe</t>
  </si>
  <si>
    <t>PINDILIG</t>
  </si>
  <si>
    <t>Mocache</t>
  </si>
  <si>
    <t>RIVERA</t>
  </si>
  <si>
    <t>Montalvo</t>
  </si>
  <si>
    <t>Palenque</t>
  </si>
  <si>
    <t>TADAY</t>
  </si>
  <si>
    <t>Puebloviejo</t>
  </si>
  <si>
    <t>BIBLIÁN</t>
  </si>
  <si>
    <t>Quevedo</t>
  </si>
  <si>
    <t>JERUSALÉN</t>
  </si>
  <si>
    <t>Quinsaloma</t>
  </si>
  <si>
    <t>TURUPAMBA</t>
  </si>
  <si>
    <t>Urdaneta</t>
  </si>
  <si>
    <t>NAZÓN</t>
  </si>
  <si>
    <t>Valencia</t>
  </si>
  <si>
    <t>SAN FRANCISCO DE SAGEO</t>
  </si>
  <si>
    <t>Ventanas</t>
  </si>
  <si>
    <t>Cañar.</t>
  </si>
  <si>
    <t>Vinces</t>
  </si>
  <si>
    <t>CHONTAMARCA</t>
  </si>
  <si>
    <t>Chone</t>
  </si>
  <si>
    <t>VENTURA</t>
  </si>
  <si>
    <t>El Carmen</t>
  </si>
  <si>
    <t>SAN ANTONIO</t>
  </si>
  <si>
    <t>Flavio Alfaro</t>
  </si>
  <si>
    <t>GUALLETURO</t>
  </si>
  <si>
    <t>Jama</t>
  </si>
  <si>
    <t>JUNCAL</t>
  </si>
  <si>
    <t>Jaramijó</t>
  </si>
  <si>
    <t>ZHUD</t>
  </si>
  <si>
    <t>Jipijapa</t>
  </si>
  <si>
    <t>GENERAL MORALES</t>
  </si>
  <si>
    <t>Junín</t>
  </si>
  <si>
    <t>DUCUR</t>
  </si>
  <si>
    <t>Manta</t>
  </si>
  <si>
    <t>CHOROCOPTE</t>
  </si>
  <si>
    <t>Montecristi</t>
  </si>
  <si>
    <t>INGAPIRCA</t>
  </si>
  <si>
    <t>Paján</t>
  </si>
  <si>
    <t>HONORATO VASQUEZ</t>
  </si>
  <si>
    <t>Pedernales</t>
  </si>
  <si>
    <t>DÉLEG</t>
  </si>
  <si>
    <t>SOLANO</t>
  </si>
  <si>
    <t>Portoviejo</t>
  </si>
  <si>
    <t>EL TAMBO</t>
  </si>
  <si>
    <t>Puerto López</t>
  </si>
  <si>
    <t>LA TRONCAL</t>
  </si>
  <si>
    <t>Rocafuerte</t>
  </si>
  <si>
    <t>MANUEL DE J CALLE</t>
  </si>
  <si>
    <t>San Vicente</t>
  </si>
  <si>
    <t>PANCHO NEGRO</t>
  </si>
  <si>
    <t>Santa Ana</t>
  </si>
  <si>
    <t>SUSCAL</t>
  </si>
  <si>
    <t>Sucre</t>
  </si>
  <si>
    <t>Tosagua</t>
  </si>
  <si>
    <t>GENERAL MORALES O SOCARTE</t>
  </si>
  <si>
    <t>24 de Mayo</t>
  </si>
  <si>
    <t>LLUD O ZHUD</t>
  </si>
  <si>
    <t>Gualaquiza</t>
  </si>
  <si>
    <t>Huamboya</t>
  </si>
  <si>
    <t>Limón Indanza</t>
  </si>
  <si>
    <t>BOLIVAR</t>
  </si>
  <si>
    <t>Logroño</t>
  </si>
  <si>
    <t>GARCÍA MORENO</t>
  </si>
  <si>
    <t>Morona</t>
  </si>
  <si>
    <t>LOS ANDES</t>
  </si>
  <si>
    <t>Pablo Sexto</t>
  </si>
  <si>
    <t>MONTEOLIVO</t>
  </si>
  <si>
    <t>Palora</t>
  </si>
  <si>
    <t>SAN RAFAEL</t>
  </si>
  <si>
    <t>San Juan Bosco</t>
  </si>
  <si>
    <t>SAN VICENTE DE PUSIR</t>
  </si>
  <si>
    <t>Santiago de Méndez</t>
  </si>
  <si>
    <t>ESPEJO</t>
  </si>
  <si>
    <t>EL ÁNGEL</t>
  </si>
  <si>
    <t>Sucúa</t>
  </si>
  <si>
    <t>27 DE SEPTIEMBRE</t>
  </si>
  <si>
    <t>Taisha</t>
  </si>
  <si>
    <t>EL GOALTAL</t>
  </si>
  <si>
    <t>Tiwinza</t>
  </si>
  <si>
    <t>LA LIBERTAD(ALIZO)</t>
  </si>
  <si>
    <t>Archidona</t>
  </si>
  <si>
    <t>SAN ISIDRO</t>
  </si>
  <si>
    <t>Carlos Julio Arosemena Tola</t>
  </si>
  <si>
    <t>MIRA</t>
  </si>
  <si>
    <t>El Chaco</t>
  </si>
  <si>
    <t>JUAN MONTALVO</t>
  </si>
  <si>
    <t>Quijos</t>
  </si>
  <si>
    <t>LA CONCEPCIÓN</t>
  </si>
  <si>
    <t>Tena</t>
  </si>
  <si>
    <t>JIJÓN Y CAAMAÑO</t>
  </si>
  <si>
    <t>Aguarico</t>
  </si>
  <si>
    <t>MONTÚFAR</t>
  </si>
  <si>
    <t>SAN GABRIEL</t>
  </si>
  <si>
    <t>Francisco de Orellana</t>
  </si>
  <si>
    <t>SAN JOSÉ</t>
  </si>
  <si>
    <t>La Joya de los Sachas</t>
  </si>
  <si>
    <t>GONZALES SUAREZ</t>
  </si>
  <si>
    <t>Loreto</t>
  </si>
  <si>
    <t>FERNÁNDEZ SALVADOR</t>
  </si>
  <si>
    <t>Arajuno</t>
  </si>
  <si>
    <t>PIARTAL</t>
  </si>
  <si>
    <t>Mera</t>
  </si>
  <si>
    <t>CRISTOBAL COLÓN</t>
  </si>
  <si>
    <t>LA PAZ</t>
  </si>
  <si>
    <t>Santa Clara</t>
  </si>
  <si>
    <t>CHITAN DE NAVARRETE</t>
  </si>
  <si>
    <t>Cayambe</t>
  </si>
  <si>
    <t>SAN PEDRO DE HUACA</t>
  </si>
  <si>
    <t>HUACA</t>
  </si>
  <si>
    <t>Mejía</t>
  </si>
  <si>
    <t>MARISCAL SUCRE</t>
  </si>
  <si>
    <t>Pedro Moncayo</t>
  </si>
  <si>
    <t>TULCÁN</t>
  </si>
  <si>
    <t>GONZÁLEZ SUÁREZ</t>
  </si>
  <si>
    <t>Pedro Vicente Maldonado</t>
  </si>
  <si>
    <t>Puerto Quito</t>
  </si>
  <si>
    <t>JULIO ANDRADE(LA OREJUELA)</t>
  </si>
  <si>
    <t>Distrito Metropolitano de Quito</t>
  </si>
  <si>
    <t>EL CARMELO (PUN)</t>
  </si>
  <si>
    <t>Rumiñahui</t>
  </si>
  <si>
    <t>MALDONADO</t>
  </si>
  <si>
    <t>San Miguel de Los Bancos</t>
  </si>
  <si>
    <t>PIOTER</t>
  </si>
  <si>
    <t>Santa Elena</t>
  </si>
  <si>
    <t>TOBAR DONOSO</t>
  </si>
  <si>
    <t>La Libertad</t>
  </si>
  <si>
    <t>TUFIÑO</t>
  </si>
  <si>
    <t>Salinas</t>
  </si>
  <si>
    <t>URBINA</t>
  </si>
  <si>
    <t>Santo Domingo</t>
  </si>
  <si>
    <t>SANTA MARTHA DE CUBA</t>
  </si>
  <si>
    <t>La Concordia</t>
  </si>
  <si>
    <t>CHICAL</t>
  </si>
  <si>
    <t>Sucumbíos.</t>
  </si>
  <si>
    <t>ALAUSÍ</t>
  </si>
  <si>
    <t>ALAUSÍ CENTRAL</t>
  </si>
  <si>
    <t>Cascales</t>
  </si>
  <si>
    <t>TIXÁN</t>
  </si>
  <si>
    <t>Cuyabeno</t>
  </si>
  <si>
    <t>SIBAMBE</t>
  </si>
  <si>
    <t>Gonzalo Pizarro</t>
  </si>
  <si>
    <t>HUIGRA</t>
  </si>
  <si>
    <t>Nueva Loja</t>
  </si>
  <si>
    <t>PISTISHI</t>
  </si>
  <si>
    <t>Putumayo</t>
  </si>
  <si>
    <t>GUASUNTOS</t>
  </si>
  <si>
    <t>Sushufindi</t>
  </si>
  <si>
    <t>ACHUPALLAS</t>
  </si>
  <si>
    <t>Ambato</t>
  </si>
  <si>
    <t>SEVILLA</t>
  </si>
  <si>
    <t>Baños de Agua Santa</t>
  </si>
  <si>
    <t>PUMALLACTA</t>
  </si>
  <si>
    <t>Cevallos</t>
  </si>
  <si>
    <t>MULTITUD</t>
  </si>
  <si>
    <t>Mocha</t>
  </si>
  <si>
    <t>CHAMBO</t>
  </si>
  <si>
    <t>Patate</t>
  </si>
  <si>
    <t>CHUNCHI</t>
  </si>
  <si>
    <t>Pelileo</t>
  </si>
  <si>
    <t>GONZOL</t>
  </si>
  <si>
    <t>Píllaro</t>
  </si>
  <si>
    <t>CAPZOL</t>
  </si>
  <si>
    <t>Quero</t>
  </si>
  <si>
    <t>LLAGOS</t>
  </si>
  <si>
    <t>Tísaleo</t>
  </si>
  <si>
    <t>COMPUD</t>
  </si>
  <si>
    <t>Centinela del Cóndor</t>
  </si>
  <si>
    <t>COLTA</t>
  </si>
  <si>
    <t>CAJABAMBA</t>
  </si>
  <si>
    <t>Chinchipe</t>
  </si>
  <si>
    <t>CICALPA</t>
  </si>
  <si>
    <t>El Pangui</t>
  </si>
  <si>
    <t>CAÑI</t>
  </si>
  <si>
    <t>Nangaritza</t>
  </si>
  <si>
    <t>COLUMBE</t>
  </si>
  <si>
    <t>Palanda</t>
  </si>
  <si>
    <t>JUAN DE VELASCO O PANGOR</t>
  </si>
  <si>
    <t>Paquisha</t>
  </si>
  <si>
    <t>SANTIAGO DE QUITO</t>
  </si>
  <si>
    <t>Yacuambi</t>
  </si>
  <si>
    <t>CUMANDÁ</t>
  </si>
  <si>
    <t>Yantzaza</t>
  </si>
  <si>
    <t>GUAMOTE</t>
  </si>
  <si>
    <t>Zamora</t>
  </si>
  <si>
    <t>CEBADAS</t>
  </si>
  <si>
    <t>PALMIRA</t>
  </si>
  <si>
    <t>GUANO</t>
  </si>
  <si>
    <t>LA MATRIZ</t>
  </si>
  <si>
    <t>EL ROSARIO</t>
  </si>
  <si>
    <t>GUANANDO</t>
  </si>
  <si>
    <t>LLAPO</t>
  </si>
  <si>
    <t>LA PROVIDENCIA</t>
  </si>
  <si>
    <t>SAN ANDRÉS</t>
  </si>
  <si>
    <t>SAN JOSÉ DE CHAZO</t>
  </si>
  <si>
    <t>SANTA FÉ DE GALÁN</t>
  </si>
  <si>
    <t>VALPARAÍSO</t>
  </si>
  <si>
    <t>PALLATANGA</t>
  </si>
  <si>
    <t>PENIPE</t>
  </si>
  <si>
    <t>BAYUSHIG</t>
  </si>
  <si>
    <t>BILBAO</t>
  </si>
  <si>
    <t>LA CANDELARIA</t>
  </si>
  <si>
    <t>EL ALTAR</t>
  </si>
  <si>
    <t>MATUS</t>
  </si>
  <si>
    <t>PUELA</t>
  </si>
  <si>
    <t>RIOBAMBA</t>
  </si>
  <si>
    <t>LIZARZABURU</t>
  </si>
  <si>
    <t>VELASCO</t>
  </si>
  <si>
    <t>VELOZ</t>
  </si>
  <si>
    <t>YARUQUÍES</t>
  </si>
  <si>
    <t>CACHA</t>
  </si>
  <si>
    <t>CALPI</t>
  </si>
  <si>
    <t>CUBIJÍES</t>
  </si>
  <si>
    <t>FLORES</t>
  </si>
  <si>
    <t>LICÁN</t>
  </si>
  <si>
    <t>LICTO</t>
  </si>
  <si>
    <t>PUNGALÁ</t>
  </si>
  <si>
    <t>PUNÍN</t>
  </si>
  <si>
    <t>QUÍMIAG</t>
  </si>
  <si>
    <t>SAN LUIS</t>
  </si>
  <si>
    <t>LA MANÁ</t>
  </si>
  <si>
    <t>GUASAGANDA</t>
  </si>
  <si>
    <t>PUCAYACU</t>
  </si>
  <si>
    <t>EL CARMEN</t>
  </si>
  <si>
    <t>EL TRIUNFO</t>
  </si>
  <si>
    <t>ELOY ALFARO (SAN FELIPE)</t>
  </si>
  <si>
    <t>IGNACIO FLORES(LA LAGUNA)</t>
  </si>
  <si>
    <t>JUAN MONTALVO (SAN SEBASTIÁN)</t>
  </si>
  <si>
    <t>SAN BUENAVENTURA</t>
  </si>
  <si>
    <t>TOACASO</t>
  </si>
  <si>
    <t>SAN JUAN DE PASTOCALLE</t>
  </si>
  <si>
    <t>MULALÓ</t>
  </si>
  <si>
    <t>TANICUCHÍ</t>
  </si>
  <si>
    <t>GUAYTACAMA</t>
  </si>
  <si>
    <t>ALÁQUEZ</t>
  </si>
  <si>
    <t>POALÓ</t>
  </si>
  <si>
    <t>ONCE DE NOVIEMBRE</t>
  </si>
  <si>
    <t>BELISARIO QUEVEDO</t>
  </si>
  <si>
    <t>JOSEGUANGO BAJO</t>
  </si>
  <si>
    <t>PANGUA</t>
  </si>
  <si>
    <t>EL CORAZÓN</t>
  </si>
  <si>
    <t>MORASPUNGO</t>
  </si>
  <si>
    <t>RAMON CAMPANA</t>
  </si>
  <si>
    <t>PINLLOPATA</t>
  </si>
  <si>
    <t>PUJILÍ</t>
  </si>
  <si>
    <t>ANGAMARCA</t>
  </si>
  <si>
    <t>GUANGAJE</t>
  </si>
  <si>
    <t>LA VICTORIA</t>
  </si>
  <si>
    <t>PÍLALO</t>
  </si>
  <si>
    <t>TINGO</t>
  </si>
  <si>
    <t>ZUMBAHUA</t>
  </si>
  <si>
    <t>SALCEDO</t>
  </si>
  <si>
    <t>ANTONIO JOSÉ HOLGUÍN(STA. LUCÍA)</t>
  </si>
  <si>
    <t>CUSUBAMBA</t>
  </si>
  <si>
    <t>MULALILLO</t>
  </si>
  <si>
    <t>MULLIQUINDIL(SANTA ANA)</t>
  </si>
  <si>
    <t>PANZALEO</t>
  </si>
  <si>
    <t>SAQUISILÍ</t>
  </si>
  <si>
    <t>COCHABAMBA</t>
  </si>
  <si>
    <t>CANCHAGUA</t>
  </si>
  <si>
    <t>CHANTILÍN</t>
  </si>
  <si>
    <t>SIGCHOS</t>
  </si>
  <si>
    <t>CHUGCHILÁN</t>
  </si>
  <si>
    <t>LAS PAMPAS</t>
  </si>
  <si>
    <t>PALO QUEMADO</t>
  </si>
  <si>
    <t>COCHALO</t>
  </si>
  <si>
    <t>ISINLIVÍ</t>
  </si>
  <si>
    <t>El_Oro</t>
  </si>
  <si>
    <t>ARENILLAS</t>
  </si>
  <si>
    <t>PALMALES</t>
  </si>
  <si>
    <t>CHACRA</t>
  </si>
  <si>
    <t>CARCABÓN</t>
  </si>
  <si>
    <t>ATAHUALPA</t>
  </si>
  <si>
    <t>AYAPAMBA</t>
  </si>
  <si>
    <t>MILAGRO</t>
  </si>
  <si>
    <t>CORDONCILLO</t>
  </si>
  <si>
    <t>SAN JUAN DE CERRO AZUL</t>
  </si>
  <si>
    <t>BALSAS</t>
  </si>
  <si>
    <t>BELLA MARÍA</t>
  </si>
  <si>
    <t>CHILLA</t>
  </si>
  <si>
    <t>EL GUABO</t>
  </si>
  <si>
    <t>BARBONES(SUCRE)</t>
  </si>
  <si>
    <t>LA IBERIA</t>
  </si>
  <si>
    <t>TENDALES</t>
  </si>
  <si>
    <t>RÍO BONITO</t>
  </si>
  <si>
    <t>HUAQUILLAS</t>
  </si>
  <si>
    <t>HUALTACO</t>
  </si>
  <si>
    <t>ECUADOR</t>
  </si>
  <si>
    <t>UNIÓN LojaNA</t>
  </si>
  <si>
    <t>MILTON REYES</t>
  </si>
  <si>
    <t>EL PARAÍSO</t>
  </si>
  <si>
    <t>LAS LAJAS</t>
  </si>
  <si>
    <t>PLATANILLOS</t>
  </si>
  <si>
    <t>VALLE HERMOSO</t>
  </si>
  <si>
    <t>LA LIBERTAD</t>
  </si>
  <si>
    <t>MACHALA</t>
  </si>
  <si>
    <t>PUERTO Bolívar</t>
  </si>
  <si>
    <t>9 DE MAYO</t>
  </si>
  <si>
    <t>JAMBELÍ</t>
  </si>
  <si>
    <t>JUBONES</t>
  </si>
  <si>
    <t>EL CAMBIO</t>
  </si>
  <si>
    <t>EL RETIRO</t>
  </si>
  <si>
    <t>MARCABELÍ</t>
  </si>
  <si>
    <t>EL INGENIO</t>
  </si>
  <si>
    <t>PASAJE</t>
  </si>
  <si>
    <t>OCHOA LEÓN</t>
  </si>
  <si>
    <t>LOMA DE FRANCO</t>
  </si>
  <si>
    <t>TRES CERRITOS</t>
  </si>
  <si>
    <t>BUENA VISTA</t>
  </si>
  <si>
    <t>CAÑA QUEMADA</t>
  </si>
  <si>
    <t>LA PEAÑA</t>
  </si>
  <si>
    <t>UZHCURRUMI</t>
  </si>
  <si>
    <t>CASACAY</t>
  </si>
  <si>
    <t>PIÑAS</t>
  </si>
  <si>
    <t>LA SUSAYA</t>
  </si>
  <si>
    <t>PIÑAS GRANDE</t>
  </si>
  <si>
    <t>CAPIRO</t>
  </si>
  <si>
    <t>LA BOCANA</t>
  </si>
  <si>
    <t>MOROMORO</t>
  </si>
  <si>
    <t>PIEDRAS</t>
  </si>
  <si>
    <t>SAN ROQUE</t>
  </si>
  <si>
    <t>SARACAY</t>
  </si>
  <si>
    <t>PORTOVELO</t>
  </si>
  <si>
    <t>MORALES</t>
  </si>
  <si>
    <t>CURTINCAPAC</t>
  </si>
  <si>
    <t>SALATÍ</t>
  </si>
  <si>
    <t xml:space="preserve">SANTA ROSA </t>
  </si>
  <si>
    <t>NUEVO SANTA ROSA</t>
  </si>
  <si>
    <t>BELLAMARÍA</t>
  </si>
  <si>
    <t>LA AVANZADA</t>
  </si>
  <si>
    <t>TORATA</t>
  </si>
  <si>
    <t>ZARUMA</t>
  </si>
  <si>
    <t>SINSAO</t>
  </si>
  <si>
    <t>SALVIAS</t>
  </si>
  <si>
    <t>GÜIZHAGÜIÑA</t>
  </si>
  <si>
    <t>MALVAS</t>
  </si>
  <si>
    <t>ARCAPAMBA</t>
  </si>
  <si>
    <t>MULUNCAY</t>
  </si>
  <si>
    <t>HUERTAS</t>
  </si>
  <si>
    <t>GUANAZÁN</t>
  </si>
  <si>
    <t>ABAÑIN</t>
  </si>
  <si>
    <t>Esmeraldas.</t>
  </si>
  <si>
    <t>TABIAZO</t>
  </si>
  <si>
    <t>TACHINA</t>
  </si>
  <si>
    <t>VUELTA LARGA</t>
  </si>
  <si>
    <t>CAMARONES</t>
  </si>
  <si>
    <t>CHINCA</t>
  </si>
  <si>
    <t>CARLOS CONCHA</t>
  </si>
  <si>
    <t>MAJUA</t>
  </si>
  <si>
    <t>SAN MATEO</t>
  </si>
  <si>
    <t>5 DE AGOSTO</t>
  </si>
  <si>
    <t>BARTOLOMÉ RUÍZ</t>
  </si>
  <si>
    <t xml:space="preserve">LUIS TELLO </t>
  </si>
  <si>
    <t>SIMÓN PLATA</t>
  </si>
  <si>
    <t>ELOY ALFARO</t>
  </si>
  <si>
    <t>ANCHAYACU</t>
  </si>
  <si>
    <t>ATAHUALPA(CAMARONES)</t>
  </si>
  <si>
    <t>BORBÓN</t>
  </si>
  <si>
    <t>COLÓN ELOY DE MARÍA</t>
  </si>
  <si>
    <t>LA TOLA</t>
  </si>
  <si>
    <t>LUIS VARGAS TORRES(PLAYA DE ORO)</t>
  </si>
  <si>
    <t>PAMPANAL DE Bolívar</t>
  </si>
  <si>
    <t>SAN FRANCISCO DE ONZOLE</t>
  </si>
  <si>
    <t>SAN JOSÉ DE CAYAPAS</t>
  </si>
  <si>
    <t>SANTO DOMINGO DE ONZOLE</t>
  </si>
  <si>
    <t>SELVA ALEGRE</t>
  </si>
  <si>
    <t>TELEMBÍ</t>
  </si>
  <si>
    <t>TIMBIRÉ</t>
  </si>
  <si>
    <t>ANCÓN DE SARDINAS</t>
  </si>
  <si>
    <t>SAN JAVIER</t>
  </si>
  <si>
    <t>TULULBÍ</t>
  </si>
  <si>
    <t>MATAJE</t>
  </si>
  <si>
    <t>TAMBILLO</t>
  </si>
  <si>
    <t>CALDERÓN</t>
  </si>
  <si>
    <t>SANTA RITA</t>
  </si>
  <si>
    <t>ALTO TAMBO</t>
  </si>
  <si>
    <t>5 DE JUNIO</t>
  </si>
  <si>
    <t>CONCEPCIÓN</t>
  </si>
  <si>
    <t>CARONDELET</t>
  </si>
  <si>
    <t>MUISNE</t>
  </si>
  <si>
    <t>GALERA</t>
  </si>
  <si>
    <t>EL CABO DE SAN FRANCISCO</t>
  </si>
  <si>
    <t>SÁLIMA</t>
  </si>
  <si>
    <t>QUINGE</t>
  </si>
  <si>
    <t>SAN GREGORIO</t>
  </si>
  <si>
    <t>SAN JOSÉ DE CHAMANGA</t>
  </si>
  <si>
    <t>QUININDÉ</t>
  </si>
  <si>
    <t>ROSA ZÁRATE</t>
  </si>
  <si>
    <t>CUBE</t>
  </si>
  <si>
    <t>CHURA</t>
  </si>
  <si>
    <t>MALIMPIA</t>
  </si>
  <si>
    <t xml:space="preserve">LA UNIÓN </t>
  </si>
  <si>
    <t>VICHE</t>
  </si>
  <si>
    <t>ATACAMES</t>
  </si>
  <si>
    <t>SÚA</t>
  </si>
  <si>
    <t>TONCHIGÜE</t>
  </si>
  <si>
    <t>TONSUPA</t>
  </si>
  <si>
    <t>RIO VERDE</t>
  </si>
  <si>
    <t>CHONTADURO</t>
  </si>
  <si>
    <t>CHUMUNDÉ</t>
  </si>
  <si>
    <t>LAGARTO</t>
  </si>
  <si>
    <t>MONTALVO</t>
  </si>
  <si>
    <t>ROCAFUERTE</t>
  </si>
  <si>
    <t>ISABELA</t>
  </si>
  <si>
    <t>PUERTO VILLAMIL</t>
  </si>
  <si>
    <t>TOMÁS DE BERLANGA(SANTO TOMÁS)</t>
  </si>
  <si>
    <t>SANTA CRUZ</t>
  </si>
  <si>
    <t>PUERTO AYORA</t>
  </si>
  <si>
    <t>SANTA ROSA</t>
  </si>
  <si>
    <t>PUERTO BAQUERIZO MORENO</t>
  </si>
  <si>
    <t>ISLA SANTA MARÍA(FLOREANA)</t>
  </si>
  <si>
    <t>GUAYAQUIL</t>
  </si>
  <si>
    <t>CARBO(CONCEPCIÓN)</t>
  </si>
  <si>
    <t>ROCA</t>
  </si>
  <si>
    <t>NUEVE DE OCTUBRE</t>
  </si>
  <si>
    <t>OLMEDO(SAN ALEJO)</t>
  </si>
  <si>
    <t>Bolívar(SAGRARIO)</t>
  </si>
  <si>
    <t>URDANETA</t>
  </si>
  <si>
    <t>AYACUCHO</t>
  </si>
  <si>
    <t>XIMENA</t>
  </si>
  <si>
    <t>FEBRES CORDERO</t>
  </si>
  <si>
    <t>PASCUALES</t>
  </si>
  <si>
    <t>CHONGÓN</t>
  </si>
  <si>
    <t>LETAMENDI</t>
  </si>
  <si>
    <t>JUAN GOMÉZ RENDÓN(PROGRESO)</t>
  </si>
  <si>
    <t>PUNÁ</t>
  </si>
  <si>
    <t>TENGUEL</t>
  </si>
  <si>
    <t>POSORJA</t>
  </si>
  <si>
    <t>EL MORRO</t>
  </si>
  <si>
    <t>ALFREDO BAQUERIZO MORENO(JUJÁN)</t>
  </si>
  <si>
    <t>BALAO</t>
  </si>
  <si>
    <t>BALZAR</t>
  </si>
  <si>
    <t>COLIMES</t>
  </si>
  <si>
    <t>SAN JACINTO DE COLIMES</t>
  </si>
  <si>
    <t>DAULE</t>
  </si>
  <si>
    <t>LA AURORA</t>
  </si>
  <si>
    <t>LUREL</t>
  </si>
  <si>
    <t>LIMONAL</t>
  </si>
  <si>
    <t>JUAN BAUTISTA AGUIRRE</t>
  </si>
  <si>
    <t>LOS LojaS</t>
  </si>
  <si>
    <t>EL EMPALME</t>
  </si>
  <si>
    <t>VELASCO IBARRA</t>
  </si>
  <si>
    <t>DURÁN</t>
  </si>
  <si>
    <t>EL RECREO</t>
  </si>
  <si>
    <t>DIVINO NIÑO</t>
  </si>
  <si>
    <t>GENERAL ANTONIO ELIZALDE(BUCAY)</t>
  </si>
  <si>
    <t>GENERAL VILLAMIL(PLAYAS)</t>
  </si>
  <si>
    <t>ISIDRO AYORA</t>
  </si>
  <si>
    <t>LOMAS DE SARGENTILLO</t>
  </si>
  <si>
    <t>MARCELINO MARIDUEÑA</t>
  </si>
  <si>
    <t>CAMILO ANDRADE MANRIQUE</t>
  </si>
  <si>
    <t>CHIRIJOS</t>
  </si>
  <si>
    <t>CORONEL ENRIQUE VALDEZ C.</t>
  </si>
  <si>
    <t>ERNESTO SEMINARIO HANS</t>
  </si>
  <si>
    <t>SANTA ROSA DE CHOBO</t>
  </si>
  <si>
    <t>ROBERTO ASTUDILLO</t>
  </si>
  <si>
    <t>NARANJAL</t>
  </si>
  <si>
    <t>JESÚS MARÍA</t>
  </si>
  <si>
    <t>SAN CARLOS</t>
  </si>
  <si>
    <t>SANTA ROSA DE FLANDES</t>
  </si>
  <si>
    <t>TAURA</t>
  </si>
  <si>
    <t>NARANJITO</t>
  </si>
  <si>
    <t>NOBOL</t>
  </si>
  <si>
    <t>PALESTINA</t>
  </si>
  <si>
    <t>PEDRO CARBO</t>
  </si>
  <si>
    <t>VALLE DE LA VIRGEN</t>
  </si>
  <si>
    <t>SABANILLA</t>
  </si>
  <si>
    <t>SALITRE(URBINA JADO)</t>
  </si>
  <si>
    <t>SAMBORONDÓN</t>
  </si>
  <si>
    <t>LA PUNTILLA</t>
  </si>
  <si>
    <t>TARIFA</t>
  </si>
  <si>
    <t>SANTA LUCÍA</t>
  </si>
  <si>
    <t>SIMÓN Bolívar</t>
  </si>
  <si>
    <t>LORENZO DE GARAICOA</t>
  </si>
  <si>
    <t>YAGUACHI</t>
  </si>
  <si>
    <t>CONE (YAGUACHI VIEJO)</t>
  </si>
  <si>
    <t>VIRGEN DE FÁTIMA</t>
  </si>
  <si>
    <t>PEDRO J. MONTERO(BOLICHE)</t>
  </si>
  <si>
    <t>ANTONIO ANTE</t>
  </si>
  <si>
    <t>ATUNTAQUI</t>
  </si>
  <si>
    <t>IMBAYA</t>
  </si>
  <si>
    <t>NATABUELA</t>
  </si>
  <si>
    <t>CHALTURA</t>
  </si>
  <si>
    <t xml:space="preserve">SAN ROQUE </t>
  </si>
  <si>
    <t>ANDRADE MARÍN</t>
  </si>
  <si>
    <t>COTACACHI</t>
  </si>
  <si>
    <t>SAGRARIO</t>
  </si>
  <si>
    <t>APUELA</t>
  </si>
  <si>
    <t>GARCÍA MORENO(LLURIMAGUA)</t>
  </si>
  <si>
    <t>IMANTAG</t>
  </si>
  <si>
    <t>PEÑAHERRERA</t>
  </si>
  <si>
    <t>PLAZA GUTIÉRREZ(CALVARIO)</t>
  </si>
  <si>
    <t>QUIROGA</t>
  </si>
  <si>
    <t>6 DE JULIO DE CUELLAJE</t>
  </si>
  <si>
    <t>VACAS GALINDO(EL CHURO)</t>
  </si>
  <si>
    <t>IBARRA</t>
  </si>
  <si>
    <t>ALPACHACA</t>
  </si>
  <si>
    <t>PRIORATO Y LA LAGUNA</t>
  </si>
  <si>
    <t>LOS CEIBOS Y RUINAS DE CARANQUI</t>
  </si>
  <si>
    <t>AMBUQUÍ</t>
  </si>
  <si>
    <t>ANGOCHAGUA</t>
  </si>
  <si>
    <t>CAROLINA</t>
  </si>
  <si>
    <t>LA ESPERANZA</t>
  </si>
  <si>
    <t>LITA</t>
  </si>
  <si>
    <t>OTAVALO</t>
  </si>
  <si>
    <t>EL JORDÁN</t>
  </si>
  <si>
    <t>MIGUEL EGAS CABEZA(PEGUCHE)</t>
  </si>
  <si>
    <t>SAN JOSÉ DE QUICHINCHE</t>
  </si>
  <si>
    <t>SAN JUAN DE LLUMÁN</t>
  </si>
  <si>
    <t>SAN MIGUEL DE PAMPLONA</t>
  </si>
  <si>
    <t>SAN PABLO DE LAGO</t>
  </si>
  <si>
    <t>SAN PEDRO DE PATAQUÍ</t>
  </si>
  <si>
    <t>SAN RAFAEL DE LA LAGUNA</t>
  </si>
  <si>
    <t>PIMANPIRO</t>
  </si>
  <si>
    <t>CHUGÁ</t>
  </si>
  <si>
    <t>MARIANO ACOSTA</t>
  </si>
  <si>
    <t>SAN FRANCISCO DE SIGSIPAMBA</t>
  </si>
  <si>
    <t>SAN MIGUEL DE URCUQUÍ</t>
  </si>
  <si>
    <t>PABLO ARENAS</t>
  </si>
  <si>
    <t>CAHUASQUI</t>
  </si>
  <si>
    <t>BUENOS AIRES</t>
  </si>
  <si>
    <t>TUMBABIRO</t>
  </si>
  <si>
    <t>CALVAS</t>
  </si>
  <si>
    <t>CARIAMANGA</t>
  </si>
  <si>
    <t>CHILE</t>
  </si>
  <si>
    <t>COLAISACA</t>
  </si>
  <si>
    <t>EL LUCERO</t>
  </si>
  <si>
    <t>SANGUILLÍN</t>
  </si>
  <si>
    <t>UTUANA</t>
  </si>
  <si>
    <t>CATAMAYO</t>
  </si>
  <si>
    <t>SAN PEDRO DE LA BENDITA</t>
  </si>
  <si>
    <t>GUAYQUICHUMA</t>
  </si>
  <si>
    <t>ZAMBI</t>
  </si>
  <si>
    <t>CÉLICA</t>
  </si>
  <si>
    <t>PÓZUL</t>
  </si>
  <si>
    <t>ALGARROBILLO</t>
  </si>
  <si>
    <t>CRUZPAMBA</t>
  </si>
  <si>
    <t>CHAGUARPAMBA</t>
  </si>
  <si>
    <t>SANTA RUFINA</t>
  </si>
  <si>
    <t>AMARILLOS</t>
  </si>
  <si>
    <t>ESPÍNDOLA</t>
  </si>
  <si>
    <t>JIMBURA</t>
  </si>
  <si>
    <t>SANTA TERESITA</t>
  </si>
  <si>
    <t>27 DE ABRIL</t>
  </si>
  <si>
    <t>EL AIRO</t>
  </si>
  <si>
    <t>GONZANAMÁ</t>
  </si>
  <si>
    <t>CHANGAIMINIA(LA LIBERTAD)</t>
  </si>
  <si>
    <t>PURUNUMA(EGUIGUREN)</t>
  </si>
  <si>
    <t>NAMBACOLA</t>
  </si>
  <si>
    <t>SACAPALCA</t>
  </si>
  <si>
    <t>Loja.</t>
  </si>
  <si>
    <t>CHANTACO</t>
  </si>
  <si>
    <t>CHUQUIRIBAMBA</t>
  </si>
  <si>
    <t>EL CISNE</t>
  </si>
  <si>
    <t>GUALEL</t>
  </si>
  <si>
    <t>JIMBILLA</t>
  </si>
  <si>
    <t>MALACATOS</t>
  </si>
  <si>
    <t>QUINARA</t>
  </si>
  <si>
    <t>SAN LUCAS</t>
  </si>
  <si>
    <t>SAN PEDRO DE VILCABAMBA</t>
  </si>
  <si>
    <t>TAQUIL</t>
  </si>
  <si>
    <t>VILCABAMBA</t>
  </si>
  <si>
    <t>YANGANA</t>
  </si>
  <si>
    <t>MACARÁ</t>
  </si>
  <si>
    <t>LARAMA</t>
  </si>
  <si>
    <t>SABIANGO</t>
  </si>
  <si>
    <t>OLMEDO</t>
  </si>
  <si>
    <t>LA TINGUE</t>
  </si>
  <si>
    <t>PALTAS</t>
  </si>
  <si>
    <t>CATACOCHA</t>
  </si>
  <si>
    <t>LOURDES</t>
  </si>
  <si>
    <t>GUACHANAMÁ</t>
  </si>
  <si>
    <t>CANGONAMÁ</t>
  </si>
  <si>
    <t>LAURO GUERRERO</t>
  </si>
  <si>
    <t>ORIANGA</t>
  </si>
  <si>
    <t>CASANGA</t>
  </si>
  <si>
    <t>YAMANA</t>
  </si>
  <si>
    <t>PINDAL</t>
  </si>
  <si>
    <t>CHAQUINAL</t>
  </si>
  <si>
    <t>MILAGROS</t>
  </si>
  <si>
    <t>12 DE DICIEMBRE</t>
  </si>
  <si>
    <t xml:space="preserve">PUYANGO </t>
  </si>
  <si>
    <t>ALAMOR</t>
  </si>
  <si>
    <t>CIANO</t>
  </si>
  <si>
    <t>EL ARENAL</t>
  </si>
  <si>
    <t>EL LIMO(MARIANA DE JESÚS)</t>
  </si>
  <si>
    <t>MERCADILLO</t>
  </si>
  <si>
    <t>VICENTINO</t>
  </si>
  <si>
    <t>QUILANGA</t>
  </si>
  <si>
    <t>FUNDOCHAMBA</t>
  </si>
  <si>
    <t>SAN ANTONIO DE LAS ARADAS</t>
  </si>
  <si>
    <t>SARAGURO</t>
  </si>
  <si>
    <t>EL PARAÍSO DE CELN</t>
  </si>
  <si>
    <t>EL TABLÓN</t>
  </si>
  <si>
    <t>LLUZHAPA</t>
  </si>
  <si>
    <t>MANU</t>
  </si>
  <si>
    <t>SAN ANTONIO DE CUMBE</t>
  </si>
  <si>
    <t>SAN PABLO DE TENTA</t>
  </si>
  <si>
    <t>SAN SEBASTIÁN DE YULUC</t>
  </si>
  <si>
    <t>URDANETA(PAQUISHAPA)</t>
  </si>
  <si>
    <t>SUMAYPAMBA</t>
  </si>
  <si>
    <t>SOZORANGA</t>
  </si>
  <si>
    <t>NUEVA FÁTIMA</t>
  </si>
  <si>
    <t>TACAMOROS</t>
  </si>
  <si>
    <t>ZAPOTILLO</t>
  </si>
  <si>
    <t>PALETILLAS</t>
  </si>
  <si>
    <t>MANGAHURCO</t>
  </si>
  <si>
    <t>CAZADEROS</t>
  </si>
  <si>
    <t>PARROQUIA LIMONES</t>
  </si>
  <si>
    <t>GARZA REAL</t>
  </si>
  <si>
    <t>BOLASPAMBA</t>
  </si>
  <si>
    <t>BABA</t>
  </si>
  <si>
    <t>GUARE</t>
  </si>
  <si>
    <t>ISLA DE BEJUCAL</t>
  </si>
  <si>
    <t>BABAHOYO</t>
  </si>
  <si>
    <t>BARREIRO</t>
  </si>
  <si>
    <t>CAMILO PONCE ENRÍQUEZ</t>
  </si>
  <si>
    <t>CLEMENTE BAQUERIZO</t>
  </si>
  <si>
    <t>EL SALTO</t>
  </si>
  <si>
    <t>CARACOL</t>
  </si>
  <si>
    <t>PIMOCHA</t>
  </si>
  <si>
    <t>BUENA FÉ</t>
  </si>
  <si>
    <t>SAN JACINTO DE BUENA FÉ</t>
  </si>
  <si>
    <t>7 DE AGOSTO</t>
  </si>
  <si>
    <t>ONCE DE OCTUBRE</t>
  </si>
  <si>
    <t>PATRICIA PILAR</t>
  </si>
  <si>
    <t>MOCACHE</t>
  </si>
  <si>
    <t>LA ESMERALDA</t>
  </si>
  <si>
    <t>PALENQUE</t>
  </si>
  <si>
    <t>PUEBLOVIEJO</t>
  </si>
  <si>
    <t>PUERTO PECHICHE</t>
  </si>
  <si>
    <t>QUEVEDO</t>
  </si>
  <si>
    <t>7 DE OCTUBRE</t>
  </si>
  <si>
    <t>24 DE MAYO</t>
  </si>
  <si>
    <t>GUAYACÁN</t>
  </si>
  <si>
    <t>NICOLÁS INFANTE DÍAZ</t>
  </si>
  <si>
    <t>SAN CAMILO</t>
  </si>
  <si>
    <t>VENUS DEL RÍO QUEVEDO</t>
  </si>
  <si>
    <t>VIVA ALFARO</t>
  </si>
  <si>
    <t>QUINSALOMA</t>
  </si>
  <si>
    <t>CATARAMA</t>
  </si>
  <si>
    <t>VALENCIA</t>
  </si>
  <si>
    <t>NUEVA UNIÓN</t>
  </si>
  <si>
    <t>CHACARITA</t>
  </si>
  <si>
    <t>LOS ANGELES</t>
  </si>
  <si>
    <t>ANTONIO SOTOMAYOR</t>
  </si>
  <si>
    <t>CALCETA</t>
  </si>
  <si>
    <t>MEMBRILLO</t>
  </si>
  <si>
    <t>CHONE</t>
  </si>
  <si>
    <t>CANUTO</t>
  </si>
  <si>
    <t>CONVENTO</t>
  </si>
  <si>
    <t>CHIBUNGA</t>
  </si>
  <si>
    <t>BOYACÁ</t>
  </si>
  <si>
    <t>4 DE DICIEMBRE</t>
  </si>
  <si>
    <t>SAN PEDRO DE SUMA</t>
  </si>
  <si>
    <t>WILFRIDO LOOR MOREIRA(MAICITO)</t>
  </si>
  <si>
    <t>FLAVIO ALFARO</t>
  </si>
  <si>
    <t>SAN FRANCISCO DE NOVILLO</t>
  </si>
  <si>
    <t>ZAPALLO</t>
  </si>
  <si>
    <t>JAMA</t>
  </si>
  <si>
    <t>JARAMIJÓ</t>
  </si>
  <si>
    <t>JIPIJAPA</t>
  </si>
  <si>
    <t>SAN LORENZO DE JIPIJAPA</t>
  </si>
  <si>
    <t>MANUEL INOCENCIO PARRALES Y GUALE</t>
  </si>
  <si>
    <t>DR. MIGUEL MORÁN LUCIO</t>
  </si>
  <si>
    <t>LA AMÉRICA</t>
  </si>
  <si>
    <t>EL ANEGADO</t>
  </si>
  <si>
    <t>JULCUY</t>
  </si>
  <si>
    <t>PEDRO PABLO GÓMEZ</t>
  </si>
  <si>
    <t>PUERTO CAYO</t>
  </si>
  <si>
    <t>MEMBRILLAL</t>
  </si>
  <si>
    <t>JUNÍN</t>
  </si>
  <si>
    <t>MANTA</t>
  </si>
  <si>
    <t>LOS ESTEROS</t>
  </si>
  <si>
    <t>SANTA MARIANITA(BOCA DE PACOCHE)</t>
  </si>
  <si>
    <t>MONTECRISTI</t>
  </si>
  <si>
    <t>ANIBAL SAN ANDRÉS</t>
  </si>
  <si>
    <t>COLORADO</t>
  </si>
  <si>
    <t>GENERAL ALFARO</t>
  </si>
  <si>
    <t>LEÓNIDAS PROAÑO</t>
  </si>
  <si>
    <t>PAJÁN</t>
  </si>
  <si>
    <t>GUALE</t>
  </si>
  <si>
    <t>LASCANO</t>
  </si>
  <si>
    <t>CASCOL</t>
  </si>
  <si>
    <t>CAMPOZANO(LA PALMA DE PAJÁN)</t>
  </si>
  <si>
    <t>PEDERNALES</t>
  </si>
  <si>
    <t>COJIMÍES</t>
  </si>
  <si>
    <t>DIEZ DE AGOSTO</t>
  </si>
  <si>
    <t>BARRAGANETE</t>
  </si>
  <si>
    <t>PORTOVIEJO</t>
  </si>
  <si>
    <t>12 DE MARZO</t>
  </si>
  <si>
    <t>18 DE OCTUBRE</t>
  </si>
  <si>
    <t>ANDRÉS DE VERA</t>
  </si>
  <si>
    <t>COLÓN</t>
  </si>
  <si>
    <t>FRANCISCO PACHECO</t>
  </si>
  <si>
    <t>SAN PABLO</t>
  </si>
  <si>
    <t>PICOAZA</t>
  </si>
  <si>
    <t>ABDÓN CALDERÓN</t>
  </si>
  <si>
    <t>ALAJUELA</t>
  </si>
  <si>
    <t>CRUCITA</t>
  </si>
  <si>
    <t>PUEBLO NUEVO</t>
  </si>
  <si>
    <t>SAN PLÁCIDO</t>
  </si>
  <si>
    <t>RIOCHICO</t>
  </si>
  <si>
    <t>PUERTO LÓPEZ</t>
  </si>
  <si>
    <t>MACHALILLA</t>
  </si>
  <si>
    <t>SALANGO</t>
  </si>
  <si>
    <t>CANOA</t>
  </si>
  <si>
    <t>LODANA</t>
  </si>
  <si>
    <t>HONORATO VÁSQUEZ</t>
  </si>
  <si>
    <t>BAHÍA DE CARÁQUEZ</t>
  </si>
  <si>
    <t>LEÓNIDAS PLAZA GUTIÉRREZ</t>
  </si>
  <si>
    <t>CHARAPOTÓ</t>
  </si>
  <si>
    <t>TOSAGUA</t>
  </si>
  <si>
    <t>ÁNGEL PEDRO GILER(LA ESTANCILLA)</t>
  </si>
  <si>
    <t>SAN JOSÉ DE BACHILLERO(CATARAMA)</t>
  </si>
  <si>
    <t>ARQ. SIXTO DURÁN BALLÉN</t>
  </si>
  <si>
    <t>NOBOA</t>
  </si>
  <si>
    <t>GUALAQUIZA</t>
  </si>
  <si>
    <t>MERCEDES MOLINA</t>
  </si>
  <si>
    <t>BOMBOIZA</t>
  </si>
  <si>
    <t>NUEVA TARQUI</t>
  </si>
  <si>
    <t>SAN MIGUEL DE CUYES</t>
  </si>
  <si>
    <t>AMAZONAS</t>
  </si>
  <si>
    <t>CHIGÜINDA</t>
  </si>
  <si>
    <t>BERMEJOS</t>
  </si>
  <si>
    <t>EL IDEAL</t>
  </si>
  <si>
    <t>HUAMBOYA</t>
  </si>
  <si>
    <t>CHIGUAZA</t>
  </si>
  <si>
    <t>LIMÓN INDANZA</t>
  </si>
  <si>
    <t>GENERAL LEÓNIDAS PLAZA GUTIÉRREZ</t>
  </si>
  <si>
    <t>INDANZA</t>
  </si>
  <si>
    <t>SAN MIGUEL DE CONCHAY</t>
  </si>
  <si>
    <t>SANTA SUSANA DE CHIVIAZA</t>
  </si>
  <si>
    <t>YUNGANZA</t>
  </si>
  <si>
    <t>LOGROÑO</t>
  </si>
  <si>
    <t>YAUPI</t>
  </si>
  <si>
    <t>SHIMPIS</t>
  </si>
  <si>
    <t>MORONA</t>
  </si>
  <si>
    <t>MACAS</t>
  </si>
  <si>
    <t>ALSHI</t>
  </si>
  <si>
    <t>GENERAL PROAÑO</t>
  </si>
  <si>
    <t>SEVILLA DON BOSCO</t>
  </si>
  <si>
    <t>SINAÍ</t>
  </si>
  <si>
    <t>CUCHAENTZA</t>
  </si>
  <si>
    <t>RÍO BLANCO</t>
  </si>
  <si>
    <t>ZUÑA(ZUÑAC)</t>
  </si>
  <si>
    <t>PABLO SEXTO</t>
  </si>
  <si>
    <t>PALORA</t>
  </si>
  <si>
    <t>PALORA(METZERA)</t>
  </si>
  <si>
    <t>SANGAY</t>
  </si>
  <si>
    <t>16 DE AGOSTO</t>
  </si>
  <si>
    <t>ARAPICOS</t>
  </si>
  <si>
    <t>SAN JUAN BOSCO</t>
  </si>
  <si>
    <t>SAN CARLOS DE LIMÓN</t>
  </si>
  <si>
    <t>PAN DE AZÚCAR</t>
  </si>
  <si>
    <t>SAN JACINTO DE WAKAMBEIS</t>
  </si>
  <si>
    <t>SANTIAGO DE PANANZA</t>
  </si>
  <si>
    <t>SANTIAGO DE MÉNDEZ</t>
  </si>
  <si>
    <t>MÉNDEZ</t>
  </si>
  <si>
    <t>COPAL</t>
  </si>
  <si>
    <t>CHUPIANZA</t>
  </si>
  <si>
    <t>SAN LUIS DEL ACHO</t>
  </si>
  <si>
    <t>SAN FRANCISCO DE CHINIMBIMI</t>
  </si>
  <si>
    <t xml:space="preserve">PATUCA </t>
  </si>
  <si>
    <t>TAYUZA</t>
  </si>
  <si>
    <t>SUCÚA</t>
  </si>
  <si>
    <t>ASUNCIÓN</t>
  </si>
  <si>
    <t>HUAMBI</t>
  </si>
  <si>
    <t>SANTA MARIANITA DE JESÚS</t>
  </si>
  <si>
    <t>TAISHA</t>
  </si>
  <si>
    <t>HUASAGA</t>
  </si>
  <si>
    <t>TUUTINENTZA</t>
  </si>
  <si>
    <t>MACUMA</t>
  </si>
  <si>
    <t>PUMPUENTSA</t>
  </si>
  <si>
    <t>TIWINZA</t>
  </si>
  <si>
    <t>SAN JOSÉ DE MORONA</t>
  </si>
  <si>
    <t>ARCHIDONA</t>
  </si>
  <si>
    <t>COTUNDO</t>
  </si>
  <si>
    <t>SAN PABLO DE USHPAYACU</t>
  </si>
  <si>
    <t>CARLOS JULIO AROSEMENA TOLA</t>
  </si>
  <si>
    <t>EL CHACO</t>
  </si>
  <si>
    <t>GONZALO DÍAZ DE PINEDA(EL BOMBÓN)</t>
  </si>
  <si>
    <t>LINARES</t>
  </si>
  <si>
    <t>OYACACHI</t>
  </si>
  <si>
    <t>SARDINAS</t>
  </si>
  <si>
    <t>CACAPISHCO</t>
  </si>
  <si>
    <t>QUIJOS</t>
  </si>
  <si>
    <t>BAEZA</t>
  </si>
  <si>
    <t>COSANGA</t>
  </si>
  <si>
    <t>CUYUJA</t>
  </si>
  <si>
    <t>PAPALLACTA</t>
  </si>
  <si>
    <t>SAN FRANCISCO DE BORJA(VIRGILIO DÁVILA)</t>
  </si>
  <si>
    <t>SUMACO(SALAHONDA)</t>
  </si>
  <si>
    <t>TENA</t>
  </si>
  <si>
    <t>AHUANO</t>
  </si>
  <si>
    <t>PUERTO MISAHUALLÍ</t>
  </si>
  <si>
    <t>PANO</t>
  </si>
  <si>
    <t>PUERTO Napo</t>
  </si>
  <si>
    <t>CHONTAPUNTA</t>
  </si>
  <si>
    <t>TALAG</t>
  </si>
  <si>
    <t>TIPUTINI</t>
  </si>
  <si>
    <t>NUEVO ROCAFUERTE</t>
  </si>
  <si>
    <t>CAPITÁN AUGUSTO RIVADENEIRA</t>
  </si>
  <si>
    <t>CONONACO</t>
  </si>
  <si>
    <t>SANTA MARÍA DE HUIRIRIMA</t>
  </si>
  <si>
    <t>YASUNÍ</t>
  </si>
  <si>
    <t>FRANCISCO DE Orellana</t>
  </si>
  <si>
    <t>PUERTO FRANCISCO DE Orellana(COCA)</t>
  </si>
  <si>
    <t>ALEJANDRO LABAKA</t>
  </si>
  <si>
    <t>ARMENIA</t>
  </si>
  <si>
    <t>DAYUMA</t>
  </si>
  <si>
    <t>EL DORADO</t>
  </si>
  <si>
    <t>EL EDÉN</t>
  </si>
  <si>
    <t>GUAYUSA</t>
  </si>
  <si>
    <t>INÉS ARANGO</t>
  </si>
  <si>
    <t>LA BELLEZA</t>
  </si>
  <si>
    <t>NUEVO PARAÍSO</t>
  </si>
  <si>
    <t>TARACOA</t>
  </si>
  <si>
    <t>LA JOYA DE LOS SACHAS</t>
  </si>
  <si>
    <t>SAN SEBASTIÁN DEL COCA</t>
  </si>
  <si>
    <t>POMPEYA</t>
  </si>
  <si>
    <t>ENOKANQUI</t>
  </si>
  <si>
    <t>UNIÓN MILAGREÑA</t>
  </si>
  <si>
    <t>LAGO SAN PEDRO</t>
  </si>
  <si>
    <t>RUMIPAMBA</t>
  </si>
  <si>
    <t>TRES DE NOVIEMBRE</t>
  </si>
  <si>
    <t>LORETO</t>
  </si>
  <si>
    <t>ÁVILA</t>
  </si>
  <si>
    <t>PUERTO MURIALDO</t>
  </si>
  <si>
    <t>SAN JOSÉ DE PAYAMINO</t>
  </si>
  <si>
    <t>SAN JOSÉ DE DAHUANO</t>
  </si>
  <si>
    <t>SAN VICENTE DE HUATICOCHA</t>
  </si>
  <si>
    <t>ARAJUNO</t>
  </si>
  <si>
    <t>CURARAY</t>
  </si>
  <si>
    <t>MERA</t>
  </si>
  <si>
    <t>MADRE TIERRA</t>
  </si>
  <si>
    <t>SHELL</t>
  </si>
  <si>
    <t>PUYO</t>
  </si>
  <si>
    <t>CANELOS</t>
  </si>
  <si>
    <t>FÁTIMA</t>
  </si>
  <si>
    <t>MONTALVO(ANDOAS)</t>
  </si>
  <si>
    <t>POMONA</t>
  </si>
  <si>
    <t>RÍO CORRIENTES</t>
  </si>
  <si>
    <t>RÍO TIGRE</t>
  </si>
  <si>
    <t>SARAYACU</t>
  </si>
  <si>
    <t>TENIENTE HUGO ORTIZ</t>
  </si>
  <si>
    <t>VERACRUZ</t>
  </si>
  <si>
    <t>CHUQGITAYO</t>
  </si>
  <si>
    <t>SANTA CLARA</t>
  </si>
  <si>
    <t>CAYAMBE</t>
  </si>
  <si>
    <t>AYORA</t>
  </si>
  <si>
    <t>ASCÁZUBI</t>
  </si>
  <si>
    <t>CANGAHUA</t>
  </si>
  <si>
    <t>OTÓN</t>
  </si>
  <si>
    <t>MEJÍA</t>
  </si>
  <si>
    <t>MACHACHI</t>
  </si>
  <si>
    <t>ALÓAG</t>
  </si>
  <si>
    <t>ALOASÍ</t>
  </si>
  <si>
    <t>CHAUPI</t>
  </si>
  <si>
    <t>CUTUGLAHUA</t>
  </si>
  <si>
    <t>MANUEL CORNEJO ASTORGA(TANDAPI)</t>
  </si>
  <si>
    <t>UYUMBICHO</t>
  </si>
  <si>
    <t>PEDRO MONCAYO</t>
  </si>
  <si>
    <t>MALCHINGUÍ</t>
  </si>
  <si>
    <t>TABACUNDO</t>
  </si>
  <si>
    <t>TOCACHI</t>
  </si>
  <si>
    <t>TUPIGACHI</t>
  </si>
  <si>
    <t>PEDRO VICENTE MALDONADO</t>
  </si>
  <si>
    <t>PUERTO QUITO</t>
  </si>
  <si>
    <t>DISTRITO METROPOLITANO DE QUITO</t>
  </si>
  <si>
    <t>CARCELÉN</t>
  </si>
  <si>
    <t>CENTRO HISTÓRICO</t>
  </si>
  <si>
    <t>CHILIBULO</t>
  </si>
  <si>
    <t>CHILLOGALLO</t>
  </si>
  <si>
    <t>CHIMBACALLE</t>
  </si>
  <si>
    <t>COMITÉ DEL PUEBLO</t>
  </si>
  <si>
    <t xml:space="preserve">CONCEPCIÓN </t>
  </si>
  <si>
    <t>COTOCOLLAO</t>
  </si>
  <si>
    <t>EL CONDADO</t>
  </si>
  <si>
    <t>EL INCA</t>
  </si>
  <si>
    <t>GUAMANÍ</t>
  </si>
  <si>
    <t>IÑAQUITO</t>
  </si>
  <si>
    <t>ITCHIMBÍA</t>
  </si>
  <si>
    <t>KENNEDY</t>
  </si>
  <si>
    <t>LA ARGELIA</t>
  </si>
  <si>
    <t>LA ECUATORIANA</t>
  </si>
  <si>
    <t>LA FERROVIARIA</t>
  </si>
  <si>
    <t>LA LIBERTADLA MENA</t>
  </si>
  <si>
    <t>MAGDALENA</t>
  </si>
  <si>
    <t>PONCEANO</t>
  </si>
  <si>
    <t>PUENGASÍ</t>
  </si>
  <si>
    <t>QUITUMBE</t>
  </si>
  <si>
    <t>SAN BARTOLO</t>
  </si>
  <si>
    <t>SOLANDA</t>
  </si>
  <si>
    <t>TURUBAMBA</t>
  </si>
  <si>
    <t>ALANGASÍ</t>
  </si>
  <si>
    <t>CALACALÍ</t>
  </si>
  <si>
    <t>CUMBAYA</t>
  </si>
  <si>
    <t>EL QUINCHE</t>
  </si>
  <si>
    <t>GUAYLLABAMBA</t>
  </si>
  <si>
    <t>LLOA</t>
  </si>
  <si>
    <t>NAYÓN</t>
  </si>
  <si>
    <t>PERUCHO</t>
  </si>
  <si>
    <t>POMASQUI</t>
  </si>
  <si>
    <t>SAN ANTONIO DE Pichincha</t>
  </si>
  <si>
    <t>TUMBACO</t>
  </si>
  <si>
    <t>AMAGUAÑA</t>
  </si>
  <si>
    <t>CHAVEZPAMBA</t>
  </si>
  <si>
    <t>GUALEA</t>
  </si>
  <si>
    <t>LA MERCED</t>
  </si>
  <si>
    <t>NANEGAL</t>
  </si>
  <si>
    <t>NONO</t>
  </si>
  <si>
    <t>PIFO</t>
  </si>
  <si>
    <t>PUÉLLARO</t>
  </si>
  <si>
    <t>SAN JOSÉ DE MINAS</t>
  </si>
  <si>
    <t>YARUQUÍ</t>
  </si>
  <si>
    <t>CONOCOTO</t>
  </si>
  <si>
    <t>CHECA</t>
  </si>
  <si>
    <t>GUANGOPOLO</t>
  </si>
  <si>
    <t>LLANO CHICO</t>
  </si>
  <si>
    <t>NANEGALITO</t>
  </si>
  <si>
    <t>PACTO</t>
  </si>
  <si>
    <t>PÍNTAG</t>
  </si>
  <si>
    <t>PUEMBO</t>
  </si>
  <si>
    <t>TABABELA</t>
  </si>
  <si>
    <t>ZÁMBIZA</t>
  </si>
  <si>
    <t>RUMIÑAHUI</t>
  </si>
  <si>
    <t>SANGOLQUÍ</t>
  </si>
  <si>
    <t>SAN PEDRO DE TABOADA</t>
  </si>
  <si>
    <t>COTOGCHOA</t>
  </si>
  <si>
    <t>MINDO</t>
  </si>
  <si>
    <t>BALLENITA</t>
  </si>
  <si>
    <t>ANCÓN</t>
  </si>
  <si>
    <t>CHANDUY</t>
  </si>
  <si>
    <t>COLONCHE</t>
  </si>
  <si>
    <t>MANGLARALTO</t>
  </si>
  <si>
    <t>ANCONCITO</t>
  </si>
  <si>
    <t>JOSÉ LUIS TAMAYO</t>
  </si>
  <si>
    <t>Santo_Domingo_de_los_Tsáchilas</t>
  </si>
  <si>
    <t>SANTO DOMINGO</t>
  </si>
  <si>
    <t>CHIGUILPE</t>
  </si>
  <si>
    <t>RÍO VERDE</t>
  </si>
  <si>
    <t>BOMBOLÍ</t>
  </si>
  <si>
    <t>ZARACAY</t>
  </si>
  <si>
    <t>ABRAHAM CALAZACÓN</t>
  </si>
  <si>
    <t>RÍO TOACHI</t>
  </si>
  <si>
    <t>ALLURIQUÍN</t>
  </si>
  <si>
    <t>LUZ DE AMÉRICA</t>
  </si>
  <si>
    <t>PUERTO LIMÓN</t>
  </si>
  <si>
    <t>SAN JACINTO DEL BÚA</t>
  </si>
  <si>
    <t>EL ESFUERZO</t>
  </si>
  <si>
    <t>SANTA MARÍA DEL TOACHI</t>
  </si>
  <si>
    <t>LA CONCORDIA</t>
  </si>
  <si>
    <t>MONTERREY</t>
  </si>
  <si>
    <t>PLAN PILOTO</t>
  </si>
  <si>
    <t>LAS VILLEGAS</t>
  </si>
  <si>
    <t>LA BONITA</t>
  </si>
  <si>
    <t>EL PLAYÓN DE SAN FRANCISCO</t>
  </si>
  <si>
    <t>ROSA FLORIDA</t>
  </si>
  <si>
    <t>SANTA BÁRBARA</t>
  </si>
  <si>
    <t>LA SOFÍA</t>
  </si>
  <si>
    <t>CASCALES</t>
  </si>
  <si>
    <t>EL DORADO DE CASCALES</t>
  </si>
  <si>
    <t>SANTA ROSA DE Sucumbíos</t>
  </si>
  <si>
    <t>CUYABENO</t>
  </si>
  <si>
    <t>TARAPOA</t>
  </si>
  <si>
    <t>AGUAS NEGRAS</t>
  </si>
  <si>
    <t>GONZALO PIZARRO</t>
  </si>
  <si>
    <t>LUMBAQUÍ</t>
  </si>
  <si>
    <t>EL REVENTADOR</t>
  </si>
  <si>
    <t>PUERTO LIBRE</t>
  </si>
  <si>
    <t>LAGO AGRIO</t>
  </si>
  <si>
    <t>NUEVA Loja(LAGO AGRIO)</t>
  </si>
  <si>
    <t>DURENO</t>
  </si>
  <si>
    <t>EL ENO</t>
  </si>
  <si>
    <t>GENERAL FARFÁN</t>
  </si>
  <si>
    <t>PACAYACU</t>
  </si>
  <si>
    <t>SANTA CECILIA</t>
  </si>
  <si>
    <t>10 DE AGOSTO</t>
  </si>
  <si>
    <t>PUTUMAYO</t>
  </si>
  <si>
    <t>PUERTO EL CARMEN DE PUTUMAYO</t>
  </si>
  <si>
    <t>PALMA ROJA</t>
  </si>
  <si>
    <t>PUERTO RODRÍGUEZ</t>
  </si>
  <si>
    <t>PUERTO Bolívar(PUERTO MONTÚFAR)</t>
  </si>
  <si>
    <t>SUSHUFINDI</t>
  </si>
  <si>
    <t>LIMONCOCHA</t>
  </si>
  <si>
    <t>PAÑACOCHA</t>
  </si>
  <si>
    <t>SAN PEDRO DE LOS COFANES</t>
  </si>
  <si>
    <t>7 DE JULIO</t>
  </si>
  <si>
    <t>AMBATO</t>
  </si>
  <si>
    <t>ATOCHA</t>
  </si>
  <si>
    <t>CELIANO MONGE</t>
  </si>
  <si>
    <t>FICOA</t>
  </si>
  <si>
    <t>HUACHI CHICO</t>
  </si>
  <si>
    <t>HUACHI LORETO</t>
  </si>
  <si>
    <t>LA PENÍNSULA</t>
  </si>
  <si>
    <t>PISHILATA</t>
  </si>
  <si>
    <t>AMBATILLO</t>
  </si>
  <si>
    <t>AUGUSTO MARTÍNEZ</t>
  </si>
  <si>
    <t>CONSTANTINO FERNÁNDEZ</t>
  </si>
  <si>
    <t>CUNCHIBAMBA</t>
  </si>
  <si>
    <t>HUACHI GRANDE</t>
  </si>
  <si>
    <t>IZAMBA</t>
  </si>
  <si>
    <t>JUAN B. VELA</t>
  </si>
  <si>
    <t>PASA</t>
  </si>
  <si>
    <t>PICAIHUA</t>
  </si>
  <si>
    <t>PILAHUIN</t>
  </si>
  <si>
    <t>QUISAPINCHA</t>
  </si>
  <si>
    <t>SAN BARTOLOMÉ DE PINLLO</t>
  </si>
  <si>
    <t>TOTORAS</t>
  </si>
  <si>
    <t>UNAMUNCHO</t>
  </si>
  <si>
    <t>BAÑOS DE AGUA SANTA</t>
  </si>
  <si>
    <t>LLIGUA</t>
  </si>
  <si>
    <t>RÍO NEGRO</t>
  </si>
  <si>
    <t>ULBA</t>
  </si>
  <si>
    <t>CEVALLOS</t>
  </si>
  <si>
    <t>MOCHA</t>
  </si>
  <si>
    <t>PINGUILÍ SANTO DOMINGO</t>
  </si>
  <si>
    <t>PATATE</t>
  </si>
  <si>
    <t>PELILEO</t>
  </si>
  <si>
    <t>PELILEO GRANDE</t>
  </si>
  <si>
    <t>BENÍTEZ(PACHANLICA)</t>
  </si>
  <si>
    <t>COTALÓ</t>
  </si>
  <si>
    <t>CHIQUICHA</t>
  </si>
  <si>
    <t>GARCÍA MORENO(CHUMAQUI)</t>
  </si>
  <si>
    <t>GUAMBALÓ(HUAMBALÓ)</t>
  </si>
  <si>
    <t>SALASACA</t>
  </si>
  <si>
    <t>PÍLLARO</t>
  </si>
  <si>
    <t>CIUDAD NUEVA</t>
  </si>
  <si>
    <t>BAQUERIZO MORENO</t>
  </si>
  <si>
    <t>EMILIO MARÍA TERÁN(RUMIPAMBA)</t>
  </si>
  <si>
    <t>MARCOS ESPINEL(CHACATA)</t>
  </si>
  <si>
    <t>PRESIDENTE URBINA(CHAGRAPAMBA-PATZUCUL)</t>
  </si>
  <si>
    <t>SAN JOSÉ DE POALÓ</t>
  </si>
  <si>
    <t>SAN MIGUELITO</t>
  </si>
  <si>
    <t>QUERO</t>
  </si>
  <si>
    <t>YANAYACU-MOCHAPATA</t>
  </si>
  <si>
    <t>TÍSALEO</t>
  </si>
  <si>
    <t>QUINCHICOTO</t>
  </si>
  <si>
    <t>Zamora_Chinchipe</t>
  </si>
  <si>
    <t>CENTINELA DEL CÓNDOR</t>
  </si>
  <si>
    <t>ZUMBI</t>
  </si>
  <si>
    <t>TRIUNFO DORADO</t>
  </si>
  <si>
    <t>PANGUINTZA</t>
  </si>
  <si>
    <t>CHINCHIPE</t>
  </si>
  <si>
    <t>CHITO</t>
  </si>
  <si>
    <t>CHONTA</t>
  </si>
  <si>
    <t>EL CHORRO</t>
  </si>
  <si>
    <t>PUCAPAMBA</t>
  </si>
  <si>
    <t>ZUMBA</t>
  </si>
  <si>
    <t>EL PANGUI</t>
  </si>
  <si>
    <t>EL GUISMI</t>
  </si>
  <si>
    <t>PACHICUTZA</t>
  </si>
  <si>
    <t>TUNDAYME</t>
  </si>
  <si>
    <t>NANGARITZA</t>
  </si>
  <si>
    <t>GUAYZIMI</t>
  </si>
  <si>
    <t>ZURMI</t>
  </si>
  <si>
    <t>PALANDA</t>
  </si>
  <si>
    <t>VERGEL</t>
  </si>
  <si>
    <t>EL PORVENIR</t>
  </si>
  <si>
    <t>VALLADOLID</t>
  </si>
  <si>
    <t>LA CANELA</t>
  </si>
  <si>
    <t>PAQUISHA</t>
  </si>
  <si>
    <t>NUEVO QUITO</t>
  </si>
  <si>
    <t>YACUAMBI</t>
  </si>
  <si>
    <t>28 DE MAYO</t>
  </si>
  <si>
    <t>TUTUPALI</t>
  </si>
  <si>
    <t>YANTZAZA</t>
  </si>
  <si>
    <t>CHINCAÑA</t>
  </si>
  <si>
    <t>LOS ENCUENTROS</t>
  </si>
  <si>
    <t>ZAMORA</t>
  </si>
  <si>
    <t>CUMBARATZA</t>
  </si>
  <si>
    <t>GUADALUPE</t>
  </si>
  <si>
    <t>EL LIMÓN</t>
  </si>
  <si>
    <t>IMBANA</t>
  </si>
  <si>
    <t>TIMBARA</t>
  </si>
  <si>
    <t>Santo Domingo de los Tsáchilas</t>
  </si>
  <si>
    <t>Zamora Chinchipe</t>
  </si>
  <si>
    <t>Morona Santiago</t>
  </si>
  <si>
    <t>Los Ríos</t>
  </si>
  <si>
    <t>Columna1</t>
  </si>
  <si>
    <t>Cantón:</t>
  </si>
  <si>
    <t>Parroquia:</t>
  </si>
  <si>
    <t>Provincia:</t>
  </si>
  <si>
    <t>Sitio:</t>
  </si>
  <si>
    <t>Este</t>
  </si>
  <si>
    <t>Norte</t>
  </si>
  <si>
    <t>Nro. Punto</t>
  </si>
  <si>
    <t>Ubicación del predio:</t>
  </si>
  <si>
    <t>Total</t>
  </si>
  <si>
    <t>SIMBOL</t>
  </si>
  <si>
    <t>Provincia</t>
  </si>
  <si>
    <t>Oficina de Producción Forestal</t>
  </si>
  <si>
    <t>Código</t>
  </si>
  <si>
    <t>DPA</t>
  </si>
  <si>
    <t>Acacia dealbata</t>
  </si>
  <si>
    <t>Acacia dealbata (acacia)</t>
  </si>
  <si>
    <t>CUE</t>
  </si>
  <si>
    <t>DPAAZUAY</t>
  </si>
  <si>
    <t>Ing. Francisco Javier Idrovo Veintimilla</t>
  </si>
  <si>
    <t>La superficie presentada en la solicitud de Programa de Corta se intersecta con las del Sistema Nacional de Áreas Protegidas, Bosque y Vegetación Protectora y Socio Bosque.</t>
  </si>
  <si>
    <t>Acacia glomerosa</t>
  </si>
  <si>
    <t>Acacia glomerosa (guarango)</t>
  </si>
  <si>
    <t>GUA</t>
  </si>
  <si>
    <t>DPABOLIVAR</t>
  </si>
  <si>
    <t>Ing. Fabián Marcelo Molina Barragán</t>
  </si>
  <si>
    <t>La superficie presentada en la solicitud de Programa de Corta no se intersecta con las del Sistema Nacional de Áreas Protegidas, Bosque y Vegetación Protectora y Socio Bosque.</t>
  </si>
  <si>
    <t>Acacia macracantha</t>
  </si>
  <si>
    <t>Acacia macracantha (faique)</t>
  </si>
  <si>
    <t>AZO</t>
  </si>
  <si>
    <t>DPACAÑAR</t>
  </si>
  <si>
    <t>Ing. Luis Remigio Zhindón Paida</t>
  </si>
  <si>
    <t>Datos del beneficiario/propietario del predio:</t>
  </si>
  <si>
    <t>Acacia melanoxylon</t>
  </si>
  <si>
    <t>Acacia melanoxylon (acacia negra)</t>
  </si>
  <si>
    <t>TUL</t>
  </si>
  <si>
    <t>DPACARCHI</t>
  </si>
  <si>
    <t>Ing. Livia Maribel Pantoja Cevallos</t>
  </si>
  <si>
    <t>Acacia riparia</t>
  </si>
  <si>
    <t>Acacia riparia (acacia)</t>
  </si>
  <si>
    <t>RIO</t>
  </si>
  <si>
    <t>DPACHIMBORAZO</t>
  </si>
  <si>
    <t>Ing. Fabián Salas Rueda</t>
  </si>
  <si>
    <t>Aegiphila alba</t>
  </si>
  <si>
    <t>Aegiphila alba (lulo, lulu)</t>
  </si>
  <si>
    <t>MAH</t>
  </si>
  <si>
    <t>DPAELORO</t>
  </si>
  <si>
    <t>Ing. Dany Marcelo Valencia Quinche</t>
  </si>
  <si>
    <t>Albizia falcata</t>
  </si>
  <si>
    <t>Albizia falcata (albizia)</t>
  </si>
  <si>
    <t>ESM</t>
  </si>
  <si>
    <t>DPAESMERALDAS</t>
  </si>
  <si>
    <t>Ing. Jayson Overman Montano Quintero</t>
  </si>
  <si>
    <t>Predio:</t>
  </si>
  <si>
    <t>Albizia guachapele</t>
  </si>
  <si>
    <t>GYE</t>
  </si>
  <si>
    <t>DPAGUAYAS</t>
  </si>
  <si>
    <t>Alnus acuminata</t>
  </si>
  <si>
    <t>Alnus acuminata (aliso)</t>
  </si>
  <si>
    <t>IBA</t>
  </si>
  <si>
    <t>DPAIMBABURA</t>
  </si>
  <si>
    <t>Alnus nepalensis</t>
  </si>
  <si>
    <t>Alnus nepalensis (aliso)</t>
  </si>
  <si>
    <t>LOJ</t>
  </si>
  <si>
    <t>DPALOJA</t>
  </si>
  <si>
    <t>Ing. Luis Humberto Granda Granda</t>
  </si>
  <si>
    <t>Anacardium excelsum</t>
  </si>
  <si>
    <t>Anacardium excelsum (aguacatillo)</t>
  </si>
  <si>
    <t>QUE</t>
  </si>
  <si>
    <t>DPALOS RIOS</t>
  </si>
  <si>
    <t>Ing. Ruth Virginia Ibarra Alava</t>
  </si>
  <si>
    <t>Aphandra natalia</t>
  </si>
  <si>
    <t>Aphandra natalia (palma)</t>
  </si>
  <si>
    <t>Macas</t>
  </si>
  <si>
    <t>MAC</t>
  </si>
  <si>
    <t>DPAMORONA</t>
  </si>
  <si>
    <t>Ing. Ing. German Fabian Saltos García</t>
  </si>
  <si>
    <t>Araucaria araucana</t>
  </si>
  <si>
    <t>Araucaria araucana (araucaria)</t>
  </si>
  <si>
    <t>TEN</t>
  </si>
  <si>
    <t>DPANAPO</t>
  </si>
  <si>
    <t>Ing. Willan Javier Caicedo Albán</t>
  </si>
  <si>
    <t>Artocarpus altilis</t>
  </si>
  <si>
    <t>Artocarpus altilis (fruta de pan)</t>
  </si>
  <si>
    <t>ORE</t>
  </si>
  <si>
    <t>DPAORELLANA</t>
  </si>
  <si>
    <t>Ing. Jorge Daniel Perugachi Limaico</t>
  </si>
  <si>
    <t>Arundo donax</t>
  </si>
  <si>
    <t>Arundo Donax (cañabrava)</t>
  </si>
  <si>
    <t>CAY</t>
  </si>
  <si>
    <t>DPAPICHINCHA</t>
  </si>
  <si>
    <t>Ing. Edwin Freddy Paguanquiza Parra</t>
  </si>
  <si>
    <t>Bambusa tulda</t>
  </si>
  <si>
    <t>Bambusa tulda (bambu)</t>
  </si>
  <si>
    <t>Pichincha.</t>
  </si>
  <si>
    <t>Quito</t>
  </si>
  <si>
    <t>UIO</t>
  </si>
  <si>
    <t>Bambusa vulgaris</t>
  </si>
  <si>
    <t>Bambusa vulgaris (bambu)</t>
  </si>
  <si>
    <t>STE</t>
  </si>
  <si>
    <t>DPASANTA ELENA</t>
  </si>
  <si>
    <t>Brosimum utile</t>
  </si>
  <si>
    <t>Brosimum utile (sande)</t>
  </si>
  <si>
    <t>SDT</t>
  </si>
  <si>
    <t>DPASTODGO</t>
  </si>
  <si>
    <t>Ing. Bairon Vicente Carrión Puglia</t>
  </si>
  <si>
    <t>Cabralea canjerana</t>
  </si>
  <si>
    <t>Cabralea canjerana (cedrillo)</t>
  </si>
  <si>
    <t>NUL</t>
  </si>
  <si>
    <t>DPASUCUMBÍOS</t>
  </si>
  <si>
    <t>Ing. César Andrés Puchaicela Tene</t>
  </si>
  <si>
    <t>Carapa guianensis</t>
  </si>
  <si>
    <t>Carapa guianensis (tangare)</t>
  </si>
  <si>
    <t>AMB</t>
  </si>
  <si>
    <t>DPATUNGURAHUA</t>
  </si>
  <si>
    <t>Ing. Guillermo Marcelo Bermudes Acosta</t>
  </si>
  <si>
    <t>Castilla elastica</t>
  </si>
  <si>
    <t>Castilla elastica (caucho)</t>
  </si>
  <si>
    <t>ZAM</t>
  </si>
  <si>
    <t>DPAZCH</t>
  </si>
  <si>
    <t>Ing. Paulo César Bustamante Neira</t>
  </si>
  <si>
    <t>Ing. Andrade Mesía Marcelo Alejandro</t>
  </si>
  <si>
    <t>Cedrela odorata</t>
  </si>
  <si>
    <t>Cedrela odorata (cedro)</t>
  </si>
  <si>
    <t>Ing. Rosero Mendoza Daniel Isaías</t>
  </si>
  <si>
    <t>Revisión documental e inspección de campo Preliminar a Programas de Corta</t>
  </si>
  <si>
    <t>Cedrelinga cateniformis</t>
  </si>
  <si>
    <t>Cedrelinga cateniformis (chuncho, seique)</t>
  </si>
  <si>
    <t>Ing. Romero Narvaéz Juan Francisco</t>
  </si>
  <si>
    <t>Ceiba pentandra</t>
  </si>
  <si>
    <t>Ceiba pentandra (ceibo)</t>
  </si>
  <si>
    <t>Ing. Panta Valdez Ricardo Javier</t>
  </si>
  <si>
    <t>Celtis schippii</t>
  </si>
  <si>
    <t>Celtis schippii (tillo)</t>
  </si>
  <si>
    <t>Ing. Parrales Cedeño Jaime Oswaldo</t>
  </si>
  <si>
    <t>Ing. Loján Quichimbo Manuel del Jesús</t>
  </si>
  <si>
    <t>Centrolobium paraense</t>
  </si>
  <si>
    <t>Centrolobium paraense (amarillo lagarto)</t>
  </si>
  <si>
    <t>Ing. Carrera Díaz Carlos Gabriel</t>
  </si>
  <si>
    <t>Chimarrhis sp.</t>
  </si>
  <si>
    <t>Chimarrhis spp. (variable)</t>
  </si>
  <si>
    <t>Ing. Falquez Zambrano Nelson Fabián</t>
  </si>
  <si>
    <t>Cordia alliodora</t>
  </si>
  <si>
    <t>Cordia lutea (overal)</t>
  </si>
  <si>
    <t>Ing. Quimiz Castro Rolando Rodolfo</t>
  </si>
  <si>
    <t>Cordia lutea</t>
  </si>
  <si>
    <t>Cordia macrantha (laurel negro)</t>
  </si>
  <si>
    <t>Cordia macrantha</t>
  </si>
  <si>
    <t>Cunninghamiana sp. (casuarina)</t>
  </si>
  <si>
    <t>Cunninghamiana sp.</t>
  </si>
  <si>
    <t>Cupressus macrocarpa (cipres)</t>
  </si>
  <si>
    <t>Cupressus macrocarpa</t>
  </si>
  <si>
    <t>Dacryodes occidentalis (copal)</t>
  </si>
  <si>
    <t>Dacryodes occidentalis</t>
  </si>
  <si>
    <t>Dendrocalamus asper (bambu gigante)</t>
  </si>
  <si>
    <t>Ing. Salinas Gómez Marcos Antonio</t>
  </si>
  <si>
    <t>Dendrocalamus asper</t>
  </si>
  <si>
    <t>Dialyanthera spp. (llorasangre)</t>
  </si>
  <si>
    <t>Ing. Tirado Recalde Paul Rodolfo</t>
  </si>
  <si>
    <t>Erythrina poeppigiana</t>
  </si>
  <si>
    <t>Eucalyptus globolus (eucalipto)</t>
  </si>
  <si>
    <t>Ing. Bustamante Neira Edgar Tobias</t>
  </si>
  <si>
    <t>Ing. Medina Heredia Imelda Magdalena</t>
  </si>
  <si>
    <t>Euphorbia laurifolia</t>
  </si>
  <si>
    <t>Ficus maxima (guambo)</t>
  </si>
  <si>
    <t>Ficus maxima</t>
  </si>
  <si>
    <t>Ficus spp. (higueron)</t>
  </si>
  <si>
    <t>Ficus spp.</t>
  </si>
  <si>
    <t>Ficus spp. (matapalo)</t>
  </si>
  <si>
    <t>Fraxinus americana</t>
  </si>
  <si>
    <t>Fraxinus americana (fresno)</t>
  </si>
  <si>
    <t>Gmelina arborea</t>
  </si>
  <si>
    <t>Gmelina arborea (melina)</t>
  </si>
  <si>
    <t>Grevillea robusta</t>
  </si>
  <si>
    <t>Grevillea robusta (grevillea)</t>
  </si>
  <si>
    <t>Guadua aculeata</t>
  </si>
  <si>
    <t>Guadua aculeata (cana guadua brava)</t>
  </si>
  <si>
    <t>Guadua angustifolia</t>
  </si>
  <si>
    <t>Guadua angustifolia (cana guadua mansa)</t>
  </si>
  <si>
    <t>Populus sp.</t>
  </si>
  <si>
    <t>Pollalesta discolor (pigue)</t>
  </si>
  <si>
    <t>Pouteria sapota</t>
  </si>
  <si>
    <t>Populus sp. (alamo)</t>
  </si>
  <si>
    <t>Samanea saman</t>
  </si>
  <si>
    <t>Pterocarpus sp. (cedro rosado)</t>
  </si>
  <si>
    <t>Sapium spp</t>
  </si>
  <si>
    <t>Salix piramydale (sauce)</t>
  </si>
  <si>
    <t>Simarouba amara</t>
  </si>
  <si>
    <t>Schimus molle (molle)</t>
  </si>
  <si>
    <t>Simira rubescens</t>
  </si>
  <si>
    <t>Schizolobium parahybum (pachaco)</t>
  </si>
  <si>
    <t>Spondias</t>
  </si>
  <si>
    <t>Simarouba amara (amargo)</t>
  </si>
  <si>
    <t>Spondias mombin</t>
  </si>
  <si>
    <t>Simira rubencens (mango)</t>
  </si>
  <si>
    <t>Solicitar documento al Ministerio del Ambiente –MAE- que certifique que la superficie donde se realizará el aprovechamiento forestal no corresponde a Sistema Nacional de Áreas Protegidas, Bosque y Vegetación Protectora y Socio Bosque.</t>
  </si>
  <si>
    <t>No continuar con los trámites para la emisión de la Licencia de Aprovechamiento Forestal.</t>
  </si>
  <si>
    <t>Comunicar al usuario que ingrese una nueva solicitud con los resultados (volumen, superficie) obtenidos en el presente informe.</t>
  </si>
  <si>
    <t xml:space="preserve">Santo Domingo de los Tsáchilas </t>
  </si>
  <si>
    <t>Revisión documental a Programas de Corta</t>
  </si>
  <si>
    <t>Inspección de campo Preliminar a Programas de Corta</t>
  </si>
  <si>
    <t>Tabebuia donnell-smithii</t>
  </si>
  <si>
    <t>Chlorophora tinctoria (moral fino)</t>
  </si>
  <si>
    <t>Chlorophora tinctoria</t>
  </si>
  <si>
    <t>Cordia alliodora (laurel)</t>
  </si>
  <si>
    <t>Heliocarpus sp.</t>
  </si>
  <si>
    <t>Heliocarpus sp. (balsa jibaro)</t>
  </si>
  <si>
    <t>Herrania sp.</t>
  </si>
  <si>
    <t>Herrania spp. (cacao de monte)</t>
  </si>
  <si>
    <t>Inga edulis</t>
  </si>
  <si>
    <t>Inga edulis (guabo)</t>
  </si>
  <si>
    <t>Jacaranda copaia</t>
  </si>
  <si>
    <t>Jacaranda copaia (jacaranda)</t>
  </si>
  <si>
    <t>Jacaranda mimosifolia</t>
  </si>
  <si>
    <t>Jacaranda mimosifolia (arabisco)</t>
  </si>
  <si>
    <t>Juglans neotropica</t>
  </si>
  <si>
    <t>Juglans neotropica (nogal)</t>
  </si>
  <si>
    <t>Maclura tinctoria</t>
  </si>
  <si>
    <t>Maclura tinctoria (moral fino)</t>
  </si>
  <si>
    <t>Mangifera indica</t>
  </si>
  <si>
    <t>Mangifera indica (mango)</t>
  </si>
  <si>
    <t>Matisia alata</t>
  </si>
  <si>
    <t>Matisia alata (sapote)</t>
  </si>
  <si>
    <t>Matisia cordata</t>
  </si>
  <si>
    <t>Matisia coloradorum (sapote)</t>
  </si>
  <si>
    <t>Matisia grandifolia</t>
  </si>
  <si>
    <t>Matisia cordata (sapote)</t>
  </si>
  <si>
    <t>Matisia coloradorum</t>
  </si>
  <si>
    <t>Matisia grandiflora (molinillo)</t>
  </si>
  <si>
    <t>Matisia</t>
  </si>
  <si>
    <t>Matisia spp. (sapotillo)</t>
  </si>
  <si>
    <t>Melia azedarach</t>
  </si>
  <si>
    <t>Melia azedarach (paraiso)</t>
  </si>
  <si>
    <t>Morella pubescens</t>
  </si>
  <si>
    <t>Morella pubescens (laurel de cera)</t>
  </si>
  <si>
    <t>Myroxylon balsamum</t>
  </si>
  <si>
    <t>Myroxylon balsamum (balsamo)</t>
  </si>
  <si>
    <t>Nectandra spp.</t>
  </si>
  <si>
    <t>Nectandra spp. (canelo)</t>
  </si>
  <si>
    <t>Ochroma lagopus</t>
  </si>
  <si>
    <t>Nectandra spp. (jigua, canelo)</t>
  </si>
  <si>
    <t>Ochroma pyramidale</t>
  </si>
  <si>
    <t>Ochroma lagopus (balsa)</t>
  </si>
  <si>
    <t>Ocotea sericea</t>
  </si>
  <si>
    <t>Ochroma pyramidale (balsa)</t>
  </si>
  <si>
    <t>Otoba gordoniifolia</t>
  </si>
  <si>
    <t>Ocotea sericea (aguacatillo)</t>
  </si>
  <si>
    <t>Otoba gracilipes</t>
  </si>
  <si>
    <t>Otoba  gordoniifolia (sangre de gallina)</t>
  </si>
  <si>
    <t>Parkia multijuga</t>
  </si>
  <si>
    <t>Otoba gracilipes (cuangare)</t>
  </si>
  <si>
    <t>Parkia spp.</t>
  </si>
  <si>
    <t>Parkia multijuga (cutanga)</t>
  </si>
  <si>
    <t>Persea americana</t>
  </si>
  <si>
    <t>Parkia spp. (guarango)</t>
  </si>
  <si>
    <t>Pinus muricata</t>
  </si>
  <si>
    <t>Persea americana (aguacate)</t>
  </si>
  <si>
    <t>Pinus patula</t>
  </si>
  <si>
    <t>Pinus muricata (pino)</t>
  </si>
  <si>
    <t>Pinus pseudostrobus</t>
  </si>
  <si>
    <t>Pinus patula (pino)</t>
  </si>
  <si>
    <t>Pinus radiata</t>
  </si>
  <si>
    <t>Pinus pseudostrobus (pino)</t>
  </si>
  <si>
    <t>Piptadenia pteroclada</t>
  </si>
  <si>
    <t>Pinus radiata (pino)</t>
  </si>
  <si>
    <t>Pithecellobium micradenium</t>
  </si>
  <si>
    <t>Piptadenia pteroclada (guarango con espinas)</t>
  </si>
  <si>
    <t>Pollalesta discolor</t>
  </si>
  <si>
    <t>Pithecellobium micradenium (bantano)</t>
  </si>
  <si>
    <t>Pouteria spp.</t>
  </si>
  <si>
    <t>Pouteria sapota (mamey comestible)</t>
  </si>
  <si>
    <t>Prunus serotina</t>
  </si>
  <si>
    <t>Pouteria spp. (caimitillo)</t>
  </si>
  <si>
    <t>Pseudosamanea guachapele</t>
  </si>
  <si>
    <t>Pronus serotina (capuli)</t>
  </si>
  <si>
    <t>Psidium spp</t>
  </si>
  <si>
    <t>Pseudosamanea guachapele (guachapeli)</t>
  </si>
  <si>
    <t>Salix piramydale</t>
  </si>
  <si>
    <t>Psidium spp (guayabo)</t>
  </si>
  <si>
    <t>Schinus molle</t>
  </si>
  <si>
    <t>Samanea saman (saman)</t>
  </si>
  <si>
    <t>Schizolobium parahybum</t>
  </si>
  <si>
    <t>Sapium spp (cauchillo)</t>
  </si>
  <si>
    <t>Tabebuia ochracea</t>
  </si>
  <si>
    <t>Spondias mombis (jobo)</t>
  </si>
  <si>
    <t>Tabebuia pentaphylla</t>
  </si>
  <si>
    <t>Spondias spp (ovito)</t>
  </si>
  <si>
    <t>Tabebuia spp.</t>
  </si>
  <si>
    <t>Tabebuia donnell-smithii (guayacan blanco)</t>
  </si>
  <si>
    <t>Tectona grandis</t>
  </si>
  <si>
    <t>Tabebuia guayacan (guayacan)</t>
  </si>
  <si>
    <t>Terminalia ivorensis</t>
  </si>
  <si>
    <t>Tabebuia pentaphylla (roble de guayaquil)</t>
  </si>
  <si>
    <t>Terminalia oblonga</t>
  </si>
  <si>
    <t>Tabebuia spp. (guayacan)</t>
  </si>
  <si>
    <t>Terminalia superba</t>
  </si>
  <si>
    <t>Tectona grandis (teca)</t>
  </si>
  <si>
    <t>forma</t>
  </si>
  <si>
    <t>La especie solicitada corresponde a la verificada en campo</t>
  </si>
  <si>
    <t>La especie solicitada no corresponde a la verificada en campo</t>
  </si>
  <si>
    <t>Científico</t>
  </si>
  <si>
    <t>Dentro del área del programa se encuentra una zona de protección permanente tal como se describe en el literal del presente documento.</t>
  </si>
  <si>
    <t>Dentro del área del programa no se encuentra zonas de protección permanente.</t>
  </si>
  <si>
    <t>Albizia guachapele (guachapelí)</t>
  </si>
  <si>
    <t>Ing. José Raúl Ramos García</t>
  </si>
  <si>
    <t>Ing. Leónidas Ulpiano Nicolalde Paredes</t>
  </si>
  <si>
    <t>Ing. Ing. Jorge Binicio Guamialama Vásquez</t>
  </si>
  <si>
    <t>Aprobar el Programa de corta</t>
  </si>
  <si>
    <t>Continuar con los trámites pertinentes para la aprobación del Programa de Corta y la emisión de la Licencia de Aprovechamiento Forestal.</t>
  </si>
  <si>
    <t>Altitud</t>
  </si>
  <si>
    <t>Nombre:</t>
  </si>
  <si>
    <t>Dirección:</t>
  </si>
  <si>
    <t>Teléfono:</t>
  </si>
  <si>
    <t>Celular:</t>
  </si>
  <si>
    <t>E-mail:</t>
  </si>
  <si>
    <t>REGISTRO DEL BENEFICIARIO Y UBICACIÓN DEL PREDIO.</t>
  </si>
  <si>
    <t>REGISTRO DE SOLICITUD</t>
  </si>
  <si>
    <t>Oficina Técnica</t>
  </si>
  <si>
    <t>Fecha</t>
  </si>
  <si>
    <t>Hora</t>
  </si>
  <si>
    <t>MAG - Guayas</t>
  </si>
  <si>
    <t>Recurso forestal a aprovechar</t>
  </si>
  <si>
    <t>Oficina técnica forestal</t>
  </si>
  <si>
    <t>MAG-Cañar</t>
  </si>
  <si>
    <t>MAG-Los Ríos</t>
  </si>
  <si>
    <t>MAG-Quito</t>
  </si>
  <si>
    <t>MAG-Cayambe</t>
  </si>
  <si>
    <t>MAG_Azuay</t>
  </si>
  <si>
    <t>MAG-Esmeraldas</t>
  </si>
  <si>
    <t>MAG-Bolívar</t>
  </si>
  <si>
    <t>MAG-Guayas</t>
  </si>
  <si>
    <t>MAG-Imbabura</t>
  </si>
  <si>
    <t>MAG-Cotopaxi</t>
  </si>
  <si>
    <t>MAG-Loja</t>
  </si>
  <si>
    <t>MAG-Morona Santiago</t>
  </si>
  <si>
    <t>MAG-El Oro</t>
  </si>
  <si>
    <t>MAG-Napo</t>
  </si>
  <si>
    <t>MAG-Orellana</t>
  </si>
  <si>
    <t>MAG-Sucumbíos</t>
  </si>
  <si>
    <t>MAG-Pastaza</t>
  </si>
  <si>
    <t>MAG-Manabí</t>
  </si>
  <si>
    <t>MAG-Chimborazo</t>
  </si>
  <si>
    <t>MAG-Santa Elena</t>
  </si>
  <si>
    <t>MAG-Santo Domingo de los Tsáchilas</t>
  </si>
  <si>
    <t>MAG-Carchi</t>
  </si>
  <si>
    <t>MAG-Tungurahua</t>
  </si>
  <si>
    <t>MAG-Zamora Chinchipe</t>
  </si>
  <si>
    <t>MAG - Cañar</t>
  </si>
  <si>
    <t>Deleg</t>
  </si>
  <si>
    <t>Biblian</t>
  </si>
  <si>
    <t>MAG - Los Ríos</t>
  </si>
  <si>
    <t>Pueblo Viejo</t>
  </si>
  <si>
    <t>La Mana</t>
  </si>
  <si>
    <t>Manga Del Cura</t>
  </si>
  <si>
    <t>MAG - Quito</t>
  </si>
  <si>
    <t>San Miguel De Los Bancos</t>
  </si>
  <si>
    <t>MAG - Cayambe</t>
  </si>
  <si>
    <t>MAG - Azuay</t>
  </si>
  <si>
    <t>Camilo Ponce Enríquez</t>
  </si>
  <si>
    <t>Sevilla De Oro</t>
  </si>
  <si>
    <t>Oña</t>
  </si>
  <si>
    <t>Pucara</t>
  </si>
  <si>
    <t>MAG - Esmeraldas</t>
  </si>
  <si>
    <t>Rioverde</t>
  </si>
  <si>
    <t>Muisne</t>
  </si>
  <si>
    <t>MAG - Bolívar</t>
  </si>
  <si>
    <t>Bolivar</t>
  </si>
  <si>
    <t>Simón Bolivar</t>
  </si>
  <si>
    <t>San Jacinto De Yaguachi</t>
  </si>
  <si>
    <t>Duran</t>
  </si>
  <si>
    <t>Santa Lucia</t>
  </si>
  <si>
    <t>Nobol (Vicente Piedrahita)</t>
  </si>
  <si>
    <t>Lomas De Sargentillo</t>
  </si>
  <si>
    <t>Coronel Marcelino Maridueña</t>
  </si>
  <si>
    <t>Playas (General Villamil)</t>
  </si>
  <si>
    <t>MAG - Imbabura</t>
  </si>
  <si>
    <t>San Miguel De Urcuqui</t>
  </si>
  <si>
    <t>Pimampiro</t>
  </si>
  <si>
    <t>MAG - Cotopaxi</t>
  </si>
  <si>
    <t>MAG - Loja</t>
  </si>
  <si>
    <t>Puyango</t>
  </si>
  <si>
    <t>Macara</t>
  </si>
  <si>
    <t>Chahuarpamba</t>
  </si>
  <si>
    <t>Celica</t>
  </si>
  <si>
    <t>MAG - El Oro</t>
  </si>
  <si>
    <t>Santa Rosa</t>
  </si>
  <si>
    <t>MAG - Napo</t>
  </si>
  <si>
    <t>MAG - Orellana</t>
  </si>
  <si>
    <t>La Joya De Los Sachas</t>
  </si>
  <si>
    <t>Francisco De Orellana</t>
  </si>
  <si>
    <t>MAG - Sucumbíos</t>
  </si>
  <si>
    <t>Shushufindi</t>
  </si>
  <si>
    <t>Lago Agrio</t>
  </si>
  <si>
    <t>MAG - Pastaza</t>
  </si>
  <si>
    <t>MAG - Manabí</t>
  </si>
  <si>
    <t>24 De Mayo</t>
  </si>
  <si>
    <t>Puerto Lopez</t>
  </si>
  <si>
    <t>Junin</t>
  </si>
  <si>
    <t>MAG - Chimborazo</t>
  </si>
  <si>
    <t>MAG - Santa Elena</t>
  </si>
  <si>
    <t>MAG - Carchi</t>
  </si>
  <si>
    <t>San Pedro De Huaca</t>
  </si>
  <si>
    <t>Montufar</t>
  </si>
  <si>
    <t>MAG - Tungurahua</t>
  </si>
  <si>
    <t>Tisaleo</t>
  </si>
  <si>
    <t>Santiago De Píllaro</t>
  </si>
  <si>
    <t>San Pedro De Pelileo</t>
  </si>
  <si>
    <t>Baños De Agua Santa</t>
  </si>
  <si>
    <t>Cantón de Jurisdicción</t>
  </si>
  <si>
    <t>Yo,</t>
  </si>
  <si>
    <t>, con número de cédula</t>
  </si>
  <si>
    <t>, solicito la aprobación</t>
  </si>
  <si>
    <t>Cédula de identidad:</t>
  </si>
  <si>
    <t>El suscrito asegura que la información contenida en el presente documento es verdadera y por tanto está sujeta a verificación.</t>
  </si>
  <si>
    <t>a.</t>
  </si>
  <si>
    <t>b.</t>
  </si>
  <si>
    <t>c.</t>
  </si>
  <si>
    <t>del Formulario de Corta para balsa (Ochroma spp.) caida de acuerdo al siguiente detalle:</t>
  </si>
  <si>
    <t>Evento antrópico que provoco la caida de los árboles</t>
  </si>
  <si>
    <t>Plantación forestal comercial</t>
  </si>
  <si>
    <t>Sistema agroforestal productivo</t>
  </si>
  <si>
    <t>Edad (años) del sistema de producción forestal comercial</t>
  </si>
  <si>
    <t>Código de registro forestal</t>
  </si>
  <si>
    <t>INFORMACIÓN SOBRE EL SISTEMA DE PRODUCCIÓN FORESTAL COMERCIAL SUJETO AL APROVECHAMIENTO</t>
  </si>
  <si>
    <t>ACTIVIDAD PARA LO CUAL SE UTILIZARA LOS ÁRBOLES APROVECHADOS</t>
  </si>
  <si>
    <t>Describir actividad</t>
  </si>
  <si>
    <t>Código de solicitud</t>
  </si>
  <si>
    <t>Superficie estimada (ha)</t>
  </si>
  <si>
    <t>Nro. árboles caidos estimado</t>
  </si>
  <si>
    <t>COORDENADAS DE LOS VERTICES DEL ÁREA AFECTADA POR EL VIENTO (minimo cuatro coordenadas)</t>
  </si>
  <si>
    <t>Ochroma spp. (balsa)</t>
  </si>
  <si>
    <t>Firma:</t>
  </si>
  <si>
    <r>
      <rPr>
        <b/>
        <sz val="11"/>
        <color indexed="8"/>
        <rFont val="Calibri Light"/>
        <family val="2"/>
      </rPr>
      <t>OFICINA TÉCNICA FORESTAL</t>
    </r>
  </si>
  <si>
    <r>
      <rPr>
        <b/>
        <sz val="11"/>
        <color indexed="8"/>
        <rFont val="Calibri Light"/>
        <family val="2"/>
      </rPr>
      <t>CANTON JURISDICCION</t>
    </r>
  </si>
  <si>
    <r>
      <rPr>
        <b/>
        <sz val="11"/>
        <color indexed="8"/>
        <rFont val="Calibri Light"/>
        <family val="2"/>
      </rPr>
      <t>PROVINCIA JURISDICCION</t>
    </r>
  </si>
  <si>
    <t>Volumen estimado (m³)</t>
  </si>
  <si>
    <r>
      <rPr>
        <sz val="11"/>
        <color indexed="8"/>
        <rFont val="Calibri Light"/>
        <family val="2"/>
      </rPr>
      <t>MAG - Morona
Santiago</t>
    </r>
  </si>
  <si>
    <r>
      <rPr>
        <sz val="11"/>
        <color indexed="8"/>
        <rFont val="Calibri Light"/>
        <family val="2"/>
      </rPr>
      <t>Tiwintza</t>
    </r>
  </si>
  <si>
    <r>
      <rPr>
        <sz val="11"/>
        <color indexed="8"/>
        <rFont val="Calibri Light"/>
        <family val="2"/>
      </rPr>
      <t>Morona Santiago</t>
    </r>
  </si>
  <si>
    <r>
      <rPr>
        <sz val="11"/>
        <color indexed="8"/>
        <rFont val="Calibri Light"/>
        <family val="2"/>
      </rPr>
      <t>Pablo Sexto</t>
    </r>
  </si>
  <si>
    <r>
      <rPr>
        <sz val="11"/>
        <color indexed="8"/>
        <rFont val="Calibri Light"/>
        <family val="2"/>
      </rPr>
      <t>Logroño</t>
    </r>
  </si>
  <si>
    <r>
      <rPr>
        <sz val="11"/>
        <color indexed="8"/>
        <rFont val="Calibri Light"/>
        <family val="2"/>
      </rPr>
      <t>Taisha</t>
    </r>
  </si>
  <si>
    <r>
      <rPr>
        <sz val="11"/>
        <color indexed="8"/>
        <rFont val="Calibri Light"/>
        <family val="2"/>
      </rPr>
      <t>San Juan Bosco</t>
    </r>
  </si>
  <si>
    <r>
      <rPr>
        <sz val="11"/>
        <color indexed="8"/>
        <rFont val="Calibri Light"/>
        <family val="2"/>
      </rPr>
      <t>Huamboya</t>
    </r>
  </si>
  <si>
    <r>
      <rPr>
        <sz val="11"/>
        <color indexed="8"/>
        <rFont val="Calibri Light"/>
        <family val="2"/>
      </rPr>
      <t>Sucúa</t>
    </r>
  </si>
  <si>
    <r>
      <rPr>
        <sz val="11"/>
        <color indexed="8"/>
        <rFont val="Calibri Light"/>
        <family val="2"/>
      </rPr>
      <t>Santiago</t>
    </r>
  </si>
  <si>
    <r>
      <rPr>
        <sz val="11"/>
        <color indexed="8"/>
        <rFont val="Calibri Light"/>
        <family val="2"/>
      </rPr>
      <t>Palora</t>
    </r>
  </si>
  <si>
    <r>
      <rPr>
        <sz val="11"/>
        <color indexed="8"/>
        <rFont val="Calibri Light"/>
        <family val="2"/>
      </rPr>
      <t>Limón - Indanza</t>
    </r>
  </si>
  <si>
    <r>
      <rPr>
        <sz val="11"/>
        <color indexed="8"/>
        <rFont val="Calibri Light"/>
        <family val="2"/>
      </rPr>
      <t>Gualaquiza</t>
    </r>
  </si>
  <si>
    <r>
      <rPr>
        <sz val="11"/>
        <color indexed="8"/>
        <rFont val="Calibri Light"/>
        <family val="2"/>
      </rPr>
      <t>Morona</t>
    </r>
  </si>
  <si>
    <r>
      <rPr>
        <sz val="11"/>
        <color indexed="8"/>
        <rFont val="Calibri Light"/>
        <family val="2"/>
      </rPr>
      <t>MAG - Santo Domingo de los Tsáchilas</t>
    </r>
  </si>
  <si>
    <r>
      <rPr>
        <sz val="11"/>
        <color indexed="8"/>
        <rFont val="Calibri Light"/>
        <family val="2"/>
      </rPr>
      <t>La Concordia</t>
    </r>
  </si>
  <si>
    <r>
      <rPr>
        <sz val="11"/>
        <color indexed="8"/>
        <rFont val="Calibri Light"/>
        <family val="2"/>
      </rPr>
      <t>Santo Domingo De Los
Tsachilas</t>
    </r>
  </si>
  <si>
    <r>
      <rPr>
        <sz val="11"/>
        <color indexed="8"/>
        <rFont val="Calibri Light"/>
        <family val="2"/>
      </rPr>
      <t>Santo Domingo</t>
    </r>
  </si>
  <si>
    <r>
      <rPr>
        <sz val="11"/>
        <color indexed="8"/>
        <rFont val="Calibri Light"/>
        <family val="2"/>
      </rPr>
      <t>MAG - Zamora
Chinchipe</t>
    </r>
  </si>
  <si>
    <r>
      <rPr>
        <sz val="11"/>
        <color indexed="8"/>
        <rFont val="Calibri Light"/>
        <family val="2"/>
      </rPr>
      <t>Paquisha</t>
    </r>
  </si>
  <si>
    <r>
      <rPr>
        <sz val="11"/>
        <color indexed="8"/>
        <rFont val="Calibri Light"/>
        <family val="2"/>
      </rPr>
      <t>Zamora Chinchipe</t>
    </r>
  </si>
  <si>
    <r>
      <rPr>
        <sz val="11"/>
        <color indexed="8"/>
        <rFont val="Calibri Light"/>
        <family val="2"/>
      </rPr>
      <t>Palanda</t>
    </r>
  </si>
  <si>
    <r>
      <rPr>
        <sz val="11"/>
        <color indexed="8"/>
        <rFont val="Calibri Light"/>
        <family val="2"/>
      </rPr>
      <t>Centinela Del Cóndor</t>
    </r>
  </si>
  <si>
    <r>
      <rPr>
        <sz val="11"/>
        <color indexed="8"/>
        <rFont val="Calibri Light"/>
        <family val="2"/>
      </rPr>
      <t>El Pangui</t>
    </r>
  </si>
  <si>
    <r>
      <rPr>
        <sz val="11"/>
        <color indexed="8"/>
        <rFont val="Calibri Light"/>
        <family val="2"/>
      </rPr>
      <t>Yantzaza</t>
    </r>
  </si>
  <si>
    <r>
      <rPr>
        <sz val="11"/>
        <color indexed="8"/>
        <rFont val="Calibri Light"/>
        <family val="2"/>
      </rPr>
      <t>Yacuambi</t>
    </r>
  </si>
  <si>
    <r>
      <rPr>
        <sz val="11"/>
        <color indexed="8"/>
        <rFont val="Calibri Light"/>
        <family val="2"/>
      </rPr>
      <t>Nangaritza</t>
    </r>
  </si>
  <si>
    <r>
      <rPr>
        <sz val="11"/>
        <color indexed="8"/>
        <rFont val="Calibri Light"/>
        <family val="2"/>
      </rPr>
      <t>Chinchipe</t>
    </r>
  </si>
  <si>
    <r>
      <rPr>
        <sz val="11"/>
        <color indexed="8"/>
        <rFont val="Calibri Light"/>
        <family val="2"/>
      </rPr>
      <t>Zamora</t>
    </r>
  </si>
  <si>
    <r>
      <t xml:space="preserve">La superficie presentada </t>
    </r>
    <r>
      <rPr>
        <b/>
        <i/>
        <sz val="11"/>
        <color indexed="10"/>
        <rFont val="Calibri Light"/>
        <family val="2"/>
      </rPr>
      <t>concuerda</t>
    </r>
    <r>
      <rPr>
        <sz val="11"/>
        <color indexed="10"/>
        <rFont val="Calibri Light"/>
        <family val="2"/>
      </rPr>
      <t xml:space="preserve"> </t>
    </r>
    <r>
      <rPr>
        <sz val="11"/>
        <color indexed="8"/>
        <rFont val="Calibri Light"/>
        <family val="2"/>
      </rPr>
      <t>con la verificada.</t>
    </r>
  </si>
  <si>
    <r>
      <t xml:space="preserve">La superficie presentada </t>
    </r>
    <r>
      <rPr>
        <b/>
        <i/>
        <sz val="11"/>
        <color indexed="10"/>
        <rFont val="Calibri Light"/>
        <family val="2"/>
      </rPr>
      <t xml:space="preserve">no concuerda </t>
    </r>
    <r>
      <rPr>
        <sz val="11"/>
        <color indexed="8"/>
        <rFont val="Calibri Light"/>
        <family val="2"/>
      </rPr>
      <t>con la verificada.</t>
    </r>
  </si>
  <si>
    <r>
      <t xml:space="preserve">El volumen solicitado </t>
    </r>
    <r>
      <rPr>
        <b/>
        <i/>
        <sz val="11"/>
        <color indexed="10"/>
        <rFont val="Calibri Light"/>
        <family val="2"/>
      </rPr>
      <t>se encuentra</t>
    </r>
    <r>
      <rPr>
        <b/>
        <sz val="11"/>
        <color indexed="10"/>
        <rFont val="Calibri Light"/>
        <family val="2"/>
      </rPr>
      <t xml:space="preserve"> </t>
    </r>
    <r>
      <rPr>
        <sz val="11"/>
        <color indexed="8"/>
        <rFont val="Calibri Light"/>
        <family val="2"/>
      </rPr>
      <t>dentro de los rangos permisibles.</t>
    </r>
  </si>
  <si>
    <r>
      <rPr>
        <b/>
        <sz val="11"/>
        <color indexed="8"/>
        <rFont val="Calibri Light"/>
        <family val="2"/>
      </rPr>
      <t xml:space="preserve">Nota: </t>
    </r>
    <r>
      <rPr>
        <sz val="11"/>
        <color indexed="8"/>
        <rFont val="Calibri Light"/>
        <family val="2"/>
      </rPr>
      <t>Adjuntar los documentos que se detallan a continuación y presentarlos en la Dirección Distrital del MAG de su jurisdicción:</t>
    </r>
  </si>
  <si>
    <t>En el caso de tener el Certificado actualizado del Registro  Forestal adjuntarlo a esta solicitud (copia)</t>
  </si>
  <si>
    <t>Declaración juramentada suscrita por el propietario o su delegado legalmente autorizado, en la cual se expresa que los requisitos descritos en los Artículos 22 y 23 serán entregados hasta un máximo de (10) días posteriores a la entrega del formulario de balsa caída.</t>
  </si>
  <si>
    <t xml:space="preserve"> De poseer el mapa digital (en formato de almacenamiento de datos vectoriales con tablas de atributos, con proyección WGS84 17 Sur) del área afectada presentar esta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</si>
</sst>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0"/>
    <numFmt numFmtId="165" formatCode="0.0000"/>
    <numFmt numFmtId="166" formatCode="0000000000"/>
    <numFmt numFmtId="167" formatCode="[$-300A]dddd\,\ dd&quot; de &quot;mmmm&quot; de &quot;yyyy"/>
    <numFmt numFmtId="168" formatCode="[$-300A]d&quot; de &quot;mmmm&quot; de &quot;yyyy;@"/>
    <numFmt numFmtId="169" formatCode="yyyy"/>
    <numFmt numFmtId="170" formatCode="mmmm"/>
    <numFmt numFmtId="171" formatCode="dd"/>
    <numFmt numFmtId="172" formatCode="000"/>
    <numFmt numFmtId="174" formatCode="[$-F400]h:mm:ss\ AM/PM"/>
  </numFmts>
  <fonts count="2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 Light"/>
      <family val="2"/>
    </font>
    <font>
      <sz val="11"/>
      <color indexed="8"/>
      <name val="Calibri Light"/>
      <family val="2"/>
    </font>
    <font>
      <sz val="11"/>
      <name val="Calibri Light"/>
      <family val="2"/>
    </font>
    <font>
      <b/>
      <i/>
      <sz val="11"/>
      <color indexed="10"/>
      <name val="Calibri Light"/>
      <family val="2"/>
    </font>
    <font>
      <sz val="11"/>
      <color indexed="10"/>
      <name val="Calibri Light"/>
      <family val="2"/>
    </font>
    <font>
      <b/>
      <sz val="11"/>
      <color indexed="10"/>
      <name val="Calibri Light"/>
      <family val="2"/>
    </font>
    <font>
      <u/>
      <sz val="11"/>
      <color theme="10"/>
      <name val="Calibri"/>
      <family val="2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Albertus Medium"/>
      <family val="2"/>
    </font>
    <font>
      <sz val="10"/>
      <color theme="1"/>
      <name val="Albertus Medium"/>
      <family val="2"/>
    </font>
    <font>
      <u/>
      <sz val="10"/>
      <color theme="10"/>
      <name val="Albertus Medium"/>
      <family val="2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b/>
      <i/>
      <sz val="11"/>
      <color rgb="FF000000"/>
      <name val="Calibri Light"/>
      <family val="2"/>
    </font>
    <font>
      <i/>
      <sz val="11"/>
      <color theme="1"/>
      <name val="Calibri Light"/>
      <family val="2"/>
    </font>
    <font>
      <sz val="11"/>
      <color rgb="FFFF0000"/>
      <name val="Calibri Light"/>
      <family val="2"/>
    </font>
    <font>
      <sz val="11"/>
      <color theme="6" tint="-0.249977111117893"/>
      <name val="Calibri Light"/>
      <family val="2"/>
    </font>
    <font>
      <b/>
      <i/>
      <sz val="11"/>
      <color theme="1"/>
      <name val="Calibri Light"/>
      <family val="2"/>
    </font>
    <font>
      <sz val="11"/>
      <color theme="0"/>
      <name val="Calibri Light"/>
      <family val="2"/>
    </font>
    <font>
      <b/>
      <sz val="12"/>
      <color theme="1"/>
      <name val="Calibri Light"/>
      <family val="2"/>
    </font>
    <font>
      <sz val="10"/>
      <color theme="1"/>
      <name val="Calibri Light"/>
      <family val="2"/>
    </font>
    <font>
      <u/>
      <sz val="11"/>
      <color theme="10"/>
      <name val="Calibri Light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indexed="64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07">
    <xf numFmtId="0" fontId="0" fillId="0" borderId="0" xfId="0"/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 applyProtection="1">
      <alignment horizontal="center" vertical="center" wrapText="1"/>
      <protection hidden="1"/>
    </xf>
    <xf numFmtId="0" fontId="12" fillId="0" borderId="4" xfId="0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vertical="center"/>
      <protection hidden="1"/>
    </xf>
    <xf numFmtId="0" fontId="12" fillId="0" borderId="0" xfId="0" applyFont="1" applyFill="1" applyAlignment="1" applyProtection="1">
      <alignment vertical="center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2" borderId="2" xfId="0" applyFont="1" applyFill="1" applyBorder="1" applyAlignment="1" applyProtection="1">
      <alignment horizontal="center" vertical="center" wrapText="1"/>
      <protection hidden="1"/>
    </xf>
    <xf numFmtId="0" fontId="13" fillId="2" borderId="7" xfId="0" applyFont="1" applyFill="1" applyBorder="1" applyAlignment="1" applyProtection="1">
      <alignment vertical="center"/>
      <protection hidden="1"/>
    </xf>
    <xf numFmtId="0" fontId="13" fillId="0" borderId="0" xfId="0" applyFont="1" applyFill="1" applyAlignment="1" applyProtection="1">
      <alignment vertical="center"/>
      <protection hidden="1"/>
    </xf>
    <xf numFmtId="0" fontId="13" fillId="2" borderId="5" xfId="0" applyFont="1" applyFill="1" applyBorder="1" applyAlignment="1" applyProtection="1">
      <alignment horizontal="center" vertical="center" wrapText="1"/>
      <protection hidden="1"/>
    </xf>
    <xf numFmtId="0" fontId="13" fillId="2" borderId="8" xfId="0" applyFont="1" applyFill="1" applyBorder="1" applyAlignment="1" applyProtection="1">
      <alignment vertical="center"/>
      <protection hidden="1"/>
    </xf>
    <xf numFmtId="0" fontId="13" fillId="3" borderId="5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4" borderId="5" xfId="0" applyFont="1" applyFill="1" applyBorder="1" applyAlignment="1" applyProtection="1">
      <alignment horizontal="center" vertical="center" wrapText="1"/>
      <protection hidden="1"/>
    </xf>
    <xf numFmtId="0" fontId="13" fillId="5" borderId="5" xfId="0" applyFont="1" applyFill="1" applyBorder="1" applyAlignment="1" applyProtection="1">
      <alignment horizontal="center" vertical="center" wrapText="1"/>
      <protection hidden="1"/>
    </xf>
    <xf numFmtId="0" fontId="13" fillId="0" borderId="6" xfId="0" applyFont="1" applyFill="1" applyBorder="1" applyAlignment="1" applyProtection="1">
      <alignment horizontal="center" vertical="center" wrapText="1"/>
      <protection hidden="1"/>
    </xf>
    <xf numFmtId="0" fontId="13" fillId="6" borderId="5" xfId="0" applyFont="1" applyFill="1" applyBorder="1" applyAlignment="1" applyProtection="1">
      <alignment horizontal="center" vertical="center" wrapText="1"/>
      <protection hidden="1"/>
    </xf>
    <xf numFmtId="0" fontId="13" fillId="7" borderId="5" xfId="0" applyFont="1" applyFill="1" applyBorder="1" applyAlignment="1" applyProtection="1">
      <alignment horizontal="center" vertical="center" wrapText="1"/>
      <protection hidden="1"/>
    </xf>
    <xf numFmtId="0" fontId="13" fillId="8" borderId="5" xfId="0" applyFont="1" applyFill="1" applyBorder="1" applyAlignment="1" applyProtection="1">
      <alignment horizontal="center" vertical="center" wrapText="1"/>
      <protection hidden="1"/>
    </xf>
    <xf numFmtId="0" fontId="13" fillId="9" borderId="5" xfId="0" applyFont="1" applyFill="1" applyBorder="1" applyAlignment="1" applyProtection="1">
      <alignment horizontal="center" vertical="center" wrapText="1"/>
      <protection hidden="1"/>
    </xf>
    <xf numFmtId="0" fontId="13" fillId="10" borderId="5" xfId="0" applyFont="1" applyFill="1" applyBorder="1" applyAlignment="1" applyProtection="1">
      <alignment horizontal="center" vertical="center" wrapText="1"/>
      <protection hidden="1"/>
    </xf>
    <xf numFmtId="0" fontId="13" fillId="11" borderId="5" xfId="0" applyFont="1" applyFill="1" applyBorder="1" applyAlignment="1" applyProtection="1">
      <alignment horizontal="center" vertical="center" wrapText="1"/>
      <protection hidden="1"/>
    </xf>
    <xf numFmtId="0" fontId="13" fillId="12" borderId="5" xfId="0" applyFont="1" applyFill="1" applyBorder="1" applyAlignment="1" applyProtection="1">
      <alignment horizontal="center" vertical="center" wrapText="1"/>
      <protection hidden="1"/>
    </xf>
    <xf numFmtId="0" fontId="13" fillId="13" borderId="5" xfId="0" applyFont="1" applyFill="1" applyBorder="1" applyAlignment="1" applyProtection="1">
      <alignment horizontal="center" vertical="center" wrapText="1"/>
      <protection hidden="1"/>
    </xf>
    <xf numFmtId="0" fontId="13" fillId="14" borderId="5" xfId="0" applyFont="1" applyFill="1" applyBorder="1" applyAlignment="1" applyProtection="1">
      <alignment horizontal="center" vertical="center" wrapText="1"/>
      <protection hidden="1"/>
    </xf>
    <xf numFmtId="0" fontId="13" fillId="15" borderId="5" xfId="0" applyFont="1" applyFill="1" applyBorder="1" applyAlignment="1" applyProtection="1">
      <alignment horizontal="center" vertical="center" wrapText="1"/>
      <protection hidden="1"/>
    </xf>
    <xf numFmtId="0" fontId="13" fillId="2" borderId="2" xfId="0" applyFont="1" applyFill="1" applyBorder="1" applyAlignment="1" applyProtection="1">
      <alignment vertical="center"/>
      <protection hidden="1"/>
    </xf>
    <xf numFmtId="0" fontId="13" fillId="16" borderId="5" xfId="0" applyFont="1" applyFill="1" applyBorder="1" applyAlignment="1" applyProtection="1">
      <alignment horizontal="center" vertical="center" wrapText="1"/>
      <protection hidden="1"/>
    </xf>
    <xf numFmtId="0" fontId="13" fillId="3" borderId="7" xfId="0" applyFont="1" applyFill="1" applyBorder="1" applyAlignment="1" applyProtection="1">
      <alignment vertical="center"/>
      <protection hidden="1"/>
    </xf>
    <xf numFmtId="0" fontId="13" fillId="17" borderId="5" xfId="0" applyFont="1" applyFill="1" applyBorder="1" applyAlignment="1" applyProtection="1">
      <alignment horizontal="center" vertical="center" wrapText="1"/>
      <protection hidden="1"/>
    </xf>
    <xf numFmtId="0" fontId="13" fillId="3" borderId="8" xfId="0" applyFont="1" applyFill="1" applyBorder="1" applyAlignment="1" applyProtection="1">
      <alignment vertical="center"/>
      <protection hidden="1"/>
    </xf>
    <xf numFmtId="0" fontId="13" fillId="18" borderId="5" xfId="0" applyFont="1" applyFill="1" applyBorder="1" applyAlignment="1" applyProtection="1">
      <alignment horizontal="center" vertical="center" wrapText="1"/>
      <protection hidden="1"/>
    </xf>
    <xf numFmtId="0" fontId="13" fillId="19" borderId="5" xfId="0" applyFont="1" applyFill="1" applyBorder="1" applyAlignment="1" applyProtection="1">
      <alignment horizontal="center" vertical="center" wrapText="1"/>
      <protection hidden="1"/>
    </xf>
    <xf numFmtId="0" fontId="13" fillId="20" borderId="5" xfId="0" applyFont="1" applyFill="1" applyBorder="1" applyAlignment="1" applyProtection="1">
      <alignment horizontal="center" vertical="center" wrapText="1"/>
      <protection hidden="1"/>
    </xf>
    <xf numFmtId="0" fontId="13" fillId="21" borderId="5" xfId="0" applyFont="1" applyFill="1" applyBorder="1" applyAlignment="1" applyProtection="1">
      <alignment horizontal="center" vertical="center" wrapText="1"/>
      <protection hidden="1"/>
    </xf>
    <xf numFmtId="0" fontId="13" fillId="3" borderId="2" xfId="0" applyFont="1" applyFill="1" applyBorder="1" applyAlignment="1" applyProtection="1">
      <alignment vertical="center"/>
      <protection hidden="1"/>
    </xf>
    <xf numFmtId="0" fontId="13" fillId="22" borderId="5" xfId="0" applyFont="1" applyFill="1" applyBorder="1" applyAlignment="1" applyProtection="1">
      <alignment horizontal="center" vertical="center" wrapText="1"/>
      <protection hidden="1"/>
    </xf>
    <xf numFmtId="0" fontId="13" fillId="23" borderId="7" xfId="0" applyFont="1" applyFill="1" applyBorder="1" applyAlignment="1" applyProtection="1">
      <alignment vertical="center"/>
      <protection hidden="1"/>
    </xf>
    <xf numFmtId="0" fontId="13" fillId="24" borderId="9" xfId="0" applyFont="1" applyFill="1" applyBorder="1" applyAlignment="1" applyProtection="1">
      <alignment horizontal="center" vertical="center" wrapText="1"/>
      <protection hidden="1"/>
    </xf>
    <xf numFmtId="0" fontId="13" fillId="23" borderId="8" xfId="0" applyFont="1" applyFill="1" applyBorder="1" applyAlignment="1" applyProtection="1">
      <alignment vertical="center"/>
      <protection hidden="1"/>
    </xf>
    <xf numFmtId="0" fontId="13" fillId="0" borderId="10" xfId="0" applyFont="1" applyBorder="1" applyAlignment="1" applyProtection="1">
      <alignment horizontal="center" vertical="center" wrapText="1"/>
      <protection hidden="1"/>
    </xf>
    <xf numFmtId="0" fontId="13" fillId="23" borderId="11" xfId="0" applyFont="1" applyFill="1" applyBorder="1" applyAlignment="1" applyProtection="1">
      <alignment vertical="center"/>
      <protection hidden="1"/>
    </xf>
    <xf numFmtId="0" fontId="13" fillId="23" borderId="3" xfId="0" applyFont="1" applyFill="1" applyBorder="1" applyAlignment="1" applyProtection="1">
      <alignment vertical="center"/>
      <protection hidden="1"/>
    </xf>
    <xf numFmtId="0" fontId="13" fillId="25" borderId="12" xfId="0" applyFont="1" applyFill="1" applyBorder="1" applyAlignment="1" applyProtection="1">
      <alignment vertical="center"/>
      <protection hidden="1"/>
    </xf>
    <xf numFmtId="0" fontId="13" fillId="25" borderId="11" xfId="0" applyFont="1" applyFill="1" applyBorder="1" applyAlignment="1" applyProtection="1">
      <alignment vertical="center"/>
      <protection hidden="1"/>
    </xf>
    <xf numFmtId="0" fontId="13" fillId="25" borderId="3" xfId="0" applyFont="1" applyFill="1" applyBorder="1" applyAlignment="1" applyProtection="1">
      <alignment vertical="center"/>
      <protection hidden="1"/>
    </xf>
    <xf numFmtId="0" fontId="13" fillId="6" borderId="12" xfId="0" applyFont="1" applyFill="1" applyBorder="1" applyAlignment="1" applyProtection="1">
      <alignment vertical="center"/>
      <protection hidden="1"/>
    </xf>
    <xf numFmtId="0" fontId="13" fillId="6" borderId="11" xfId="0" applyFont="1" applyFill="1" applyBorder="1" applyAlignment="1" applyProtection="1">
      <alignment vertical="center"/>
      <protection hidden="1"/>
    </xf>
    <xf numFmtId="0" fontId="13" fillId="6" borderId="3" xfId="0" applyFont="1" applyFill="1" applyBorder="1" applyAlignment="1" applyProtection="1">
      <alignment vertical="center"/>
      <protection hidden="1"/>
    </xf>
    <xf numFmtId="0" fontId="13" fillId="26" borderId="0" xfId="0" applyFont="1" applyFill="1" applyAlignment="1" applyProtection="1">
      <alignment vertical="center"/>
      <protection hidden="1"/>
    </xf>
    <xf numFmtId="0" fontId="13" fillId="27" borderId="12" xfId="0" applyFont="1" applyFill="1" applyBorder="1" applyAlignment="1" applyProtection="1">
      <alignment vertical="center"/>
      <protection hidden="1"/>
    </xf>
    <xf numFmtId="0" fontId="13" fillId="27" borderId="11" xfId="0" applyFont="1" applyFill="1" applyBorder="1" applyAlignment="1" applyProtection="1">
      <alignment vertical="center"/>
      <protection hidden="1"/>
    </xf>
    <xf numFmtId="0" fontId="13" fillId="27" borderId="3" xfId="0" applyFont="1" applyFill="1" applyBorder="1" applyAlignment="1" applyProtection="1">
      <alignment vertical="center"/>
      <protection hidden="1"/>
    </xf>
    <xf numFmtId="0" fontId="13" fillId="9" borderId="12" xfId="0" applyFont="1" applyFill="1" applyBorder="1" applyAlignment="1" applyProtection="1">
      <alignment vertical="center"/>
      <protection hidden="1"/>
    </xf>
    <xf numFmtId="0" fontId="13" fillId="9" borderId="11" xfId="0" applyFont="1" applyFill="1" applyBorder="1" applyAlignment="1" applyProtection="1">
      <alignment vertical="center"/>
      <protection hidden="1"/>
    </xf>
    <xf numFmtId="0" fontId="13" fillId="0" borderId="6" xfId="0" applyFont="1" applyBorder="1" applyAlignment="1" applyProtection="1">
      <alignment horizontal="center" vertical="center"/>
      <protection hidden="1"/>
    </xf>
    <xf numFmtId="0" fontId="13" fillId="9" borderId="3" xfId="0" applyFont="1" applyFill="1" applyBorder="1" applyAlignment="1" applyProtection="1">
      <alignment vertical="center"/>
      <protection hidden="1"/>
    </xf>
    <xf numFmtId="0" fontId="13" fillId="28" borderId="0" xfId="0" applyFont="1" applyFill="1" applyAlignment="1" applyProtection="1">
      <alignment vertical="center"/>
      <protection hidden="1"/>
    </xf>
    <xf numFmtId="0" fontId="13" fillId="29" borderId="0" xfId="0" applyFont="1" applyFill="1" applyAlignment="1" applyProtection="1">
      <alignment vertical="center"/>
      <protection hidden="1"/>
    </xf>
    <xf numFmtId="0" fontId="13" fillId="12" borderId="12" xfId="0" applyFont="1" applyFill="1" applyBorder="1" applyAlignment="1" applyProtection="1">
      <alignment vertical="center"/>
      <protection hidden="1"/>
    </xf>
    <xf numFmtId="0" fontId="13" fillId="12" borderId="11" xfId="0" applyFont="1" applyFill="1" applyBorder="1" applyAlignment="1" applyProtection="1">
      <alignment vertical="center"/>
      <protection hidden="1"/>
    </xf>
    <xf numFmtId="0" fontId="13" fillId="12" borderId="3" xfId="0" applyFont="1" applyFill="1" applyBorder="1" applyAlignment="1" applyProtection="1">
      <alignment vertical="center"/>
      <protection hidden="1"/>
    </xf>
    <xf numFmtId="0" fontId="13" fillId="30" borderId="12" xfId="0" applyFont="1" applyFill="1" applyBorder="1" applyAlignment="1" applyProtection="1">
      <alignment vertical="center"/>
      <protection hidden="1"/>
    </xf>
    <xf numFmtId="0" fontId="13" fillId="30" borderId="11" xfId="0" applyFont="1" applyFill="1" applyBorder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3" fillId="30" borderId="3" xfId="0" applyFont="1" applyFill="1" applyBorder="1" applyAlignment="1" applyProtection="1">
      <alignment vertical="center"/>
      <protection hidden="1"/>
    </xf>
    <xf numFmtId="0" fontId="13" fillId="31" borderId="12" xfId="0" applyFont="1" applyFill="1" applyBorder="1" applyAlignment="1" applyProtection="1">
      <alignment vertical="center"/>
      <protection hidden="1"/>
    </xf>
    <xf numFmtId="0" fontId="13" fillId="31" borderId="11" xfId="0" applyFont="1" applyFill="1" applyBorder="1" applyAlignment="1" applyProtection="1">
      <alignment vertical="center"/>
      <protection hidden="1"/>
    </xf>
    <xf numFmtId="0" fontId="13" fillId="31" borderId="3" xfId="0" applyFont="1" applyFill="1" applyBorder="1" applyAlignment="1" applyProtection="1">
      <alignment vertical="center"/>
      <protection hidden="1"/>
    </xf>
    <xf numFmtId="0" fontId="13" fillId="32" borderId="12" xfId="0" applyFont="1" applyFill="1" applyBorder="1" applyAlignment="1" applyProtection="1">
      <alignment vertical="center"/>
      <protection hidden="1"/>
    </xf>
    <xf numFmtId="0" fontId="13" fillId="32" borderId="11" xfId="0" applyFont="1" applyFill="1" applyBorder="1" applyAlignment="1" applyProtection="1">
      <alignment vertical="center"/>
      <protection hidden="1"/>
    </xf>
    <xf numFmtId="0" fontId="13" fillId="32" borderId="3" xfId="0" applyFont="1" applyFill="1" applyBorder="1" applyAlignment="1" applyProtection="1">
      <alignment vertical="center"/>
      <protection hidden="1"/>
    </xf>
    <xf numFmtId="0" fontId="13" fillId="0" borderId="12" xfId="0" applyFont="1" applyBorder="1" applyAlignment="1" applyProtection="1">
      <alignment vertical="center"/>
      <protection hidden="1"/>
    </xf>
    <xf numFmtId="0" fontId="13" fillId="0" borderId="11" xfId="0" applyFont="1" applyBorder="1" applyAlignment="1" applyProtection="1">
      <alignment vertical="center"/>
      <protection hidden="1"/>
    </xf>
    <xf numFmtId="0" fontId="13" fillId="0" borderId="3" xfId="0" applyFont="1" applyBorder="1" applyAlignment="1" applyProtection="1">
      <alignment vertical="center"/>
      <protection hidden="1"/>
    </xf>
    <xf numFmtId="0" fontId="13" fillId="19" borderId="12" xfId="0" applyFont="1" applyFill="1" applyBorder="1" applyAlignment="1" applyProtection="1">
      <alignment vertical="center"/>
      <protection hidden="1"/>
    </xf>
    <xf numFmtId="0" fontId="13" fillId="19" borderId="11" xfId="0" applyFont="1" applyFill="1" applyBorder="1" applyAlignment="1" applyProtection="1">
      <alignment vertical="center"/>
      <protection hidden="1"/>
    </xf>
    <xf numFmtId="0" fontId="13" fillId="19" borderId="3" xfId="0" applyFont="1" applyFill="1" applyBorder="1" applyAlignment="1" applyProtection="1">
      <alignment vertical="center"/>
      <protection hidden="1"/>
    </xf>
    <xf numFmtId="0" fontId="14" fillId="0" borderId="0" xfId="1" applyFont="1" applyAlignment="1" applyProtection="1">
      <alignment horizontal="left" vertical="center"/>
      <protection hidden="1"/>
    </xf>
    <xf numFmtId="0" fontId="14" fillId="0" borderId="0" xfId="1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12" xfId="0" applyFont="1" applyBorder="1" applyAlignment="1" applyProtection="1">
      <alignment horizontal="center" vertical="center" wrapText="1"/>
      <protection hidden="1"/>
    </xf>
    <xf numFmtId="0" fontId="15" fillId="0" borderId="17" xfId="0" applyFont="1" applyBorder="1" applyAlignment="1" applyProtection="1">
      <alignment horizontal="left" vertical="top"/>
      <protection hidden="1"/>
    </xf>
    <xf numFmtId="0" fontId="15" fillId="0" borderId="17" xfId="0" applyFont="1" applyBorder="1" applyAlignment="1" applyProtection="1">
      <alignment horizontal="left" vertical="top" wrapText="1"/>
      <protection hidden="1"/>
    </xf>
    <xf numFmtId="0" fontId="16" fillId="0" borderId="17" xfId="0" applyFont="1" applyBorder="1" applyAlignment="1" applyProtection="1">
      <alignment horizontal="left" vertical="top"/>
      <protection hidden="1"/>
    </xf>
    <xf numFmtId="0" fontId="16" fillId="0" borderId="0" xfId="0" applyFont="1" applyBorder="1" applyAlignment="1" applyProtection="1">
      <alignment horizontal="left" vertical="top"/>
      <protection hidden="1"/>
    </xf>
    <xf numFmtId="0" fontId="16" fillId="0" borderId="17" xfId="0" applyFont="1" applyBorder="1" applyAlignment="1" applyProtection="1">
      <alignment horizontal="left" vertical="top" wrapText="1"/>
      <protection hidden="1"/>
    </xf>
    <xf numFmtId="49" fontId="17" fillId="0" borderId="0" xfId="0" applyNumberFormat="1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alignment horizontal="left" vertical="center"/>
      <protection hidden="1"/>
    </xf>
    <xf numFmtId="0" fontId="18" fillId="27" borderId="13" xfId="0" applyFont="1" applyFill="1" applyBorder="1" applyAlignment="1" applyProtection="1">
      <alignment vertical="center"/>
      <protection hidden="1"/>
    </xf>
    <xf numFmtId="0" fontId="17" fillId="27" borderId="10" xfId="0" applyFont="1" applyFill="1" applyBorder="1" applyAlignment="1" applyProtection="1">
      <alignment vertical="center"/>
      <protection hidden="1"/>
    </xf>
    <xf numFmtId="0" fontId="17" fillId="27" borderId="7" xfId="0" applyFont="1" applyFill="1" applyBorder="1" applyAlignment="1" applyProtection="1">
      <alignment vertical="center"/>
      <protection hidden="1"/>
    </xf>
    <xf numFmtId="0" fontId="17" fillId="0" borderId="18" xfId="0" applyFont="1" applyBorder="1" applyAlignment="1" applyProtection="1">
      <alignment vertical="center"/>
      <protection hidden="1"/>
    </xf>
    <xf numFmtId="0" fontId="18" fillId="0" borderId="6" xfId="0" applyFont="1" applyFill="1" applyBorder="1" applyAlignment="1" applyProtection="1">
      <alignment horizontal="center"/>
      <protection hidden="1"/>
    </xf>
    <xf numFmtId="0" fontId="19" fillId="33" borderId="6" xfId="0" applyFont="1" applyFill="1" applyBorder="1" applyAlignment="1" applyProtection="1">
      <alignment horizontal="justify" vertical="center"/>
      <protection hidden="1"/>
    </xf>
    <xf numFmtId="0" fontId="19" fillId="0" borderId="6" xfId="0" applyFont="1" applyBorder="1" applyAlignment="1" applyProtection="1">
      <alignment horizontal="justify" vertical="center"/>
      <protection hidden="1"/>
    </xf>
    <xf numFmtId="0" fontId="18" fillId="0" borderId="6" xfId="0" applyFont="1" applyBorder="1" applyAlignment="1" applyProtection="1">
      <alignment vertical="center"/>
      <protection hidden="1"/>
    </xf>
    <xf numFmtId="0" fontId="18" fillId="0" borderId="0" xfId="0" applyFont="1" applyBorder="1" applyAlignment="1" applyProtection="1">
      <alignment vertical="center"/>
      <protection hidden="1"/>
    </xf>
    <xf numFmtId="0" fontId="17" fillId="34" borderId="14" xfId="0" applyFont="1" applyFill="1" applyBorder="1" applyAlignment="1" applyProtection="1">
      <alignment horizontal="justify" vertical="center" wrapText="1"/>
      <protection hidden="1"/>
    </xf>
    <xf numFmtId="0" fontId="17" fillId="27" borderId="4" xfId="0" applyFont="1" applyFill="1" applyBorder="1" applyAlignment="1" applyProtection="1">
      <alignment vertical="center"/>
      <protection hidden="1"/>
    </xf>
    <xf numFmtId="0" fontId="17" fillId="27" borderId="15" xfId="0" applyFont="1" applyFill="1" applyBorder="1" applyAlignment="1" applyProtection="1">
      <alignment vertical="center"/>
      <protection hidden="1"/>
    </xf>
    <xf numFmtId="0" fontId="20" fillId="27" borderId="15" xfId="0" applyFont="1" applyFill="1" applyBorder="1" applyAlignment="1" applyProtection="1">
      <alignment horizontal="right" vertical="center"/>
      <protection hidden="1"/>
    </xf>
    <xf numFmtId="168" fontId="5" fillId="27" borderId="15" xfId="0" applyNumberFormat="1" applyFont="1" applyFill="1" applyBorder="1" applyAlignment="1" applyProtection="1">
      <alignment horizontal="right" vertical="center"/>
      <protection hidden="1"/>
    </xf>
    <xf numFmtId="15" fontId="17" fillId="27" borderId="2" xfId="0" applyNumberFormat="1" applyFont="1" applyFill="1" applyBorder="1" applyAlignment="1" applyProtection="1">
      <alignment horizontal="left" vertical="center"/>
      <protection hidden="1"/>
    </xf>
    <xf numFmtId="167" fontId="17" fillId="0" borderId="0" xfId="0" applyNumberFormat="1" applyFont="1" applyBorder="1" applyAlignment="1" applyProtection="1">
      <alignment vertical="center"/>
      <protection hidden="1"/>
    </xf>
    <xf numFmtId="0" fontId="17" fillId="35" borderId="18" xfId="0" applyFont="1" applyFill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7" fillId="36" borderId="19" xfId="0" applyFont="1" applyFill="1" applyBorder="1" applyAlignment="1" applyProtection="1">
      <alignment vertical="center"/>
      <protection hidden="1"/>
    </xf>
    <xf numFmtId="0" fontId="16" fillId="33" borderId="6" xfId="0" applyFont="1" applyFill="1" applyBorder="1" applyAlignment="1" applyProtection="1">
      <alignment horizontal="justify" vertical="center"/>
      <protection hidden="1"/>
    </xf>
    <xf numFmtId="0" fontId="17" fillId="0" borderId="6" xfId="0" applyFont="1" applyBorder="1" applyAlignment="1" applyProtection="1">
      <alignment vertical="center"/>
      <protection hidden="1"/>
    </xf>
    <xf numFmtId="0" fontId="16" fillId="0" borderId="6" xfId="0" applyFont="1" applyBorder="1" applyAlignment="1" applyProtection="1">
      <alignment horizontal="justify" vertical="center"/>
      <protection hidden="1"/>
    </xf>
    <xf numFmtId="0" fontId="17" fillId="0" borderId="0" xfId="0" applyFont="1" applyBorder="1" applyAlignment="1" applyProtection="1">
      <alignment vertical="center"/>
      <protection hidden="1"/>
    </xf>
    <xf numFmtId="169" fontId="17" fillId="0" borderId="0" xfId="0" applyNumberFormat="1" applyFont="1" applyAlignment="1" applyProtection="1">
      <alignment vertical="center"/>
      <protection hidden="1"/>
    </xf>
    <xf numFmtId="170" fontId="17" fillId="0" borderId="0" xfId="0" applyNumberFormat="1" applyFont="1" applyAlignment="1" applyProtection="1">
      <alignment vertical="center"/>
      <protection hidden="1"/>
    </xf>
    <xf numFmtId="171" fontId="17" fillId="0" borderId="0" xfId="0" applyNumberFormat="1" applyFont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alignment horizontal="left" vertical="center" wrapText="1"/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21" fillId="0" borderId="0" xfId="0" applyFont="1" applyFill="1" applyBorder="1" applyAlignment="1" applyProtection="1">
      <alignment vertical="center" wrapText="1"/>
      <protection hidden="1"/>
    </xf>
    <xf numFmtId="0" fontId="20" fillId="0" borderId="0" xfId="0" applyFont="1" applyBorder="1" applyAlignment="1" applyProtection="1">
      <alignment horizontal="right" vertical="center"/>
      <protection hidden="1"/>
    </xf>
    <xf numFmtId="168" fontId="5" fillId="0" borderId="0" xfId="0" applyNumberFormat="1" applyFont="1" applyFill="1" applyBorder="1" applyAlignment="1" applyProtection="1">
      <alignment horizontal="right" vertical="center"/>
      <protection hidden="1"/>
    </xf>
    <xf numFmtId="15" fontId="17" fillId="0" borderId="0" xfId="0" applyNumberFormat="1" applyFont="1" applyBorder="1" applyAlignment="1" applyProtection="1">
      <alignment horizontal="left" vertical="center"/>
      <protection hidden="1"/>
    </xf>
    <xf numFmtId="0" fontId="17" fillId="35" borderId="19" xfId="0" applyFont="1" applyFill="1" applyBorder="1" applyAlignment="1" applyProtection="1">
      <alignment vertical="center"/>
      <protection hidden="1"/>
    </xf>
    <xf numFmtId="0" fontId="17" fillId="30" borderId="9" xfId="0" applyFont="1" applyFill="1" applyBorder="1" applyAlignment="1" applyProtection="1">
      <alignment vertical="center"/>
      <protection hidden="1"/>
    </xf>
    <xf numFmtId="0" fontId="17" fillId="30" borderId="10" xfId="0" applyFont="1" applyFill="1" applyBorder="1" applyAlignment="1" applyProtection="1">
      <alignment vertical="center"/>
      <protection hidden="1"/>
    </xf>
    <xf numFmtId="0" fontId="22" fillId="30" borderId="5" xfId="0" applyFont="1" applyFill="1" applyBorder="1" applyAlignment="1" applyProtection="1">
      <alignment vertical="center"/>
      <protection hidden="1"/>
    </xf>
    <xf numFmtId="0" fontId="18" fillId="27" borderId="16" xfId="0" applyFont="1" applyFill="1" applyBorder="1" applyAlignment="1" applyProtection="1">
      <alignment horizontal="center" vertical="center"/>
      <protection hidden="1"/>
    </xf>
    <xf numFmtId="174" fontId="17" fillId="37" borderId="16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right" vertical="center"/>
      <protection hidden="1"/>
    </xf>
    <xf numFmtId="14" fontId="17" fillId="0" borderId="0" xfId="0" applyNumberFormat="1" applyFont="1" applyAlignment="1" applyProtection="1">
      <alignment vertical="center"/>
      <protection hidden="1"/>
    </xf>
    <xf numFmtId="0" fontId="18" fillId="30" borderId="9" xfId="0" applyFont="1" applyFill="1" applyBorder="1" applyAlignment="1" applyProtection="1">
      <alignment vertical="center"/>
      <protection hidden="1"/>
    </xf>
    <xf numFmtId="172" fontId="22" fillId="30" borderId="5" xfId="0" applyNumberFormat="1" applyFont="1" applyFill="1" applyBorder="1" applyAlignment="1" applyProtection="1">
      <alignment vertical="center"/>
      <protection hidden="1"/>
    </xf>
    <xf numFmtId="0" fontId="18" fillId="27" borderId="1" xfId="0" applyFont="1" applyFill="1" applyBorder="1" applyAlignment="1" applyProtection="1">
      <alignment vertical="center"/>
      <protection hidden="1"/>
    </xf>
    <xf numFmtId="0" fontId="23" fillId="27" borderId="0" xfId="0" applyFont="1" applyFill="1" applyBorder="1" applyAlignment="1" applyProtection="1">
      <alignment vertical="center"/>
      <protection hidden="1"/>
    </xf>
    <xf numFmtId="0" fontId="17" fillId="27" borderId="0" xfId="0" applyFont="1" applyFill="1" applyBorder="1" applyAlignment="1" applyProtection="1">
      <alignment vertical="center"/>
      <protection hidden="1"/>
    </xf>
    <xf numFmtId="0" fontId="17" fillId="27" borderId="8" xfId="0" applyFont="1" applyFill="1" applyBorder="1" applyAlignment="1" applyProtection="1">
      <alignment vertical="center"/>
      <protection hidden="1"/>
    </xf>
    <xf numFmtId="0" fontId="18" fillId="38" borderId="16" xfId="0" applyFont="1" applyFill="1" applyBorder="1" applyAlignment="1" applyProtection="1">
      <alignment vertical="center"/>
      <protection hidden="1"/>
    </xf>
    <xf numFmtId="166" fontId="4" fillId="37" borderId="6" xfId="0" applyNumberFormat="1" applyFont="1" applyFill="1" applyBorder="1" applyAlignment="1" applyProtection="1">
      <alignment horizontal="centerContinuous" vertical="center"/>
      <protection hidden="1"/>
    </xf>
    <xf numFmtId="0" fontId="3" fillId="38" borderId="9" xfId="0" applyFont="1" applyFill="1" applyBorder="1" applyAlignment="1" applyProtection="1">
      <alignment vertical="center"/>
      <protection hidden="1"/>
    </xf>
    <xf numFmtId="1" fontId="17" fillId="0" borderId="0" xfId="0" applyNumberFormat="1" applyFont="1" applyAlignment="1" applyProtection="1">
      <alignment vertical="center"/>
      <protection hidden="1"/>
    </xf>
    <xf numFmtId="0" fontId="17" fillId="38" borderId="9" xfId="0" applyFont="1" applyFill="1" applyBorder="1" applyAlignment="1" applyProtection="1">
      <alignment horizontal="justify" vertical="center"/>
      <protection hidden="1"/>
    </xf>
    <xf numFmtId="49" fontId="17" fillId="0" borderId="20" xfId="0" applyNumberFormat="1" applyFont="1" applyFill="1" applyBorder="1" applyAlignment="1" applyProtection="1">
      <alignment horizontal="justify" vertical="center"/>
      <protection locked="0"/>
    </xf>
    <xf numFmtId="0" fontId="18" fillId="27" borderId="16" xfId="0" applyFont="1" applyFill="1" applyBorder="1" applyAlignment="1" applyProtection="1">
      <alignment vertical="center"/>
      <protection hidden="1"/>
    </xf>
    <xf numFmtId="0" fontId="23" fillId="27" borderId="15" xfId="0" applyFont="1" applyFill="1" applyBorder="1" applyAlignment="1" applyProtection="1">
      <alignment vertical="center"/>
      <protection hidden="1"/>
    </xf>
    <xf numFmtId="0" fontId="17" fillId="27" borderId="9" xfId="0" applyFont="1" applyFill="1" applyBorder="1" applyAlignment="1" applyProtection="1">
      <alignment vertical="center"/>
      <protection hidden="1"/>
    </xf>
    <xf numFmtId="0" fontId="17" fillId="27" borderId="2" xfId="0" applyFont="1" applyFill="1" applyBorder="1" applyAlignment="1" applyProtection="1">
      <alignment vertical="center"/>
      <protection hidden="1"/>
    </xf>
    <xf numFmtId="0" fontId="18" fillId="39" borderId="13" xfId="0" applyFont="1" applyFill="1" applyBorder="1" applyAlignment="1" applyProtection="1">
      <alignment vertical="center"/>
      <protection hidden="1"/>
    </xf>
    <xf numFmtId="0" fontId="18" fillId="39" borderId="15" xfId="0" applyFont="1" applyFill="1" applyBorder="1" applyAlignment="1" applyProtection="1">
      <alignment vertical="center"/>
      <protection hidden="1"/>
    </xf>
    <xf numFmtId="0" fontId="18" fillId="39" borderId="15" xfId="0" applyFont="1" applyFill="1" applyBorder="1" applyAlignment="1" applyProtection="1">
      <alignment horizontal="left" vertical="center"/>
      <protection hidden="1"/>
    </xf>
    <xf numFmtId="0" fontId="18" fillId="39" borderId="16" xfId="0" applyFont="1" applyFill="1" applyBorder="1" applyAlignment="1" applyProtection="1">
      <alignment vertical="center"/>
      <protection hidden="1"/>
    </xf>
    <xf numFmtId="0" fontId="18" fillId="39" borderId="9" xfId="0" applyFont="1" applyFill="1" applyBorder="1" applyAlignment="1" applyProtection="1">
      <alignment vertical="center"/>
      <protection hidden="1"/>
    </xf>
    <xf numFmtId="0" fontId="23" fillId="30" borderId="9" xfId="0" applyFont="1" applyFill="1" applyBorder="1" applyAlignment="1" applyProtection="1">
      <alignment vertical="center"/>
      <protection hidden="1"/>
    </xf>
    <xf numFmtId="0" fontId="17" fillId="30" borderId="5" xfId="0" applyFont="1" applyFill="1" applyBorder="1" applyAlignment="1" applyProtection="1">
      <alignment vertical="center"/>
      <protection hidden="1"/>
    </xf>
    <xf numFmtId="0" fontId="18" fillId="38" borderId="6" xfId="0" applyFont="1" applyFill="1" applyBorder="1" applyAlignment="1" applyProtection="1">
      <alignment horizontal="justify" vertical="center" wrapText="1"/>
      <protection hidden="1"/>
    </xf>
    <xf numFmtId="1" fontId="17" fillId="0" borderId="6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 applyProtection="1">
      <alignment horizontal="left" vertical="center" wrapText="1"/>
      <protection hidden="1"/>
    </xf>
    <xf numFmtId="0" fontId="18" fillId="0" borderId="0" xfId="0" applyFon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vertical="center"/>
      <protection hidden="1"/>
    </xf>
    <xf numFmtId="0" fontId="18" fillId="0" borderId="0" xfId="0" applyFont="1" applyFill="1" applyBorder="1" applyAlignment="1" applyProtection="1">
      <alignment vertical="center" wrapText="1"/>
      <protection hidden="1"/>
    </xf>
    <xf numFmtId="0" fontId="18" fillId="0" borderId="0" xfId="0" applyFont="1" applyFill="1" applyBorder="1" applyAlignment="1" applyProtection="1">
      <alignment vertical="center"/>
      <protection hidden="1"/>
    </xf>
    <xf numFmtId="0" fontId="24" fillId="0" borderId="0" xfId="0" applyFont="1" applyFill="1" applyBorder="1" applyAlignment="1" applyProtection="1">
      <alignment vertical="center"/>
      <protection hidden="1"/>
    </xf>
    <xf numFmtId="164" fontId="17" fillId="0" borderId="0" xfId="0" applyNumberFormat="1" applyFont="1" applyFill="1" applyBorder="1" applyAlignment="1" applyProtection="1">
      <alignment vertical="center" wrapText="1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14" fontId="24" fillId="0" borderId="0" xfId="0" applyNumberFormat="1" applyFont="1" applyFill="1" applyBorder="1" applyAlignment="1" applyProtection="1">
      <alignment vertical="center" wrapText="1"/>
      <protection hidden="1"/>
    </xf>
    <xf numFmtId="14" fontId="17" fillId="0" borderId="0" xfId="0" applyNumberFormat="1" applyFont="1" applyFill="1" applyBorder="1" applyAlignment="1" applyProtection="1">
      <alignment vertical="center" wrapText="1"/>
      <protection hidden="1"/>
    </xf>
    <xf numFmtId="1" fontId="17" fillId="0" borderId="0" xfId="0" applyNumberFormat="1" applyFont="1" applyFill="1" applyBorder="1" applyAlignment="1" applyProtection="1">
      <alignment vertical="center"/>
      <protection hidden="1"/>
    </xf>
    <xf numFmtId="2" fontId="17" fillId="0" borderId="0" xfId="0" applyNumberFormat="1" applyFont="1" applyFill="1" applyBorder="1" applyAlignment="1" applyProtection="1">
      <alignment vertical="center"/>
      <protection hidden="1"/>
    </xf>
    <xf numFmtId="0" fontId="18" fillId="27" borderId="3" xfId="0" applyFont="1" applyFill="1" applyBorder="1" applyAlignment="1" applyProtection="1">
      <alignment horizontal="center" vertical="center" wrapText="1"/>
      <protection hidden="1"/>
    </xf>
    <xf numFmtId="0" fontId="18" fillId="27" borderId="9" xfId="0" applyFont="1" applyFill="1" applyBorder="1" applyAlignment="1" applyProtection="1">
      <alignment horizontal="center" vertical="center"/>
      <protection hidden="1"/>
    </xf>
    <xf numFmtId="0" fontId="18" fillId="27" borderId="6" xfId="0" applyFont="1" applyFill="1" applyBorder="1" applyAlignment="1" applyProtection="1">
      <alignment horizontal="center" vertical="center" wrapText="1"/>
      <protection hidden="1"/>
    </xf>
    <xf numFmtId="0" fontId="18" fillId="27" borderId="6" xfId="0" applyFont="1" applyFill="1" applyBorder="1" applyAlignment="1" applyProtection="1">
      <alignment horizontal="center" vertical="center"/>
      <protection hidden="1"/>
    </xf>
    <xf numFmtId="0" fontId="17" fillId="35" borderId="21" xfId="0" applyFont="1" applyFill="1" applyBorder="1" applyAlignment="1" applyProtection="1">
      <alignment vertical="center"/>
      <protection hidden="1"/>
    </xf>
    <xf numFmtId="2" fontId="1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18" fillId="27" borderId="15" xfId="0" applyFont="1" applyFill="1" applyBorder="1" applyAlignment="1" applyProtection="1">
      <alignment horizontal="center" vertical="center"/>
      <protection hidden="1"/>
    </xf>
    <xf numFmtId="2" fontId="17" fillId="0" borderId="23" xfId="0" applyNumberFormat="1" applyFont="1" applyFill="1" applyBorder="1" applyAlignment="1" applyProtection="1">
      <alignment horizontal="center" vertical="center"/>
      <protection locked="0" hidden="1"/>
    </xf>
    <xf numFmtId="2" fontId="17" fillId="0" borderId="24" xfId="0" applyNumberFormat="1" applyFont="1" applyFill="1" applyBorder="1" applyAlignment="1" applyProtection="1">
      <alignment horizontal="center" vertical="center"/>
      <protection locked="0" hidden="1"/>
    </xf>
    <xf numFmtId="2" fontId="17" fillId="0" borderId="25" xfId="0" applyNumberFormat="1" applyFont="1" applyFill="1" applyBorder="1" applyAlignment="1" applyProtection="1">
      <alignment horizontal="center" vertical="center"/>
      <protection locked="0" hidden="1"/>
    </xf>
    <xf numFmtId="0" fontId="17" fillId="0" borderId="0" xfId="0" applyFont="1" applyFill="1" applyBorder="1" applyAlignment="1" applyProtection="1">
      <alignment horizontal="justify" vertical="center" wrapText="1"/>
      <protection hidden="1"/>
    </xf>
    <xf numFmtId="0" fontId="18" fillId="40" borderId="16" xfId="0" applyFont="1" applyFill="1" applyBorder="1" applyAlignment="1" applyProtection="1">
      <alignment horizontal="left" vertical="center"/>
      <protection hidden="1"/>
    </xf>
    <xf numFmtId="0" fontId="18" fillId="40" borderId="9" xfId="0" applyFont="1" applyFill="1" applyBorder="1" applyAlignment="1" applyProtection="1">
      <alignment vertical="center"/>
      <protection hidden="1"/>
    </xf>
    <xf numFmtId="0" fontId="17" fillId="40" borderId="9" xfId="0" applyFont="1" applyFill="1" applyBorder="1" applyAlignment="1" applyProtection="1">
      <alignment vertical="center"/>
      <protection hidden="1"/>
    </xf>
    <xf numFmtId="0" fontId="17" fillId="40" borderId="5" xfId="0" applyFont="1" applyFill="1" applyBorder="1" applyAlignment="1" applyProtection="1">
      <alignment vertical="center"/>
      <protection hidden="1"/>
    </xf>
    <xf numFmtId="0" fontId="17" fillId="0" borderId="16" xfId="0" applyFont="1" applyFill="1" applyBorder="1" applyAlignment="1" applyProtection="1">
      <alignment horizontal="left" vertical="center"/>
      <protection hidden="1"/>
    </xf>
    <xf numFmtId="0" fontId="17" fillId="0" borderId="9" xfId="0" applyFont="1" applyFill="1" applyBorder="1" applyAlignment="1" applyProtection="1">
      <alignment horizontal="justify" vertical="center" wrapText="1"/>
      <protection hidden="1"/>
    </xf>
    <xf numFmtId="0" fontId="17" fillId="0" borderId="5" xfId="0" applyFont="1" applyFill="1" applyBorder="1" applyAlignment="1" applyProtection="1">
      <alignment horizontal="justify" vertical="center" wrapText="1"/>
      <protection hidden="1"/>
    </xf>
    <xf numFmtId="0" fontId="17" fillId="0" borderId="13" xfId="0" applyFont="1" applyFill="1" applyBorder="1" applyAlignment="1" applyProtection="1">
      <alignment horizontal="justify" vertical="center" wrapText="1"/>
      <protection hidden="1"/>
    </xf>
    <xf numFmtId="0" fontId="17" fillId="0" borderId="10" xfId="0" applyFont="1" applyFill="1" applyBorder="1" applyAlignment="1" applyProtection="1">
      <alignment horizontal="justify" vertical="center" wrapText="1"/>
      <protection hidden="1"/>
    </xf>
    <xf numFmtId="0" fontId="17" fillId="0" borderId="7" xfId="0" applyFont="1" applyFill="1" applyBorder="1" applyAlignment="1" applyProtection="1">
      <alignment horizontal="justify" vertical="center" wrapText="1"/>
      <protection hidden="1"/>
    </xf>
    <xf numFmtId="0" fontId="17" fillId="0" borderId="1" xfId="0" applyFont="1" applyFill="1" applyBorder="1" applyAlignment="1" applyProtection="1">
      <alignment horizontal="justify" vertical="center" wrapText="1"/>
      <protection hidden="1"/>
    </xf>
    <xf numFmtId="0" fontId="17" fillId="0" borderId="8" xfId="0" applyFont="1" applyFill="1" applyBorder="1" applyAlignment="1" applyProtection="1">
      <alignment horizontal="justify" vertical="center" wrapText="1"/>
      <protection hidden="1"/>
    </xf>
    <xf numFmtId="0" fontId="17" fillId="0" borderId="1" xfId="0" applyFont="1" applyFill="1" applyBorder="1" applyAlignment="1" applyProtection="1">
      <alignment vertical="center"/>
      <protection hidden="1"/>
    </xf>
    <xf numFmtId="0" fontId="17" fillId="0" borderId="8" xfId="0" applyFont="1" applyFill="1" applyBorder="1" applyAlignment="1" applyProtection="1">
      <alignment vertical="center"/>
      <protection hidden="1"/>
    </xf>
    <xf numFmtId="0" fontId="17" fillId="0" borderId="13" xfId="0" applyFont="1" applyBorder="1" applyAlignment="1" applyProtection="1">
      <alignment vertical="center"/>
      <protection hidden="1"/>
    </xf>
    <xf numFmtId="0" fontId="17" fillId="0" borderId="10" xfId="0" applyFont="1" applyFill="1" applyBorder="1" applyAlignment="1" applyProtection="1">
      <alignment vertical="center"/>
      <protection hidden="1"/>
    </xf>
    <xf numFmtId="0" fontId="17" fillId="0" borderId="10" xfId="0" applyFont="1" applyFill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vertical="center"/>
      <protection hidden="1"/>
    </xf>
    <xf numFmtId="0" fontId="17" fillId="0" borderId="10" xfId="0" applyFont="1" applyFill="1" applyBorder="1" applyAlignment="1" applyProtection="1">
      <alignment vertical="center" wrapText="1"/>
      <protection hidden="1"/>
    </xf>
    <xf numFmtId="0" fontId="17" fillId="0" borderId="7" xfId="0" applyFont="1" applyFill="1" applyBorder="1" applyAlignment="1" applyProtection="1">
      <alignment vertical="center"/>
      <protection hidden="1"/>
    </xf>
    <xf numFmtId="0" fontId="17" fillId="0" borderId="1" xfId="0" applyFont="1" applyBorder="1" applyAlignment="1" applyProtection="1">
      <alignment vertical="center"/>
      <protection hidden="1"/>
    </xf>
    <xf numFmtId="0" fontId="23" fillId="0" borderId="0" xfId="0" applyFont="1" applyBorder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alignment horizontal="center" vertical="center" wrapText="1"/>
      <protection hidden="1"/>
    </xf>
    <xf numFmtId="166" fontId="17" fillId="0" borderId="0" xfId="0" applyNumberFormat="1" applyFont="1" applyBorder="1" applyAlignment="1" applyProtection="1">
      <alignment vertical="center"/>
      <protection hidden="1"/>
    </xf>
    <xf numFmtId="0" fontId="17" fillId="0" borderId="8" xfId="0" applyFont="1" applyFill="1" applyBorder="1" applyAlignment="1" applyProtection="1">
      <alignment horizontal="center" vertical="center" wrapText="1"/>
      <protection hidden="1"/>
    </xf>
    <xf numFmtId="0" fontId="17" fillId="0" borderId="4" xfId="0" applyFont="1" applyBorder="1" applyAlignment="1" applyProtection="1">
      <alignment vertical="center"/>
      <protection hidden="1"/>
    </xf>
    <xf numFmtId="0" fontId="17" fillId="0" borderId="15" xfId="0" applyFont="1" applyFill="1" applyBorder="1" applyAlignment="1" applyProtection="1">
      <alignment vertical="center"/>
      <protection hidden="1"/>
    </xf>
    <xf numFmtId="0" fontId="17" fillId="0" borderId="15" xfId="0" applyFont="1" applyBorder="1" applyAlignment="1" applyProtection="1">
      <alignment vertical="center"/>
      <protection hidden="1"/>
    </xf>
    <xf numFmtId="0" fontId="23" fillId="0" borderId="15" xfId="0" applyFont="1" applyBorder="1" applyAlignment="1" applyProtection="1">
      <alignment vertical="center" wrapText="1"/>
      <protection hidden="1"/>
    </xf>
    <xf numFmtId="2" fontId="18" fillId="0" borderId="2" xfId="0" applyNumberFormat="1" applyFont="1" applyBorder="1" applyAlignment="1" applyProtection="1">
      <alignment horizontal="center" vertical="center"/>
      <protection hidden="1"/>
    </xf>
    <xf numFmtId="0" fontId="17" fillId="0" borderId="18" xfId="0" applyFont="1" applyFill="1" applyBorder="1" applyAlignment="1" applyProtection="1">
      <alignment vertical="center"/>
      <protection hidden="1"/>
    </xf>
    <xf numFmtId="0" fontId="17" fillId="41" borderId="0" xfId="0" applyFont="1" applyFill="1" applyBorder="1" applyAlignment="1" applyProtection="1">
      <alignment vertical="center"/>
      <protection hidden="1"/>
    </xf>
    <xf numFmtId="166" fontId="3" fillId="0" borderId="20" xfId="0" applyNumberFormat="1" applyFont="1" applyFill="1" applyBorder="1" applyAlignment="1" applyProtection="1">
      <alignment horizontal="center" vertical="center"/>
      <protection locked="0"/>
    </xf>
    <xf numFmtId="166" fontId="3" fillId="0" borderId="20" xfId="0" applyNumberFormat="1" applyFont="1" applyFill="1" applyBorder="1" applyAlignment="1" applyProtection="1">
      <alignment horizontal="centerContinuous" vertical="center"/>
      <protection locked="0"/>
    </xf>
    <xf numFmtId="49" fontId="3" fillId="0" borderId="20" xfId="0" applyNumberFormat="1" applyFont="1" applyFill="1" applyBorder="1" applyAlignment="1" applyProtection="1">
      <alignment horizontal="centerContinuous" vertical="center"/>
      <protection locked="0"/>
    </xf>
    <xf numFmtId="0" fontId="3" fillId="38" borderId="16" xfId="0" applyFont="1" applyFill="1" applyBorder="1" applyAlignment="1" applyProtection="1">
      <alignment vertical="center"/>
      <protection hidden="1"/>
    </xf>
    <xf numFmtId="0" fontId="3" fillId="38" borderId="5" xfId="0" applyFont="1" applyFill="1" applyBorder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alignment vertical="center" wrapText="1"/>
      <protection hidden="1"/>
    </xf>
    <xf numFmtId="0" fontId="25" fillId="30" borderId="16" xfId="0" applyFont="1" applyFill="1" applyBorder="1" applyAlignment="1" applyProtection="1">
      <alignment vertical="center"/>
      <protection hidden="1"/>
    </xf>
    <xf numFmtId="0" fontId="25" fillId="30" borderId="16" xfId="0" applyFont="1" applyFill="1" applyBorder="1" applyAlignment="1" applyProtection="1">
      <alignment horizontal="left" vertical="center"/>
      <protection hidden="1"/>
    </xf>
    <xf numFmtId="0" fontId="25" fillId="30" borderId="9" xfId="0" applyFont="1" applyFill="1" applyBorder="1" applyAlignment="1" applyProtection="1">
      <alignment vertical="center"/>
      <protection hidden="1"/>
    </xf>
    <xf numFmtId="0" fontId="25" fillId="30" borderId="5" xfId="0" applyFont="1" applyFill="1" applyBorder="1" applyAlignment="1" applyProtection="1">
      <alignment vertical="center"/>
      <protection hidden="1"/>
    </xf>
    <xf numFmtId="0" fontId="17" fillId="0" borderId="16" xfId="0" applyFont="1" applyBorder="1" applyAlignment="1" applyProtection="1">
      <alignment horizontal="justify" vertical="center" wrapText="1"/>
      <protection hidden="1"/>
    </xf>
    <xf numFmtId="0" fontId="17" fillId="0" borderId="9" xfId="0" applyFont="1" applyBorder="1" applyAlignment="1" applyProtection="1">
      <alignment horizontal="justify" vertical="center" wrapText="1"/>
      <protection hidden="1"/>
    </xf>
    <xf numFmtId="0" fontId="17" fillId="0" borderId="5" xfId="0" applyFont="1" applyBorder="1" applyAlignment="1" applyProtection="1">
      <alignment horizontal="justify" vertical="center" wrapText="1"/>
      <protection hidden="1"/>
    </xf>
    <xf numFmtId="1" fontId="17" fillId="0" borderId="22" xfId="0" applyNumberFormat="1" applyFont="1" applyFill="1" applyBorder="1" applyAlignment="1" applyProtection="1">
      <alignment horizontal="center" vertical="center"/>
      <protection locked="0" hidden="1"/>
    </xf>
    <xf numFmtId="1" fontId="17" fillId="0" borderId="24" xfId="0" applyNumberFormat="1" applyFont="1" applyFill="1" applyBorder="1" applyAlignment="1" applyProtection="1">
      <alignment horizontal="center" vertical="center"/>
      <protection locked="0" hidden="1"/>
    </xf>
    <xf numFmtId="0" fontId="17" fillId="37" borderId="16" xfId="0" applyFont="1" applyFill="1" applyBorder="1" applyAlignment="1" applyProtection="1">
      <alignment horizontal="left" vertical="center" wrapText="1"/>
      <protection hidden="1"/>
    </xf>
    <xf numFmtId="0" fontId="17" fillId="37" borderId="9" xfId="0" applyFont="1" applyFill="1" applyBorder="1" applyAlignment="1" applyProtection="1">
      <alignment horizontal="left" vertical="center" wrapText="1"/>
      <protection hidden="1"/>
    </xf>
    <xf numFmtId="0" fontId="17" fillId="37" borderId="5" xfId="0" applyFont="1" applyFill="1" applyBorder="1" applyAlignment="1" applyProtection="1">
      <alignment horizontal="left" vertical="center" wrapText="1"/>
      <protection hidden="1"/>
    </xf>
    <xf numFmtId="0" fontId="17" fillId="37" borderId="6" xfId="0" applyFont="1" applyFill="1" applyBorder="1" applyAlignment="1" applyProtection="1">
      <alignment horizontal="left" vertical="center" wrapText="1"/>
      <protection hidden="1"/>
    </xf>
    <xf numFmtId="0" fontId="17" fillId="0" borderId="37" xfId="0" applyFont="1" applyFill="1" applyBorder="1" applyAlignment="1" applyProtection="1">
      <alignment horizontal="justify" vertical="center"/>
      <protection locked="0"/>
    </xf>
    <xf numFmtId="0" fontId="17" fillId="0" borderId="38" xfId="0" applyFont="1" applyFill="1" applyBorder="1" applyAlignment="1" applyProtection="1">
      <alignment horizontal="justify" vertical="center"/>
      <protection locked="0"/>
    </xf>
    <xf numFmtId="0" fontId="17" fillId="0" borderId="29" xfId="0" applyFont="1" applyFill="1" applyBorder="1" applyAlignment="1" applyProtection="1">
      <alignment horizontal="left" vertical="center" wrapText="1"/>
      <protection locked="0"/>
    </xf>
    <xf numFmtId="0" fontId="17" fillId="0" borderId="30" xfId="0" applyFont="1" applyFill="1" applyBorder="1" applyAlignment="1" applyProtection="1">
      <alignment horizontal="left" vertical="center" wrapText="1"/>
      <protection locked="0"/>
    </xf>
    <xf numFmtId="0" fontId="17" fillId="0" borderId="31" xfId="0" applyFont="1" applyFill="1" applyBorder="1" applyAlignment="1" applyProtection="1">
      <alignment horizontal="left" vertical="center" wrapText="1"/>
      <protection locked="0"/>
    </xf>
    <xf numFmtId="0" fontId="17" fillId="0" borderId="39" xfId="0" applyFont="1" applyFill="1" applyBorder="1" applyAlignment="1" applyProtection="1">
      <alignment horizontal="justify" vertical="center"/>
      <protection locked="0"/>
    </xf>
    <xf numFmtId="0" fontId="18" fillId="37" borderId="16" xfId="0" applyFont="1" applyFill="1" applyBorder="1" applyAlignment="1" applyProtection="1">
      <alignment horizontal="center" vertical="center"/>
      <protection hidden="1"/>
    </xf>
    <xf numFmtId="0" fontId="18" fillId="37" borderId="9" xfId="0" applyFont="1" applyFill="1" applyBorder="1" applyAlignment="1" applyProtection="1">
      <alignment horizontal="center" vertical="center"/>
      <protection hidden="1"/>
    </xf>
    <xf numFmtId="0" fontId="18" fillId="37" borderId="5" xfId="0" applyFont="1" applyFill="1" applyBorder="1" applyAlignment="1" applyProtection="1">
      <alignment horizontal="center" vertical="center"/>
      <protection hidden="1"/>
    </xf>
    <xf numFmtId="0" fontId="18" fillId="38" borderId="6" xfId="0" applyFont="1" applyFill="1" applyBorder="1" applyAlignment="1" applyProtection="1">
      <alignment horizontal="justify" vertical="center" wrapText="1"/>
      <protection hidden="1"/>
    </xf>
    <xf numFmtId="0" fontId="18" fillId="39" borderId="34" xfId="0" applyFont="1" applyFill="1" applyBorder="1" applyAlignment="1" applyProtection="1">
      <alignment horizontal="center" vertical="center"/>
      <protection hidden="1"/>
    </xf>
    <xf numFmtId="0" fontId="18" fillId="39" borderId="2" xfId="0" applyFont="1" applyFill="1" applyBorder="1" applyAlignment="1" applyProtection="1">
      <alignment horizontal="center" vertical="center"/>
      <protection hidden="1"/>
    </xf>
    <xf numFmtId="0" fontId="17" fillId="0" borderId="35" xfId="0" applyFont="1" applyFill="1" applyBorder="1" applyAlignment="1" applyProtection="1">
      <alignment horizontal="center" vertical="center"/>
      <protection locked="0"/>
    </xf>
    <xf numFmtId="0" fontId="17" fillId="0" borderId="36" xfId="0" applyFont="1" applyFill="1" applyBorder="1" applyAlignment="1" applyProtection="1">
      <alignment horizontal="center" vertical="center"/>
      <protection locked="0"/>
    </xf>
    <xf numFmtId="2" fontId="17" fillId="37" borderId="6" xfId="0" applyNumberFormat="1" applyFont="1" applyFill="1" applyBorder="1" applyAlignment="1" applyProtection="1">
      <alignment horizontal="justify" vertical="center"/>
      <protection hidden="1"/>
    </xf>
    <xf numFmtId="0" fontId="17" fillId="0" borderId="6" xfId="0" applyFont="1" applyFill="1" applyBorder="1" applyAlignment="1" applyProtection="1">
      <alignment horizontal="justify" vertical="center" wrapText="1"/>
      <protection locked="0" hidden="1"/>
    </xf>
    <xf numFmtId="15" fontId="17" fillId="0" borderId="0" xfId="0" applyNumberFormat="1" applyFont="1" applyAlignment="1" applyProtection="1">
      <alignment horizontal="center" vertical="center"/>
      <protection hidden="1"/>
    </xf>
    <xf numFmtId="49" fontId="17" fillId="0" borderId="29" xfId="0" applyNumberFormat="1" applyFont="1" applyFill="1" applyBorder="1" applyAlignment="1" applyProtection="1">
      <alignment horizontal="left" vertical="center"/>
      <protection locked="0"/>
    </xf>
    <xf numFmtId="49" fontId="17" fillId="0" borderId="30" xfId="0" applyNumberFormat="1" applyFont="1" applyFill="1" applyBorder="1" applyAlignment="1" applyProtection="1">
      <alignment horizontal="left" vertical="center"/>
      <protection locked="0"/>
    </xf>
    <xf numFmtId="49" fontId="17" fillId="0" borderId="31" xfId="0" applyNumberFormat="1" applyFont="1" applyFill="1" applyBorder="1" applyAlignment="1" applyProtection="1">
      <alignment horizontal="left" vertical="center"/>
      <protection locked="0"/>
    </xf>
    <xf numFmtId="0" fontId="27" fillId="0" borderId="26" xfId="1" applyFont="1" applyFill="1" applyBorder="1" applyAlignment="1" applyProtection="1">
      <alignment horizontal="justify" vertical="center" wrapText="1"/>
      <protection locked="0"/>
    </xf>
    <xf numFmtId="0" fontId="17" fillId="0" borderId="27" xfId="0" applyFont="1" applyFill="1" applyBorder="1" applyAlignment="1" applyProtection="1">
      <alignment horizontal="justify" vertical="center" wrapText="1"/>
      <protection locked="0"/>
    </xf>
    <xf numFmtId="0" fontId="17" fillId="0" borderId="28" xfId="0" applyFont="1" applyFill="1" applyBorder="1" applyAlignment="1" applyProtection="1">
      <alignment horizontal="justify" vertical="center" wrapText="1"/>
      <protection locked="0"/>
    </xf>
    <xf numFmtId="0" fontId="18" fillId="27" borderId="32" xfId="0" applyFont="1" applyFill="1" applyBorder="1" applyAlignment="1" applyProtection="1">
      <alignment horizontal="center" vertical="center"/>
      <protection hidden="1"/>
    </xf>
    <xf numFmtId="0" fontId="18" fillId="27" borderId="33" xfId="0" applyFont="1" applyFill="1" applyBorder="1" applyAlignment="1" applyProtection="1">
      <alignment horizontal="center" vertical="center"/>
      <protection hidden="1"/>
    </xf>
    <xf numFmtId="0" fontId="18" fillId="27" borderId="16" xfId="0" applyFont="1" applyFill="1" applyBorder="1" applyAlignment="1" applyProtection="1">
      <alignment horizontal="center" vertical="center"/>
      <protection hidden="1"/>
    </xf>
    <xf numFmtId="0" fontId="18" fillId="27" borderId="9" xfId="0" applyFont="1" applyFill="1" applyBorder="1" applyAlignment="1" applyProtection="1">
      <alignment horizontal="center" vertical="center"/>
      <protection hidden="1"/>
    </xf>
    <xf numFmtId="0" fontId="18" fillId="27" borderId="5" xfId="0" applyFont="1" applyFill="1" applyBorder="1" applyAlignment="1" applyProtection="1">
      <alignment horizontal="center" vertical="center"/>
      <protection hidden="1"/>
    </xf>
    <xf numFmtId="0" fontId="17" fillId="0" borderId="26" xfId="0" applyFont="1" applyFill="1" applyBorder="1" applyAlignment="1" applyProtection="1">
      <alignment horizontal="center" vertical="center" wrapText="1"/>
      <protection locked="0" hidden="1"/>
    </xf>
    <xf numFmtId="0" fontId="17" fillId="0" borderId="27" xfId="0" applyFont="1" applyFill="1" applyBorder="1" applyAlignment="1" applyProtection="1">
      <alignment horizontal="center" vertical="center" wrapText="1"/>
      <protection locked="0" hidden="1"/>
    </xf>
    <xf numFmtId="0" fontId="18" fillId="0" borderId="29" xfId="0" applyFont="1" applyFill="1" applyBorder="1" applyAlignment="1" applyProtection="1">
      <alignment horizontal="center" vertical="center" wrapText="1"/>
      <protection locked="0"/>
    </xf>
    <xf numFmtId="0" fontId="18" fillId="0" borderId="31" xfId="0" applyFont="1" applyFill="1" applyBorder="1" applyAlignment="1" applyProtection="1">
      <alignment horizontal="center" vertical="center" wrapText="1"/>
      <protection locked="0"/>
    </xf>
    <xf numFmtId="0" fontId="17" fillId="37" borderId="16" xfId="0" applyFont="1" applyFill="1" applyBorder="1" applyAlignment="1" applyProtection="1">
      <alignment horizontal="center" vertical="center"/>
      <protection hidden="1"/>
    </xf>
    <xf numFmtId="0" fontId="17" fillId="37" borderId="9" xfId="0" applyFont="1" applyFill="1" applyBorder="1" applyAlignment="1" applyProtection="1">
      <alignment horizontal="center" vertical="center"/>
      <protection hidden="1"/>
    </xf>
    <xf numFmtId="0" fontId="18" fillId="38" borderId="6" xfId="0" applyFont="1" applyFill="1" applyBorder="1" applyAlignment="1" applyProtection="1">
      <alignment horizontal="center" vertical="center" wrapText="1"/>
      <protection hidden="1"/>
    </xf>
    <xf numFmtId="165" fontId="17" fillId="0" borderId="6" xfId="0" applyNumberFormat="1" applyFont="1" applyFill="1" applyBorder="1" applyAlignment="1" applyProtection="1">
      <alignment horizontal="center" vertical="center"/>
      <protection locked="0" hidden="1"/>
    </xf>
    <xf numFmtId="165" fontId="17" fillId="0" borderId="6" xfId="0" applyNumberFormat="1" applyFont="1" applyBorder="1" applyAlignment="1" applyProtection="1">
      <alignment horizontal="center" vertical="center"/>
      <protection locked="0" hidden="1"/>
    </xf>
    <xf numFmtId="165" fontId="18" fillId="37" borderId="6" xfId="0" applyNumberFormat="1" applyFont="1" applyFill="1" applyBorder="1" applyAlignment="1" applyProtection="1">
      <alignment horizontal="center" vertical="center"/>
      <protection hidden="1"/>
    </xf>
    <xf numFmtId="164" fontId="17" fillId="0" borderId="6" xfId="0" applyNumberFormat="1" applyFont="1" applyBorder="1" applyAlignment="1" applyProtection="1">
      <alignment horizontal="center" vertical="center"/>
      <protection locked="0" hidden="1"/>
    </xf>
    <xf numFmtId="164" fontId="18" fillId="37" borderId="6" xfId="0" applyNumberFormat="1" applyFont="1" applyFill="1" applyBorder="1" applyAlignment="1" applyProtection="1">
      <alignment horizontal="center" vertical="center"/>
      <protection hidden="1"/>
    </xf>
    <xf numFmtId="0" fontId="18" fillId="27" borderId="6" xfId="0" applyFont="1" applyFill="1" applyBorder="1" applyAlignment="1" applyProtection="1">
      <alignment horizontal="center" vertical="center"/>
      <protection hidden="1"/>
    </xf>
    <xf numFmtId="0" fontId="17" fillId="0" borderId="16" xfId="0" applyFont="1" applyBorder="1" applyAlignment="1" applyProtection="1">
      <alignment horizontal="justify" vertical="center"/>
      <protection hidden="1"/>
    </xf>
    <xf numFmtId="0" fontId="17" fillId="0" borderId="9" xfId="0" applyFont="1" applyBorder="1" applyAlignment="1" applyProtection="1">
      <alignment horizontal="justify" vertical="center"/>
      <protection hidden="1"/>
    </xf>
    <xf numFmtId="0" fontId="17" fillId="0" borderId="5" xfId="0" applyFont="1" applyBorder="1" applyAlignment="1" applyProtection="1">
      <alignment horizontal="justify" vertical="center"/>
      <protection hidden="1"/>
    </xf>
    <xf numFmtId="0" fontId="18" fillId="27" borderId="16" xfId="0" applyFont="1" applyFill="1" applyBorder="1" applyAlignment="1" applyProtection="1">
      <alignment horizontal="left" vertical="center"/>
      <protection hidden="1"/>
    </xf>
    <xf numFmtId="0" fontId="18" fillId="27" borderId="5" xfId="0" applyFont="1" applyFill="1" applyBorder="1" applyAlignment="1" applyProtection="1">
      <alignment horizontal="left" vertical="center"/>
      <protection hidden="1"/>
    </xf>
    <xf numFmtId="0" fontId="18" fillId="38" borderId="6" xfId="0" applyFont="1" applyFill="1" applyBorder="1" applyAlignment="1" applyProtection="1">
      <alignment horizontal="center" vertical="center"/>
      <protection hidden="1"/>
    </xf>
    <xf numFmtId="14" fontId="20" fillId="0" borderId="6" xfId="0" applyNumberFormat="1" applyFont="1" applyFill="1" applyBorder="1" applyAlignment="1" applyProtection="1">
      <alignment horizontal="left" vertical="center" wrapText="1"/>
      <protection locked="0" hidden="1"/>
    </xf>
    <xf numFmtId="1" fontId="17" fillId="0" borderId="6" xfId="0" applyNumberFormat="1" applyFont="1" applyFill="1" applyBorder="1" applyAlignment="1" applyProtection="1">
      <alignment horizontal="center" vertical="center"/>
      <protection locked="0" hidden="1"/>
    </xf>
    <xf numFmtId="1" fontId="18" fillId="37" borderId="6" xfId="0" applyNumberFormat="1" applyFont="1" applyFill="1" applyBorder="1" applyAlignment="1" applyProtection="1">
      <alignment horizontal="center" vertical="center"/>
      <protection hidden="1"/>
    </xf>
    <xf numFmtId="0" fontId="18" fillId="27" borderId="13" xfId="0" applyFont="1" applyFill="1" applyBorder="1" applyAlignment="1" applyProtection="1">
      <alignment horizontal="center" vertical="center"/>
      <protection hidden="1"/>
    </xf>
    <xf numFmtId="0" fontId="18" fillId="27" borderId="10" xfId="0" applyFont="1" applyFill="1" applyBorder="1" applyAlignment="1" applyProtection="1">
      <alignment horizontal="center" vertical="center"/>
      <protection hidden="1"/>
    </xf>
    <xf numFmtId="0" fontId="18" fillId="27" borderId="7" xfId="0" applyFont="1" applyFill="1" applyBorder="1" applyAlignment="1" applyProtection="1">
      <alignment horizontal="center" vertical="center"/>
      <protection hidden="1"/>
    </xf>
    <xf numFmtId="167" fontId="26" fillId="37" borderId="16" xfId="0" applyNumberFormat="1" applyFont="1" applyFill="1" applyBorder="1" applyAlignment="1" applyProtection="1">
      <alignment horizontal="center" vertical="center"/>
      <protection hidden="1"/>
    </xf>
    <xf numFmtId="167" fontId="26" fillId="37" borderId="9" xfId="0" applyNumberFormat="1" applyFont="1" applyFill="1" applyBorder="1" applyAlignment="1" applyProtection="1">
      <alignment horizontal="center" vertical="center"/>
      <protection hidden="1"/>
    </xf>
    <xf numFmtId="167" fontId="26" fillId="37" borderId="5" xfId="0" applyNumberFormat="1" applyFont="1" applyFill="1" applyBorder="1" applyAlignment="1" applyProtection="1">
      <alignment horizontal="center" vertical="center"/>
      <protection hidden="1"/>
    </xf>
    <xf numFmtId="0" fontId="17" fillId="37" borderId="16" xfId="0" applyFont="1" applyFill="1" applyBorder="1" applyAlignment="1" applyProtection="1">
      <alignment horizontal="left" vertical="center"/>
      <protection hidden="1"/>
    </xf>
    <xf numFmtId="0" fontId="17" fillId="37" borderId="9" xfId="0" applyFont="1" applyFill="1" applyBorder="1" applyAlignment="1" applyProtection="1">
      <alignment horizontal="left" vertical="center"/>
      <protection hidden="1"/>
    </xf>
    <xf numFmtId="0" fontId="17" fillId="37" borderId="5" xfId="0" applyFont="1" applyFill="1" applyBorder="1" applyAlignment="1" applyProtection="1">
      <alignment horizontal="left" vertical="center"/>
      <protection hidden="1"/>
    </xf>
    <xf numFmtId="0" fontId="17" fillId="0" borderId="26" xfId="0" applyFont="1" applyFill="1" applyBorder="1" applyAlignment="1" applyProtection="1">
      <alignment horizontal="left" vertical="center" wrapText="1"/>
      <protection locked="0"/>
    </xf>
    <xf numFmtId="0" fontId="17" fillId="0" borderId="27" xfId="0" applyFont="1" applyFill="1" applyBorder="1" applyAlignment="1" applyProtection="1">
      <alignment horizontal="left" vertical="center" wrapText="1"/>
      <protection locked="0"/>
    </xf>
    <xf numFmtId="0" fontId="17" fillId="0" borderId="28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justify" vertical="center" wrapText="1"/>
      <protection hidden="1"/>
    </xf>
    <xf numFmtId="0" fontId="4" fillId="0" borderId="15" xfId="0" applyFont="1" applyBorder="1" applyAlignment="1" applyProtection="1">
      <alignment horizontal="justify" vertical="center" wrapText="1"/>
      <protection hidden="1"/>
    </xf>
    <xf numFmtId="0" fontId="4" fillId="0" borderId="2" xfId="0" applyFont="1" applyBorder="1" applyAlignment="1" applyProtection="1">
      <alignment horizontal="justify" vertical="center" wrapText="1"/>
      <protection hidden="1"/>
    </xf>
  </cellXfs>
  <cellStyles count="2">
    <cellStyle name="Hipervínculo" xfId="1" builtinId="8"/>
    <cellStyle name="Normal" xfId="0" builtinId="0"/>
  </cellStyles>
  <dxfs count="16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lbertus Medium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1"/>
    </dxf>
    <dxf>
      <protection locked="1" hidden="1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lbertus Medium"/>
        <scheme val="none"/>
      </font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vertAlign val="baseline"/>
        <sz val="10"/>
        <name val="Albertus Medium"/>
        <scheme val="none"/>
      </font>
      <alignment vertical="center" textRotation="0" indent="0" justifyLastLine="0" shrinkToFit="0" readingOrder="0"/>
      <protection locked="1" hidden="1"/>
    </dxf>
    <dxf>
      <font>
        <strike val="0"/>
        <outline val="0"/>
        <shadow val="0"/>
        <vertAlign val="baseline"/>
        <sz val="10"/>
        <name val="Albertus Medium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strike val="0"/>
        <outline val="0"/>
        <shadow val="0"/>
        <vertAlign val="baseline"/>
        <sz val="10"/>
        <name val="Albertus Medium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strike val="0"/>
        <outline val="0"/>
        <shadow val="0"/>
        <vertAlign val="baseline"/>
        <sz val="10"/>
        <name val="Albertus Medium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Respaldos%20Memory/Memoria%202/Manuales/Manuales%20Programas%20de%20Corta/Anexos/SUBSECRETARIA%20FORESTAL/PLANTILLAS/Formatos%20PC/DDF-2016-001-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"/>
      <sheetName val="Informe"/>
      <sheetName val="Anexos Informe"/>
      <sheetName val="LOTE 1"/>
      <sheetName val="Anexos"/>
      <sheetName val="Provincias"/>
      <sheetName val="Costos2013"/>
      <sheetName val="Hoja1"/>
      <sheetName val="Hoja2"/>
      <sheetName val="Hoja3"/>
    </sheetNames>
    <sheetDataSet>
      <sheetData sheetId="0"/>
      <sheetData sheetId="1"/>
      <sheetData sheetId="2"/>
      <sheetData sheetId="3"/>
      <sheetData sheetId="4">
        <row r="2">
          <cell r="AB2" t="str">
            <v>Equipos de posicionamiento global - GPS</v>
          </cell>
        </row>
        <row r="3">
          <cell r="AB3" t="str">
            <v>Brújula.</v>
          </cell>
        </row>
        <row r="4">
          <cell r="AB4" t="str">
            <v>Cámara fotográfica.</v>
          </cell>
        </row>
        <row r="5">
          <cell r="AB5" t="str">
            <v>Radios (Intercomunicadores).</v>
          </cell>
        </row>
        <row r="6">
          <cell r="AB6" t="str">
            <v>Cintas métricas (20 y 50 m de longitud).</v>
          </cell>
        </row>
        <row r="7">
          <cell r="AB7" t="str">
            <v>Pintura (Spray en tonalidades de color rojo).</v>
          </cell>
        </row>
        <row r="8">
          <cell r="AB8" t="str">
            <v>Libreta de anotaciones.</v>
          </cell>
        </row>
        <row r="9">
          <cell r="AB9" t="str">
            <v>Piola marcada con el radio de las parcelas y su corrección por pendiente.</v>
          </cell>
        </row>
        <row r="10">
          <cell r="AB10" t="str">
            <v>Computadoras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id="5" name="ESPECIES_PC" displayName="ESPECIES_PC" ref="A1:B144" totalsRowShown="0">
  <autoFilter ref="A1:B144"/>
  <tableColumns count="2">
    <tableColumn id="1" name="ESPECIE" dataDxfId="15"/>
    <tableColumn id="2" name="FACTOR DE FORMA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a205" displayName="Tabla205" ref="A1:C1209" totalsRowShown="0" headerRowDxfId="10" dataDxfId="9" headerRowBorderDxfId="7" tableBorderDxfId="8" totalsRowBorderDxfId="6">
  <autoFilter ref="A1:C1209"/>
  <tableColumns count="3">
    <tableColumn id="1" name="PROVINCIAS" dataDxfId="13"/>
    <tableColumn id="2" name="CANTÓN" dataDxfId="12"/>
    <tableColumn id="3" name="PARROQUIAS" dataDxfId="1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6" name="Tabla6" displayName="Tabla6" ref="E2:E26" totalsRowShown="0" headerRowDxfId="4" dataDxfId="3" headerRowBorderDxfId="1" tableBorderDxfId="2" totalsRowBorderDxfId="0">
  <autoFilter ref="E2:E26"/>
  <tableColumns count="1">
    <tableColumn id="1" name="Columna1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6">
    <tabColor theme="7" tint="-0.249977111117893"/>
  </sheetPr>
  <dimension ref="A1:CE228"/>
  <sheetViews>
    <sheetView showGridLines="0" showZeros="0" tabSelected="1" zoomScaleNormal="100" workbookViewId="0">
      <selection activeCell="F39" sqref="F39"/>
    </sheetView>
  </sheetViews>
  <sheetFormatPr baseColWidth="10" defaultRowHeight="15"/>
  <cols>
    <col min="1" max="1" width="12.5703125" style="98" customWidth="1"/>
    <col min="2" max="2" width="7.28515625" style="98" customWidth="1"/>
    <col min="3" max="3" width="8.28515625" style="98" customWidth="1"/>
    <col min="4" max="4" width="6.7109375" style="98" customWidth="1"/>
    <col min="5" max="5" width="9.140625" style="98" customWidth="1"/>
    <col min="6" max="6" width="12.7109375" style="98" customWidth="1"/>
    <col min="7" max="7" width="13.42578125" style="98" customWidth="1"/>
    <col min="8" max="8" width="12.5703125" style="98" customWidth="1"/>
    <col min="9" max="9" width="13.140625" style="98" customWidth="1"/>
    <col min="10" max="10" width="13.28515625" style="98" customWidth="1"/>
    <col min="11" max="12" width="11.85546875" style="98" customWidth="1"/>
    <col min="13" max="14" width="11.42578125" style="98"/>
    <col min="15" max="20" width="11.42578125" style="98" customWidth="1"/>
    <col min="21" max="21" width="34.85546875" style="98" customWidth="1"/>
    <col min="22" max="23" width="11.42578125" style="98" customWidth="1"/>
    <col min="24" max="51" width="11.42578125" style="98"/>
    <col min="52" max="53" width="11.42578125" style="98" hidden="1" customWidth="1"/>
    <col min="54" max="54" width="24.28515625" style="98" hidden="1" customWidth="1"/>
    <col min="55" max="55" width="37.42578125" style="98" hidden="1" customWidth="1"/>
    <col min="56" max="56" width="7.140625" style="98" hidden="1" customWidth="1"/>
    <col min="57" max="57" width="11.42578125" style="98" hidden="1" customWidth="1"/>
    <col min="58" max="58" width="35.28515625" style="98" hidden="1" customWidth="1"/>
    <col min="59" max="60" width="29.7109375" style="98" hidden="1" customWidth="1"/>
    <col min="61" max="61" width="30.140625" style="98" hidden="1" customWidth="1"/>
    <col min="62" max="62" width="11.42578125" style="98" hidden="1" customWidth="1"/>
    <col min="63" max="65" width="32.140625" style="98" hidden="1" customWidth="1"/>
    <col min="66" max="68" width="12.42578125" style="98" hidden="1" customWidth="1"/>
    <col min="69" max="69" width="11.42578125" style="98" hidden="1" customWidth="1"/>
    <col min="70" max="70" width="41.85546875" style="99" hidden="1" customWidth="1"/>
    <col min="71" max="71" width="37.85546875" style="98" hidden="1" customWidth="1"/>
    <col min="72" max="72" width="11.42578125" style="98" hidden="1" customWidth="1"/>
    <col min="73" max="73" width="36.140625" style="98" hidden="1" customWidth="1"/>
    <col min="74" max="80" width="11.42578125" style="98" hidden="1" customWidth="1"/>
    <col min="81" max="81" width="52.140625" style="98" hidden="1" customWidth="1"/>
    <col min="82" max="16384" width="11.42578125" style="98"/>
  </cols>
  <sheetData>
    <row r="1" spans="1:83" ht="6.75" customHeight="1">
      <c r="A1" s="97"/>
      <c r="O1" s="258"/>
      <c r="P1" s="258"/>
      <c r="BW1" s="92" t="s">
        <v>1936</v>
      </c>
      <c r="BX1" s="93" t="s">
        <v>1937</v>
      </c>
      <c r="BY1" s="92" t="s">
        <v>1938</v>
      </c>
    </row>
    <row r="2" spans="1:83" ht="20.100000000000001" customHeight="1" thickBot="1">
      <c r="A2" s="100" t="s">
        <v>1913</v>
      </c>
      <c r="B2" s="272"/>
      <c r="C2" s="273"/>
      <c r="D2" s="272"/>
      <c r="E2" s="273"/>
      <c r="F2" s="223"/>
      <c r="G2" s="224"/>
      <c r="H2" s="101" t="s">
        <v>1914</v>
      </c>
      <c r="I2" s="101"/>
      <c r="J2" s="225"/>
      <c r="K2" s="101" t="s">
        <v>1915</v>
      </c>
      <c r="L2" s="102"/>
      <c r="AZ2" s="103" t="s">
        <v>1746</v>
      </c>
      <c r="BB2" s="104" t="s">
        <v>1804</v>
      </c>
      <c r="BC2" s="104" t="s">
        <v>1514</v>
      </c>
      <c r="BD2" s="104" t="s">
        <v>1801</v>
      </c>
      <c r="BG2" s="105" t="s">
        <v>1515</v>
      </c>
      <c r="BH2" s="105"/>
      <c r="BI2" s="105" t="s">
        <v>1516</v>
      </c>
      <c r="BJ2" s="106" t="s">
        <v>1517</v>
      </c>
      <c r="BK2" s="107" t="s">
        <v>1518</v>
      </c>
      <c r="BL2" s="108" t="s">
        <v>1826</v>
      </c>
      <c r="BM2" s="108"/>
      <c r="BW2" s="94" t="s">
        <v>1851</v>
      </c>
      <c r="BX2" s="94" t="s">
        <v>232</v>
      </c>
      <c r="BY2" s="94" t="s">
        <v>160</v>
      </c>
      <c r="BZ2" s="94" t="s">
        <v>1851</v>
      </c>
      <c r="CA2" s="95" t="str">
        <f t="shared" ref="CA2:CA65" si="0">CODE(BX2)&amp;CODE(BY2)</f>
        <v>8367</v>
      </c>
      <c r="CC2" s="109" t="s">
        <v>1923</v>
      </c>
    </row>
    <row r="3" spans="1:83" ht="20.100000000000001" customHeight="1" thickBot="1">
      <c r="A3" s="110" t="s">
        <v>1921</v>
      </c>
      <c r="B3" s="111"/>
      <c r="C3" s="111"/>
      <c r="D3" s="111"/>
      <c r="E3" s="111"/>
      <c r="F3" s="111"/>
      <c r="G3" s="111"/>
      <c r="H3" s="111"/>
      <c r="I3" s="112"/>
      <c r="J3" s="111"/>
      <c r="K3" s="113"/>
      <c r="L3" s="114"/>
      <c r="M3" s="115"/>
      <c r="N3" s="115"/>
      <c r="AZ3" s="116" t="s">
        <v>1748</v>
      </c>
      <c r="BB3" s="116" t="s">
        <v>1519</v>
      </c>
      <c r="BC3" s="116" t="s">
        <v>1520</v>
      </c>
      <c r="BD3" s="117">
        <v>0.7</v>
      </c>
      <c r="BF3" s="118" t="s">
        <v>176</v>
      </c>
      <c r="BG3" s="119" t="s">
        <v>153</v>
      </c>
      <c r="BH3" s="119" t="str">
        <f>"MAG - "&amp;BG3</f>
        <v>MAG - Azuay</v>
      </c>
      <c r="BI3" s="120" t="s">
        <v>158</v>
      </c>
      <c r="BJ3" s="121" t="s">
        <v>1521</v>
      </c>
      <c r="BK3" s="120" t="s">
        <v>1522</v>
      </c>
      <c r="BL3" s="122" t="s">
        <v>1827</v>
      </c>
      <c r="BM3" s="122" t="s">
        <v>160</v>
      </c>
      <c r="BN3" s="123">
        <f ca="1">TODAY()</f>
        <v>45338</v>
      </c>
      <c r="BO3" s="124">
        <f ca="1">TODAY()</f>
        <v>45338</v>
      </c>
      <c r="BP3" s="125">
        <f ca="1">TODAY()</f>
        <v>45338</v>
      </c>
      <c r="BR3" s="126" t="s">
        <v>1523</v>
      </c>
      <c r="BS3" s="127" t="s">
        <v>1524</v>
      </c>
      <c r="BT3" s="98" t="s">
        <v>1703</v>
      </c>
      <c r="BU3" s="128" t="s">
        <v>1812</v>
      </c>
      <c r="BV3" s="129"/>
      <c r="BW3" s="94" t="s">
        <v>1851</v>
      </c>
      <c r="BX3" s="94" t="s">
        <v>1852</v>
      </c>
      <c r="BY3" s="94" t="s">
        <v>160</v>
      </c>
      <c r="BZ3" s="94" t="s">
        <v>1851</v>
      </c>
      <c r="CA3" s="95" t="str">
        <f t="shared" si="0"/>
        <v>6867</v>
      </c>
      <c r="CB3" s="129"/>
      <c r="CC3" s="109" t="s">
        <v>1924</v>
      </c>
      <c r="CD3" s="129"/>
      <c r="CE3" s="129"/>
    </row>
    <row r="4" spans="1:83" ht="6" customHeight="1" thickBot="1">
      <c r="I4" s="130"/>
      <c r="K4" s="131"/>
      <c r="L4" s="132"/>
      <c r="AZ4" s="116" t="s">
        <v>1934</v>
      </c>
      <c r="BB4" s="103" t="s">
        <v>1525</v>
      </c>
      <c r="BC4" s="103" t="s">
        <v>1526</v>
      </c>
      <c r="BD4" s="117">
        <v>0.7</v>
      </c>
      <c r="BF4" s="133" t="s">
        <v>163</v>
      </c>
      <c r="BG4" s="119" t="s">
        <v>157</v>
      </c>
      <c r="BH4" s="119" t="str">
        <f t="shared" ref="BH4:BH23" si="1">"MAG - "&amp;BG4</f>
        <v>MAG - Bolívar</v>
      </c>
      <c r="BI4" s="120" t="s">
        <v>213</v>
      </c>
      <c r="BJ4" s="121" t="s">
        <v>1527</v>
      </c>
      <c r="BK4" s="120" t="s">
        <v>1528</v>
      </c>
      <c r="BL4" s="122" t="s">
        <v>1828</v>
      </c>
      <c r="BM4" s="122" t="s">
        <v>1503</v>
      </c>
      <c r="BN4" s="123">
        <f t="shared" ref="BN4:BP19" ca="1" si="2">TODAY()</f>
        <v>45338</v>
      </c>
      <c r="BO4" s="124">
        <f t="shared" ca="1" si="2"/>
        <v>45338</v>
      </c>
      <c r="BP4" s="125">
        <f t="shared" ca="1" si="2"/>
        <v>45338</v>
      </c>
      <c r="BR4" s="126" t="s">
        <v>1529</v>
      </c>
      <c r="BS4" s="127" t="s">
        <v>1530</v>
      </c>
      <c r="BT4" s="98" t="s">
        <v>1704</v>
      </c>
      <c r="BU4" s="128" t="s">
        <v>1699</v>
      </c>
      <c r="BV4" s="129"/>
      <c r="BW4" s="94" t="s">
        <v>1851</v>
      </c>
      <c r="BX4" s="94" t="s">
        <v>230</v>
      </c>
      <c r="BY4" s="94" t="s">
        <v>160</v>
      </c>
      <c r="BZ4" s="94" t="s">
        <v>1851</v>
      </c>
      <c r="CA4" s="95" t="str">
        <f t="shared" si="0"/>
        <v>7667</v>
      </c>
      <c r="CB4" s="129"/>
      <c r="CC4" s="109"/>
      <c r="CD4" s="129"/>
      <c r="CE4" s="129"/>
    </row>
    <row r="5" spans="1:83" ht="6" customHeight="1">
      <c r="I5" s="130"/>
      <c r="K5" s="131"/>
      <c r="L5" s="132"/>
      <c r="BB5" s="103" t="s">
        <v>1531</v>
      </c>
      <c r="BC5" s="103" t="s">
        <v>1532</v>
      </c>
      <c r="BD5" s="117">
        <v>0.7</v>
      </c>
      <c r="BF5" s="118" t="s">
        <v>185</v>
      </c>
      <c r="BG5" s="119" t="s">
        <v>160</v>
      </c>
      <c r="BH5" s="119" t="str">
        <f t="shared" si="1"/>
        <v>MAG - Cañar</v>
      </c>
      <c r="BI5" s="120" t="s">
        <v>221</v>
      </c>
      <c r="BJ5" s="121" t="s">
        <v>1533</v>
      </c>
      <c r="BK5" s="120" t="s">
        <v>1534</v>
      </c>
      <c r="BL5" s="122" t="s">
        <v>1829</v>
      </c>
      <c r="BM5" s="122" t="s">
        <v>1599</v>
      </c>
      <c r="BN5" s="123">
        <f t="shared" ca="1" si="2"/>
        <v>45338</v>
      </c>
      <c r="BO5" s="124">
        <f t="shared" ca="1" si="2"/>
        <v>45338</v>
      </c>
      <c r="BP5" s="125">
        <f t="shared" ca="1" si="2"/>
        <v>45338</v>
      </c>
      <c r="BR5" s="126" t="s">
        <v>1535</v>
      </c>
      <c r="BS5" s="127" t="s">
        <v>1969</v>
      </c>
      <c r="BT5" s="98" t="s">
        <v>1629</v>
      </c>
      <c r="BU5" s="128" t="s">
        <v>1700</v>
      </c>
      <c r="BV5" s="129"/>
      <c r="BW5" s="94" t="s">
        <v>1851</v>
      </c>
      <c r="BX5" s="94" t="s">
        <v>160</v>
      </c>
      <c r="BY5" s="94" t="s">
        <v>160</v>
      </c>
      <c r="BZ5" s="94" t="s">
        <v>1851</v>
      </c>
      <c r="CA5" s="95" t="str">
        <f t="shared" si="0"/>
        <v>6767</v>
      </c>
      <c r="CB5" s="129"/>
      <c r="CD5" s="129"/>
      <c r="CE5" s="129"/>
    </row>
    <row r="6" spans="1:83" ht="20.100000000000001" customHeight="1">
      <c r="A6" s="229" t="s">
        <v>1820</v>
      </c>
      <c r="B6" s="134"/>
      <c r="C6" s="134"/>
      <c r="D6" s="134"/>
      <c r="E6" s="134"/>
      <c r="F6" s="134"/>
      <c r="G6" s="134"/>
      <c r="H6" s="135"/>
      <c r="I6" s="135"/>
      <c r="J6" s="134"/>
      <c r="K6" s="134"/>
      <c r="L6" s="136">
        <v>1</v>
      </c>
      <c r="BB6" s="116" t="s">
        <v>1537</v>
      </c>
      <c r="BC6" s="116" t="s">
        <v>1538</v>
      </c>
      <c r="BD6" s="117">
        <v>0.7</v>
      </c>
      <c r="BF6" s="133" t="s">
        <v>217</v>
      </c>
      <c r="BG6" s="119" t="s">
        <v>163</v>
      </c>
      <c r="BH6" s="119" t="str">
        <f t="shared" si="1"/>
        <v>MAG - Carchi</v>
      </c>
      <c r="BI6" s="120" t="s">
        <v>243</v>
      </c>
      <c r="BJ6" s="121" t="s">
        <v>1539</v>
      </c>
      <c r="BK6" s="120" t="s">
        <v>1540</v>
      </c>
      <c r="BL6" s="122" t="s">
        <v>1830</v>
      </c>
      <c r="BM6" s="122" t="s">
        <v>531</v>
      </c>
      <c r="BN6" s="123">
        <f t="shared" ca="1" si="2"/>
        <v>45338</v>
      </c>
      <c r="BO6" s="124">
        <f t="shared" ca="1" si="2"/>
        <v>45338</v>
      </c>
      <c r="BP6" s="125">
        <f t="shared" ca="1" si="2"/>
        <v>45338</v>
      </c>
      <c r="BR6" s="126" t="s">
        <v>1541</v>
      </c>
      <c r="BS6" s="127" t="s">
        <v>1970</v>
      </c>
      <c r="BU6" s="128" t="s">
        <v>1701</v>
      </c>
      <c r="BV6" s="129"/>
      <c r="BW6" s="94" t="s">
        <v>1851</v>
      </c>
      <c r="BX6" s="94" t="s">
        <v>1853</v>
      </c>
      <c r="BY6" s="94" t="s">
        <v>160</v>
      </c>
      <c r="BZ6" s="94" t="s">
        <v>1851</v>
      </c>
      <c r="CA6" s="95" t="str">
        <f t="shared" si="0"/>
        <v>6667</v>
      </c>
      <c r="CB6" s="129"/>
      <c r="CD6" s="129"/>
      <c r="CE6" s="129"/>
    </row>
    <row r="7" spans="1:83" ht="20.100000000000001" customHeight="1">
      <c r="A7" s="292" t="s">
        <v>1822</v>
      </c>
      <c r="B7" s="293"/>
      <c r="C7" s="293"/>
      <c r="D7" s="294"/>
      <c r="E7" s="137" t="s">
        <v>1823</v>
      </c>
      <c r="F7" s="267" t="s">
        <v>1821</v>
      </c>
      <c r="G7" s="269"/>
      <c r="H7" s="265" t="s">
        <v>1912</v>
      </c>
      <c r="I7" s="266"/>
      <c r="J7" s="267" t="s">
        <v>1930</v>
      </c>
      <c r="K7" s="268"/>
      <c r="L7" s="269"/>
      <c r="BB7" s="103" t="s">
        <v>1542</v>
      </c>
      <c r="BC7" s="103" t="s">
        <v>1543</v>
      </c>
      <c r="BD7" s="117">
        <v>0.7</v>
      </c>
      <c r="BF7" s="118" t="s">
        <v>209</v>
      </c>
      <c r="BG7" s="119" t="s">
        <v>166</v>
      </c>
      <c r="BH7" s="119" t="str">
        <f t="shared" si="1"/>
        <v>MAG - Chimborazo</v>
      </c>
      <c r="BI7" s="120" t="s">
        <v>263</v>
      </c>
      <c r="BJ7" s="121" t="s">
        <v>1544</v>
      </c>
      <c r="BK7" s="120" t="s">
        <v>1545</v>
      </c>
      <c r="BL7" s="122" t="s">
        <v>1831</v>
      </c>
      <c r="BM7" s="122" t="s">
        <v>153</v>
      </c>
      <c r="BN7" s="123">
        <f t="shared" ca="1" si="2"/>
        <v>45338</v>
      </c>
      <c r="BO7" s="124">
        <f t="shared" ca="1" si="2"/>
        <v>45338</v>
      </c>
      <c r="BP7" s="125">
        <f t="shared" ca="1" si="2"/>
        <v>45338</v>
      </c>
      <c r="BR7" s="126" t="s">
        <v>1546</v>
      </c>
      <c r="BS7" s="127" t="s">
        <v>1971</v>
      </c>
      <c r="BU7" s="98" t="s">
        <v>1811</v>
      </c>
      <c r="BV7" s="129"/>
      <c r="BW7" s="94" t="s">
        <v>1851</v>
      </c>
      <c r="BX7" s="94" t="s">
        <v>221</v>
      </c>
      <c r="BY7" s="94" t="s">
        <v>160</v>
      </c>
      <c r="BZ7" s="94" t="s">
        <v>1851</v>
      </c>
      <c r="CA7" s="95" t="str">
        <f t="shared" si="0"/>
        <v>6567</v>
      </c>
      <c r="CB7" s="129"/>
      <c r="CD7" s="129"/>
      <c r="CE7" s="129"/>
    </row>
    <row r="8" spans="1:83" ht="20.100000000000001" customHeight="1">
      <c r="A8" s="295" t="str">
        <f ca="1">IF(H8=0,"",TODAY())</f>
        <v/>
      </c>
      <c r="B8" s="296"/>
      <c r="C8" s="296"/>
      <c r="D8" s="297"/>
      <c r="E8" s="138" t="str">
        <f ca="1">IF(H8=0,"",NOW())</f>
        <v/>
      </c>
      <c r="F8" s="274" t="str">
        <f>IF(H8=0,"",VLOOKUP($H$8,$BX$2:$BZ$224,3,0))</f>
        <v/>
      </c>
      <c r="G8" s="275"/>
      <c r="H8" s="270"/>
      <c r="I8" s="271"/>
      <c r="J8" s="248" t="str">
        <f>IFERROR("MAG-SPF-"&amp;VLOOKUP(F8,BH3:BJ23,3),0)&amp;"-BCV-"&amp;J2</f>
        <v>0-BCV-</v>
      </c>
      <c r="K8" s="249"/>
      <c r="L8" s="250"/>
      <c r="BB8" s="116" t="s">
        <v>1547</v>
      </c>
      <c r="BC8" s="116" t="s">
        <v>1548</v>
      </c>
      <c r="BD8" s="117">
        <v>0.7</v>
      </c>
      <c r="BF8" s="118" t="s">
        <v>203</v>
      </c>
      <c r="BG8" s="119" t="s">
        <v>173</v>
      </c>
      <c r="BH8" s="119" t="str">
        <f t="shared" si="1"/>
        <v>MAG - El Oro</v>
      </c>
      <c r="BI8" s="120" t="s">
        <v>293</v>
      </c>
      <c r="BJ8" s="121" t="s">
        <v>1549</v>
      </c>
      <c r="BK8" s="120" t="s">
        <v>1550</v>
      </c>
      <c r="BL8" s="122" t="s">
        <v>1832</v>
      </c>
      <c r="BM8" s="122" t="s">
        <v>176</v>
      </c>
      <c r="BN8" s="123">
        <f t="shared" ca="1" si="2"/>
        <v>45338</v>
      </c>
      <c r="BO8" s="124">
        <f t="shared" ca="1" si="2"/>
        <v>45338</v>
      </c>
      <c r="BP8" s="125">
        <f t="shared" ca="1" si="2"/>
        <v>45338</v>
      </c>
      <c r="BR8" s="126" t="s">
        <v>1551</v>
      </c>
      <c r="BS8" s="127" t="s">
        <v>1805</v>
      </c>
      <c r="BV8" s="129"/>
      <c r="BW8" s="94" t="s">
        <v>1851</v>
      </c>
      <c r="BX8" s="94" t="s">
        <v>228</v>
      </c>
      <c r="BY8" s="94" t="s">
        <v>160</v>
      </c>
      <c r="BZ8" s="94" t="s">
        <v>1851</v>
      </c>
      <c r="CA8" s="95" t="str">
        <f t="shared" si="0"/>
        <v>6967</v>
      </c>
      <c r="CB8" s="129"/>
      <c r="CC8" s="129"/>
      <c r="CD8" s="129"/>
      <c r="CE8" s="129"/>
    </row>
    <row r="9" spans="1:83" ht="4.5" customHeight="1">
      <c r="G9" s="139"/>
      <c r="H9" s="139"/>
      <c r="I9" s="139"/>
      <c r="U9" s="140"/>
      <c r="BB9" s="103" t="s">
        <v>1552</v>
      </c>
      <c r="BC9" s="103" t="s">
        <v>1553</v>
      </c>
      <c r="BD9" s="117">
        <v>0.7</v>
      </c>
      <c r="BF9" s="133" t="s">
        <v>206</v>
      </c>
      <c r="BG9" s="119" t="s">
        <v>176</v>
      </c>
      <c r="BH9" s="119" t="str">
        <f t="shared" si="1"/>
        <v>MAG - Esmeraldas</v>
      </c>
      <c r="BI9" s="120" t="s">
        <v>176</v>
      </c>
      <c r="BJ9" s="121" t="s">
        <v>1554</v>
      </c>
      <c r="BK9" s="120" t="s">
        <v>1555</v>
      </c>
      <c r="BL9" s="122" t="s">
        <v>1833</v>
      </c>
      <c r="BM9" s="122" t="s">
        <v>157</v>
      </c>
      <c r="BN9" s="123">
        <f t="shared" ca="1" si="2"/>
        <v>45338</v>
      </c>
      <c r="BO9" s="124">
        <f t="shared" ca="1" si="2"/>
        <v>45338</v>
      </c>
      <c r="BP9" s="125">
        <f t="shared" ca="1" si="2"/>
        <v>45338</v>
      </c>
      <c r="BR9" s="126" t="s">
        <v>1556</v>
      </c>
      <c r="BS9" s="127" t="s">
        <v>1806</v>
      </c>
      <c r="BV9" s="129"/>
      <c r="BW9" s="94" t="s">
        <v>1854</v>
      </c>
      <c r="BX9" s="94" t="s">
        <v>428</v>
      </c>
      <c r="BY9" s="94" t="s">
        <v>1503</v>
      </c>
      <c r="BZ9" s="94" t="s">
        <v>1854</v>
      </c>
      <c r="CA9" s="95" t="str">
        <f t="shared" si="0"/>
        <v>8076</v>
      </c>
      <c r="CB9" s="129"/>
      <c r="CC9" s="129" t="e">
        <f ca="1">"PEA"&amp;RANDBETWEEN(1,9)&amp;CARACTER(RANDBETWEEN(97,122))&amp;RANDBETWEEN(1,9)&amp;CARACTER(RANDBETWEEN(97,122))</f>
        <v>#NAME?</v>
      </c>
      <c r="CD9" s="129"/>
      <c r="CE9" s="129"/>
    </row>
    <row r="10" spans="1:83" ht="20.100000000000001" customHeight="1">
      <c r="A10" s="230" t="s">
        <v>1819</v>
      </c>
      <c r="B10" s="141"/>
      <c r="C10" s="141"/>
      <c r="D10" s="134"/>
      <c r="E10" s="134"/>
      <c r="F10" s="134"/>
      <c r="G10" s="134"/>
      <c r="H10" s="134"/>
      <c r="I10" s="134"/>
      <c r="J10" s="134"/>
      <c r="K10" s="134"/>
      <c r="L10" s="142">
        <v>97</v>
      </c>
      <c r="BB10" s="103" t="s">
        <v>1558</v>
      </c>
      <c r="BC10" s="103" t="s">
        <v>1807</v>
      </c>
      <c r="BD10" s="117">
        <v>0.7</v>
      </c>
      <c r="BF10" s="118" t="s">
        <v>170</v>
      </c>
      <c r="BG10" s="119" t="s">
        <v>182</v>
      </c>
      <c r="BH10" s="119" t="str">
        <f t="shared" si="1"/>
        <v>MAG - Guayas</v>
      </c>
      <c r="BI10" s="120" t="s">
        <v>325</v>
      </c>
      <c r="BJ10" s="121" t="s">
        <v>1559</v>
      </c>
      <c r="BK10" s="120" t="s">
        <v>1560</v>
      </c>
      <c r="BL10" s="122" t="s">
        <v>1834</v>
      </c>
      <c r="BM10" s="122" t="s">
        <v>182</v>
      </c>
      <c r="BN10" s="123">
        <f t="shared" ca="1" si="2"/>
        <v>45338</v>
      </c>
      <c r="BO10" s="124">
        <f t="shared" ca="1" si="2"/>
        <v>45338</v>
      </c>
      <c r="BP10" s="125">
        <f t="shared" ca="1" si="2"/>
        <v>45338</v>
      </c>
      <c r="BR10" s="126" t="s">
        <v>1808</v>
      </c>
      <c r="BS10" s="127" t="s">
        <v>1802</v>
      </c>
      <c r="BV10" s="129"/>
      <c r="BW10" s="94" t="s">
        <v>1854</v>
      </c>
      <c r="BX10" s="94" t="s">
        <v>442</v>
      </c>
      <c r="BY10" s="94" t="s">
        <v>1503</v>
      </c>
      <c r="BZ10" s="94" t="s">
        <v>1854</v>
      </c>
      <c r="CA10" s="95" t="str">
        <f t="shared" si="0"/>
        <v>8676</v>
      </c>
      <c r="CB10" s="129"/>
      <c r="CC10" s="129"/>
      <c r="CD10" s="129"/>
      <c r="CE10" s="129"/>
    </row>
    <row r="11" spans="1:83" ht="24.95" customHeight="1">
      <c r="A11" s="143" t="s">
        <v>1536</v>
      </c>
      <c r="B11" s="144"/>
      <c r="C11" s="145"/>
      <c r="D11" s="145"/>
      <c r="E11" s="145"/>
      <c r="F11" s="145"/>
      <c r="G11" s="145"/>
      <c r="H11" s="145"/>
      <c r="I11" s="145"/>
      <c r="J11" s="145"/>
      <c r="K11" s="145"/>
      <c r="L11" s="146"/>
      <c r="BB11" s="116" t="s">
        <v>1561</v>
      </c>
      <c r="BC11" s="116" t="s">
        <v>1562</v>
      </c>
      <c r="BD11" s="117">
        <v>0.7</v>
      </c>
      <c r="BF11" s="133" t="s">
        <v>220</v>
      </c>
      <c r="BG11" s="119" t="s">
        <v>185</v>
      </c>
      <c r="BH11" s="119" t="str">
        <f t="shared" si="1"/>
        <v>MAG - Imbabura</v>
      </c>
      <c r="BI11" s="120" t="s">
        <v>381</v>
      </c>
      <c r="BJ11" s="121" t="s">
        <v>1563</v>
      </c>
      <c r="BK11" s="120" t="s">
        <v>1564</v>
      </c>
      <c r="BL11" s="122" t="s">
        <v>1835</v>
      </c>
      <c r="BM11" s="122" t="s">
        <v>185</v>
      </c>
      <c r="BN11" s="123">
        <f t="shared" ca="1" si="2"/>
        <v>45338</v>
      </c>
      <c r="BO11" s="124">
        <f t="shared" ca="1" si="2"/>
        <v>45338</v>
      </c>
      <c r="BP11" s="125">
        <f t="shared" ca="1" si="2"/>
        <v>45338</v>
      </c>
      <c r="BR11" s="126" t="s">
        <v>1809</v>
      </c>
      <c r="BS11" s="127" t="s">
        <v>1803</v>
      </c>
      <c r="BW11" s="94" t="s">
        <v>1854</v>
      </c>
      <c r="BX11" s="94" t="s">
        <v>436</v>
      </c>
      <c r="BY11" s="94" t="s">
        <v>1503</v>
      </c>
      <c r="BZ11" s="94" t="s">
        <v>1854</v>
      </c>
      <c r="CA11" s="95" t="str">
        <f t="shared" si="0"/>
        <v>8576</v>
      </c>
      <c r="CC11" s="98" t="e">
        <f ca="1">_xludf.INT(ALEAT(BY12)*100)</f>
        <v>#NAME?</v>
      </c>
    </row>
    <row r="12" spans="1:83" ht="24.95" customHeight="1">
      <c r="A12" s="147" t="s">
        <v>1814</v>
      </c>
      <c r="B12" s="298" t="str">
        <f>B2&amp;" "&amp;D2&amp;" "&amp;F2&amp;" "&amp;G2</f>
        <v xml:space="preserve">   </v>
      </c>
      <c r="C12" s="299"/>
      <c r="D12" s="299"/>
      <c r="E12" s="300"/>
      <c r="F12" s="226" t="s">
        <v>1916</v>
      </c>
      <c r="G12" s="227"/>
      <c r="H12" s="148">
        <f>J2</f>
        <v>0</v>
      </c>
      <c r="I12" s="149" t="s">
        <v>1815</v>
      </c>
      <c r="J12" s="301"/>
      <c r="K12" s="302"/>
      <c r="L12" s="303"/>
      <c r="BB12" s="103" t="s">
        <v>1565</v>
      </c>
      <c r="BC12" s="103" t="s">
        <v>1566</v>
      </c>
      <c r="BD12" s="117">
        <v>0.7</v>
      </c>
      <c r="BF12" s="118" t="s">
        <v>166</v>
      </c>
      <c r="BG12" s="119" t="s">
        <v>188</v>
      </c>
      <c r="BH12" s="119" t="str">
        <f t="shared" si="1"/>
        <v>MAG - Loja</v>
      </c>
      <c r="BI12" s="120" t="s">
        <v>188</v>
      </c>
      <c r="BJ12" s="121" t="s">
        <v>1567</v>
      </c>
      <c r="BK12" s="120" t="s">
        <v>1568</v>
      </c>
      <c r="BL12" s="122" t="s">
        <v>1836</v>
      </c>
      <c r="BM12" s="122" t="s">
        <v>170</v>
      </c>
      <c r="BN12" s="123">
        <f t="shared" ca="1" si="2"/>
        <v>45338</v>
      </c>
      <c r="BO12" s="124">
        <f t="shared" ca="1" si="2"/>
        <v>45338</v>
      </c>
      <c r="BP12" s="125">
        <f t="shared" ca="1" si="2"/>
        <v>45338</v>
      </c>
      <c r="BR12" s="126" t="s">
        <v>1569</v>
      </c>
      <c r="BW12" s="94" t="s">
        <v>1854</v>
      </c>
      <c r="BX12" s="94" t="s">
        <v>1855</v>
      </c>
      <c r="BY12" s="94" t="s">
        <v>1503</v>
      </c>
      <c r="BZ12" s="94" t="s">
        <v>1854</v>
      </c>
      <c r="CA12" s="95" t="str">
        <f t="shared" si="0"/>
        <v>8076</v>
      </c>
      <c r="CC12" s="150">
        <f ca="1">RAND()*100</f>
        <v>9.8257754162704316</v>
      </c>
    </row>
    <row r="13" spans="1:83" ht="24.95" customHeight="1">
      <c r="A13" s="147" t="s">
        <v>1816</v>
      </c>
      <c r="B13" s="259"/>
      <c r="C13" s="260"/>
      <c r="D13" s="261"/>
      <c r="E13" s="149" t="s">
        <v>1817</v>
      </c>
      <c r="F13" s="151"/>
      <c r="G13" s="152"/>
      <c r="H13" s="149" t="s">
        <v>1818</v>
      </c>
      <c r="I13" s="262"/>
      <c r="J13" s="263"/>
      <c r="K13" s="263"/>
      <c r="L13" s="264"/>
      <c r="BB13" s="103" t="s">
        <v>1570</v>
      </c>
      <c r="BC13" s="103" t="s">
        <v>1571</v>
      </c>
      <c r="BD13" s="117">
        <v>0.7</v>
      </c>
      <c r="BF13" s="133" t="s">
        <v>194</v>
      </c>
      <c r="BG13" s="119" t="s">
        <v>1503</v>
      </c>
      <c r="BH13" s="119" t="str">
        <f t="shared" si="1"/>
        <v>MAG - Los Ríos</v>
      </c>
      <c r="BI13" s="120" t="s">
        <v>432</v>
      </c>
      <c r="BJ13" s="121" t="s">
        <v>1572</v>
      </c>
      <c r="BK13" s="120" t="s">
        <v>1573</v>
      </c>
      <c r="BL13" s="122" t="s">
        <v>1837</v>
      </c>
      <c r="BM13" s="122" t="s">
        <v>188</v>
      </c>
      <c r="BN13" s="123">
        <f t="shared" ca="1" si="2"/>
        <v>45338</v>
      </c>
      <c r="BO13" s="124">
        <f t="shared" ca="1" si="2"/>
        <v>45338</v>
      </c>
      <c r="BP13" s="125">
        <f t="shared" ca="1" si="2"/>
        <v>45338</v>
      </c>
      <c r="BR13" s="126" t="s">
        <v>1574</v>
      </c>
      <c r="BW13" s="94" t="s">
        <v>1854</v>
      </c>
      <c r="BX13" s="94" t="s">
        <v>427</v>
      </c>
      <c r="BY13" s="94" t="s">
        <v>1503</v>
      </c>
      <c r="BZ13" s="94" t="s">
        <v>1854</v>
      </c>
      <c r="CA13" s="95" t="str">
        <f t="shared" si="0"/>
        <v>7776</v>
      </c>
    </row>
    <row r="14" spans="1:83" ht="24.95" customHeight="1">
      <c r="A14" s="153" t="s">
        <v>1512</v>
      </c>
      <c r="B14" s="154"/>
      <c r="C14" s="111"/>
      <c r="D14" s="111"/>
      <c r="E14" s="155"/>
      <c r="F14" s="155"/>
      <c r="G14" s="111"/>
      <c r="H14" s="155"/>
      <c r="I14" s="111"/>
      <c r="J14" s="111"/>
      <c r="K14" s="111"/>
      <c r="L14" s="156"/>
      <c r="BB14" s="116" t="s">
        <v>1575</v>
      </c>
      <c r="BC14" s="116" t="s">
        <v>1576</v>
      </c>
      <c r="BD14" s="117">
        <v>0.7</v>
      </c>
      <c r="BF14" s="133" t="s">
        <v>182</v>
      </c>
      <c r="BG14" s="119" t="s">
        <v>1502</v>
      </c>
      <c r="BH14" s="119" t="str">
        <f t="shared" si="1"/>
        <v>MAG - Morona Santiago</v>
      </c>
      <c r="BI14" s="120" t="s">
        <v>1577</v>
      </c>
      <c r="BJ14" s="121" t="s">
        <v>1578</v>
      </c>
      <c r="BK14" s="120" t="s">
        <v>1579</v>
      </c>
      <c r="BL14" s="122" t="s">
        <v>1838</v>
      </c>
      <c r="BM14" s="122" t="s">
        <v>1502</v>
      </c>
      <c r="BN14" s="123">
        <f t="shared" ca="1" si="2"/>
        <v>45338</v>
      </c>
      <c r="BO14" s="124">
        <f t="shared" ca="1" si="2"/>
        <v>45338</v>
      </c>
      <c r="BP14" s="125">
        <f t="shared" ca="1" si="2"/>
        <v>45338</v>
      </c>
      <c r="BR14" s="126" t="s">
        <v>1580</v>
      </c>
      <c r="BW14" s="94" t="s">
        <v>1854</v>
      </c>
      <c r="BX14" s="94" t="s">
        <v>419</v>
      </c>
      <c r="BY14" s="94" t="s">
        <v>1503</v>
      </c>
      <c r="BZ14" s="94" t="s">
        <v>1854</v>
      </c>
      <c r="CA14" s="95" t="str">
        <f t="shared" si="0"/>
        <v>6676</v>
      </c>
    </row>
    <row r="15" spans="1:83" ht="24.95" customHeight="1">
      <c r="A15" s="157" t="s">
        <v>1507</v>
      </c>
      <c r="B15" s="238" t="str">
        <f>IF(H8=0,"",VLOOKUP($H$8,$BX$2:$BY$224,2,0))</f>
        <v/>
      </c>
      <c r="C15" s="239"/>
      <c r="D15" s="240"/>
      <c r="E15" s="158" t="s">
        <v>1505</v>
      </c>
      <c r="F15" s="241">
        <f>H8</f>
        <v>0</v>
      </c>
      <c r="G15" s="241"/>
      <c r="H15" s="241"/>
      <c r="I15" s="159" t="s">
        <v>1506</v>
      </c>
      <c r="J15" s="242"/>
      <c r="K15" s="243"/>
      <c r="L15" s="243"/>
      <c r="BB15" s="116" t="s">
        <v>1581</v>
      </c>
      <c r="BC15" s="116" t="s">
        <v>1582</v>
      </c>
      <c r="BD15" s="117">
        <v>0.7</v>
      </c>
      <c r="BF15" s="118" t="s">
        <v>191</v>
      </c>
      <c r="BG15" s="119" t="s">
        <v>200</v>
      </c>
      <c r="BH15" s="119" t="str">
        <f t="shared" si="1"/>
        <v>MAG - Napo</v>
      </c>
      <c r="BI15" s="120" t="s">
        <v>513</v>
      </c>
      <c r="BJ15" s="121" t="s">
        <v>1583</v>
      </c>
      <c r="BK15" s="120" t="s">
        <v>1584</v>
      </c>
      <c r="BL15" s="122" t="s">
        <v>1839</v>
      </c>
      <c r="BM15" s="122" t="s">
        <v>173</v>
      </c>
      <c r="BN15" s="123">
        <f t="shared" ca="1" si="2"/>
        <v>45338</v>
      </c>
      <c r="BO15" s="124">
        <f t="shared" ca="1" si="2"/>
        <v>45338</v>
      </c>
      <c r="BP15" s="125">
        <f t="shared" ca="1" si="2"/>
        <v>45338</v>
      </c>
      <c r="BR15" s="126" t="s">
        <v>1585</v>
      </c>
      <c r="BW15" s="94" t="s">
        <v>1854</v>
      </c>
      <c r="BX15" s="94" t="s">
        <v>421</v>
      </c>
      <c r="BY15" s="94" t="s">
        <v>1503</v>
      </c>
      <c r="BZ15" s="94" t="s">
        <v>1854</v>
      </c>
      <c r="CA15" s="95" t="str">
        <f t="shared" si="0"/>
        <v>6676</v>
      </c>
    </row>
    <row r="16" spans="1:83" ht="24.95" customHeight="1">
      <c r="A16" s="160" t="s">
        <v>1508</v>
      </c>
      <c r="B16" s="244"/>
      <c r="C16" s="245"/>
      <c r="D16" s="246"/>
      <c r="E16" s="161" t="s">
        <v>1557</v>
      </c>
      <c r="F16" s="242"/>
      <c r="G16" s="243"/>
      <c r="H16" s="247"/>
      <c r="I16" s="252" t="s">
        <v>1926</v>
      </c>
      <c r="J16" s="253"/>
      <c r="K16" s="254"/>
      <c r="L16" s="255"/>
      <c r="BB16" s="116" t="s">
        <v>1586</v>
      </c>
      <c r="BC16" s="116" t="s">
        <v>1587</v>
      </c>
      <c r="BD16" s="117">
        <v>0.7</v>
      </c>
      <c r="BF16" s="133" t="s">
        <v>212</v>
      </c>
      <c r="BG16" s="119" t="s">
        <v>203</v>
      </c>
      <c r="BH16" s="119" t="str">
        <f t="shared" si="1"/>
        <v>MAG - Orellana</v>
      </c>
      <c r="BI16" s="120" t="s">
        <v>518</v>
      </c>
      <c r="BJ16" s="121" t="s">
        <v>1588</v>
      </c>
      <c r="BK16" s="120" t="s">
        <v>1589</v>
      </c>
      <c r="BL16" s="122" t="s">
        <v>1840</v>
      </c>
      <c r="BM16" s="122" t="s">
        <v>200</v>
      </c>
      <c r="BN16" s="123">
        <f t="shared" ca="1" si="2"/>
        <v>45338</v>
      </c>
      <c r="BO16" s="124">
        <f t="shared" ca="1" si="2"/>
        <v>45338</v>
      </c>
      <c r="BP16" s="125">
        <f t="shared" ca="1" si="2"/>
        <v>45338</v>
      </c>
      <c r="BR16" s="126" t="s">
        <v>1590</v>
      </c>
      <c r="BW16" s="94" t="s">
        <v>1854</v>
      </c>
      <c r="BX16" s="94" t="s">
        <v>269</v>
      </c>
      <c r="BY16" s="94" t="s">
        <v>170</v>
      </c>
      <c r="BZ16" s="94" t="s">
        <v>1854</v>
      </c>
      <c r="CA16" s="95" t="str">
        <f t="shared" si="0"/>
        <v>8067</v>
      </c>
    </row>
    <row r="17" spans="1:79" ht="12" customHeight="1">
      <c r="A17" s="122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BB17" s="103" t="s">
        <v>1591</v>
      </c>
      <c r="BC17" s="103" t="s">
        <v>1592</v>
      </c>
      <c r="BD17" s="117">
        <v>0.7</v>
      </c>
      <c r="BF17" s="118" t="s">
        <v>157</v>
      </c>
      <c r="BG17" s="119" t="s">
        <v>209</v>
      </c>
      <c r="BH17" s="119" t="str">
        <f t="shared" si="1"/>
        <v>MAG - Pichincha</v>
      </c>
      <c r="BI17" s="120" t="s">
        <v>531</v>
      </c>
      <c r="BJ17" s="121" t="s">
        <v>1593</v>
      </c>
      <c r="BK17" s="120" t="s">
        <v>1594</v>
      </c>
      <c r="BL17" s="122" t="s">
        <v>1841</v>
      </c>
      <c r="BM17" s="122" t="s">
        <v>203</v>
      </c>
      <c r="BN17" s="123">
        <f t="shared" ca="1" si="2"/>
        <v>45338</v>
      </c>
      <c r="BO17" s="124">
        <f t="shared" ca="1" si="2"/>
        <v>45338</v>
      </c>
      <c r="BP17" s="125">
        <f t="shared" ca="1" si="2"/>
        <v>45338</v>
      </c>
      <c r="BR17" s="126" t="s">
        <v>1595</v>
      </c>
      <c r="BW17" s="94" t="s">
        <v>1854</v>
      </c>
      <c r="BX17" s="94" t="s">
        <v>1856</v>
      </c>
      <c r="BY17" s="94" t="s">
        <v>170</v>
      </c>
      <c r="BZ17" s="94" t="s">
        <v>1854</v>
      </c>
      <c r="CA17" s="95" t="str">
        <f t="shared" si="0"/>
        <v>7667</v>
      </c>
    </row>
    <row r="18" spans="1:79" ht="20.100000000000001" customHeight="1">
      <c r="A18" s="229" t="s">
        <v>1927</v>
      </c>
      <c r="B18" s="162"/>
      <c r="C18" s="134"/>
      <c r="D18" s="134"/>
      <c r="E18" s="134"/>
      <c r="F18" s="134"/>
      <c r="G18" s="134"/>
      <c r="H18" s="134"/>
      <c r="I18" s="134"/>
      <c r="J18" s="134"/>
      <c r="K18" s="134"/>
      <c r="L18" s="163"/>
      <c r="BB18" s="116" t="s">
        <v>1596</v>
      </c>
      <c r="BC18" s="116" t="s">
        <v>1597</v>
      </c>
      <c r="BD18" s="117">
        <v>0.7</v>
      </c>
      <c r="BF18" s="133" t="s">
        <v>179</v>
      </c>
      <c r="BG18" s="119" t="s">
        <v>1598</v>
      </c>
      <c r="BH18" s="119" t="str">
        <f t="shared" si="1"/>
        <v>MAG - Pichincha.</v>
      </c>
      <c r="BI18" s="120" t="s">
        <v>1599</v>
      </c>
      <c r="BJ18" s="121" t="s">
        <v>1600</v>
      </c>
      <c r="BK18" s="120" t="s">
        <v>1594</v>
      </c>
      <c r="BL18" s="122" t="s">
        <v>1842</v>
      </c>
      <c r="BM18" s="122" t="s">
        <v>217</v>
      </c>
      <c r="BN18" s="123">
        <f t="shared" ca="1" si="2"/>
        <v>45338</v>
      </c>
      <c r="BO18" s="124">
        <f t="shared" ca="1" si="2"/>
        <v>45338</v>
      </c>
      <c r="BP18" s="125">
        <f t="shared" ca="1" si="2"/>
        <v>45338</v>
      </c>
      <c r="BR18" s="126" t="s">
        <v>1810</v>
      </c>
      <c r="BW18" s="94" t="s">
        <v>1854</v>
      </c>
      <c r="BX18" s="94" t="s">
        <v>434</v>
      </c>
      <c r="BY18" s="94" t="s">
        <v>1503</v>
      </c>
      <c r="BZ18" s="94" t="s">
        <v>1854</v>
      </c>
      <c r="CA18" s="95" t="str">
        <f t="shared" si="0"/>
        <v>8176</v>
      </c>
    </row>
    <row r="19" spans="1:79" ht="43.5" customHeight="1">
      <c r="A19" s="251" t="s">
        <v>1922</v>
      </c>
      <c r="B19" s="251"/>
      <c r="C19" s="251"/>
      <c r="D19" s="256"/>
      <c r="E19" s="256"/>
      <c r="F19" s="256"/>
      <c r="G19" s="164" t="s">
        <v>1825</v>
      </c>
      <c r="H19" s="257"/>
      <c r="I19" s="257"/>
      <c r="J19" s="251" t="s">
        <v>1925</v>
      </c>
      <c r="K19" s="251"/>
      <c r="L19" s="165"/>
      <c r="BB19" s="103" t="s">
        <v>1601</v>
      </c>
      <c r="BC19" s="103" t="s">
        <v>1602</v>
      </c>
      <c r="BD19" s="117">
        <v>0.7</v>
      </c>
      <c r="BF19" s="118" t="s">
        <v>153</v>
      </c>
      <c r="BG19" s="119" t="s">
        <v>548</v>
      </c>
      <c r="BH19" s="119" t="str">
        <f t="shared" si="1"/>
        <v>MAG - Santa Elena</v>
      </c>
      <c r="BI19" s="120" t="s">
        <v>548</v>
      </c>
      <c r="BJ19" s="121" t="s">
        <v>1603</v>
      </c>
      <c r="BK19" s="120" t="s">
        <v>1604</v>
      </c>
      <c r="BL19" s="122" t="s">
        <v>1843</v>
      </c>
      <c r="BM19" s="122" t="s">
        <v>206</v>
      </c>
      <c r="BN19" s="123">
        <f t="shared" ca="1" si="2"/>
        <v>45338</v>
      </c>
      <c r="BO19" s="124">
        <f t="shared" ca="1" si="2"/>
        <v>45338</v>
      </c>
      <c r="BP19" s="125">
        <f t="shared" ca="1" si="2"/>
        <v>45338</v>
      </c>
      <c r="BR19" s="126" t="s">
        <v>1808</v>
      </c>
      <c r="BW19" s="94" t="s">
        <v>1854</v>
      </c>
      <c r="BX19" s="94" t="s">
        <v>425</v>
      </c>
      <c r="BY19" s="94" t="s">
        <v>1503</v>
      </c>
      <c r="BZ19" s="94" t="s">
        <v>1854</v>
      </c>
      <c r="CA19" s="95" t="str">
        <f t="shared" si="0"/>
        <v>7776</v>
      </c>
    </row>
    <row r="20" spans="1:79" ht="6.75" customHeight="1">
      <c r="A20" s="166"/>
      <c r="B20" s="167"/>
      <c r="C20" s="167"/>
      <c r="D20" s="168"/>
      <c r="E20" s="168"/>
      <c r="F20" s="169"/>
      <c r="G20" s="170"/>
      <c r="H20" s="169"/>
      <c r="I20" s="169"/>
      <c r="J20" s="171"/>
      <c r="K20" s="167"/>
      <c r="L20" s="167"/>
      <c r="M20" s="169"/>
      <c r="BB20" s="103" t="s">
        <v>1605</v>
      </c>
      <c r="BC20" s="103" t="s">
        <v>1606</v>
      </c>
      <c r="BD20" s="117">
        <v>0.7</v>
      </c>
      <c r="BF20" s="133" t="s">
        <v>160</v>
      </c>
      <c r="BG20" s="119" t="s">
        <v>1702</v>
      </c>
      <c r="BH20" s="119" t="str">
        <f t="shared" si="1"/>
        <v xml:space="preserve">MAG - Santo Domingo de los Tsáchilas </v>
      </c>
      <c r="BI20" s="119" t="s">
        <v>554</v>
      </c>
      <c r="BJ20" s="121" t="s">
        <v>1607</v>
      </c>
      <c r="BK20" s="120" t="s">
        <v>1608</v>
      </c>
      <c r="BL20" s="122" t="s">
        <v>1844</v>
      </c>
      <c r="BM20" s="122" t="s">
        <v>194</v>
      </c>
      <c r="BN20" s="123">
        <f t="shared" ref="BN20:BP23" ca="1" si="3">TODAY()</f>
        <v>45338</v>
      </c>
      <c r="BO20" s="124">
        <f t="shared" ca="1" si="3"/>
        <v>45338</v>
      </c>
      <c r="BP20" s="125">
        <f t="shared" ca="1" si="3"/>
        <v>45338</v>
      </c>
      <c r="BR20" s="126" t="s">
        <v>1609</v>
      </c>
      <c r="BW20" s="94" t="s">
        <v>1854</v>
      </c>
      <c r="BX20" s="94" t="s">
        <v>438</v>
      </c>
      <c r="BY20" s="94" t="s">
        <v>1503</v>
      </c>
      <c r="BZ20" s="94" t="s">
        <v>1854</v>
      </c>
      <c r="CA20" s="95" t="str">
        <f t="shared" si="0"/>
        <v>8676</v>
      </c>
    </row>
    <row r="21" spans="1:79" ht="29.25" customHeight="1">
      <c r="A21" s="122"/>
      <c r="B21" s="288" t="s">
        <v>0</v>
      </c>
      <c r="C21" s="288"/>
      <c r="D21" s="288"/>
      <c r="E21" s="288"/>
      <c r="F21" s="276" t="s">
        <v>1932</v>
      </c>
      <c r="G21" s="276"/>
      <c r="H21" s="276" t="s">
        <v>1939</v>
      </c>
      <c r="I21" s="276"/>
      <c r="J21" s="276" t="s">
        <v>1931</v>
      </c>
      <c r="K21" s="276"/>
      <c r="M21" s="169"/>
      <c r="BB21" s="103" t="s">
        <v>1610</v>
      </c>
      <c r="BC21" s="103" t="s">
        <v>1611</v>
      </c>
      <c r="BD21" s="117">
        <v>0.7</v>
      </c>
      <c r="BF21" s="118" t="s">
        <v>197</v>
      </c>
      <c r="BG21" s="119" t="s">
        <v>217</v>
      </c>
      <c r="BH21" s="119" t="str">
        <f t="shared" si="1"/>
        <v>MAG - Sucumbíos</v>
      </c>
      <c r="BI21" s="120" t="s">
        <v>567</v>
      </c>
      <c r="BJ21" s="121" t="s">
        <v>1612</v>
      </c>
      <c r="BK21" s="120" t="s">
        <v>1613</v>
      </c>
      <c r="BL21" s="122" t="s">
        <v>1845</v>
      </c>
      <c r="BM21" s="122" t="s">
        <v>166</v>
      </c>
      <c r="BN21" s="123">
        <f t="shared" ca="1" si="3"/>
        <v>45338</v>
      </c>
      <c r="BO21" s="124">
        <f t="shared" ca="1" si="3"/>
        <v>45338</v>
      </c>
      <c r="BP21" s="125">
        <f t="shared" ca="1" si="3"/>
        <v>45338</v>
      </c>
      <c r="BR21" s="126" t="s">
        <v>1614</v>
      </c>
      <c r="BW21" s="94" t="s">
        <v>1854</v>
      </c>
      <c r="BX21" s="94" t="s">
        <v>423</v>
      </c>
      <c r="BY21" s="94" t="s">
        <v>1503</v>
      </c>
      <c r="BZ21" s="94" t="s">
        <v>1854</v>
      </c>
      <c r="CA21" s="95" t="str">
        <f t="shared" si="0"/>
        <v>6676</v>
      </c>
    </row>
    <row r="22" spans="1:79" ht="20.100000000000001" customHeight="1">
      <c r="A22" s="172"/>
      <c r="B22" s="289"/>
      <c r="C22" s="289"/>
      <c r="D22" s="289"/>
      <c r="E22" s="289"/>
      <c r="F22" s="290"/>
      <c r="G22" s="290"/>
      <c r="H22" s="280"/>
      <c r="I22" s="280"/>
      <c r="J22" s="277"/>
      <c r="K22" s="277"/>
      <c r="L22" s="173"/>
      <c r="M22" s="169"/>
      <c r="BB22" s="116" t="s">
        <v>1615</v>
      </c>
      <c r="BC22" s="116" t="s">
        <v>1616</v>
      </c>
      <c r="BD22" s="117">
        <v>0.7</v>
      </c>
      <c r="BF22" s="133" t="s">
        <v>691</v>
      </c>
      <c r="BG22" s="119" t="s">
        <v>220</v>
      </c>
      <c r="BH22" s="119" t="str">
        <f t="shared" si="1"/>
        <v>MAG - Tungurahua</v>
      </c>
      <c r="BI22" s="119" t="s">
        <v>573</v>
      </c>
      <c r="BJ22" s="121" t="s">
        <v>1617</v>
      </c>
      <c r="BK22" s="120" t="s">
        <v>1618</v>
      </c>
      <c r="BL22" s="122" t="s">
        <v>1846</v>
      </c>
      <c r="BM22" s="122" t="s">
        <v>548</v>
      </c>
      <c r="BN22" s="123">
        <f t="shared" ca="1" si="3"/>
        <v>45338</v>
      </c>
      <c r="BO22" s="124">
        <f t="shared" ca="1" si="3"/>
        <v>45338</v>
      </c>
      <c r="BP22" s="125">
        <f t="shared" ca="1" si="3"/>
        <v>45338</v>
      </c>
      <c r="BR22" s="126" t="s">
        <v>1619</v>
      </c>
      <c r="BW22" s="94"/>
      <c r="BX22" s="94"/>
      <c r="BY22" s="94"/>
      <c r="BZ22" s="94"/>
      <c r="CA22" s="95" t="e">
        <f t="shared" si="0"/>
        <v>#VALUE!</v>
      </c>
    </row>
    <row r="23" spans="1:79" ht="20.100000000000001" customHeight="1">
      <c r="A23" s="172"/>
      <c r="B23" s="289"/>
      <c r="C23" s="289"/>
      <c r="D23" s="289"/>
      <c r="E23" s="289"/>
      <c r="F23" s="290"/>
      <c r="G23" s="290"/>
      <c r="H23" s="280"/>
      <c r="I23" s="280"/>
      <c r="J23" s="277"/>
      <c r="K23" s="277"/>
      <c r="L23" s="173"/>
      <c r="M23" s="174"/>
      <c r="BB23" s="103" t="s">
        <v>1620</v>
      </c>
      <c r="BC23" s="103" t="s">
        <v>1621</v>
      </c>
      <c r="BD23" s="117">
        <v>0.7</v>
      </c>
      <c r="BF23" s="118" t="s">
        <v>188</v>
      </c>
      <c r="BG23" s="119" t="s">
        <v>1501</v>
      </c>
      <c r="BH23" s="119" t="str">
        <f t="shared" si="1"/>
        <v>MAG - Zamora Chinchipe</v>
      </c>
      <c r="BI23" s="120" t="s">
        <v>608</v>
      </c>
      <c r="BJ23" s="121" t="s">
        <v>1622</v>
      </c>
      <c r="BK23" s="120" t="s">
        <v>1623</v>
      </c>
      <c r="BL23" s="122" t="s">
        <v>1847</v>
      </c>
      <c r="BM23" s="122" t="s">
        <v>1500</v>
      </c>
      <c r="BN23" s="123">
        <f t="shared" ca="1" si="3"/>
        <v>45338</v>
      </c>
      <c r="BO23" s="124">
        <f t="shared" ca="1" si="3"/>
        <v>45338</v>
      </c>
      <c r="BP23" s="125">
        <f t="shared" ca="1" si="3"/>
        <v>45338</v>
      </c>
      <c r="BR23" s="126" t="s">
        <v>1624</v>
      </c>
      <c r="BW23" s="94"/>
      <c r="BX23" s="94"/>
      <c r="BY23" s="94"/>
      <c r="BZ23" s="94"/>
      <c r="CA23" s="95" t="e">
        <f t="shared" si="0"/>
        <v>#VALUE!</v>
      </c>
    </row>
    <row r="24" spans="1:79" ht="20.100000000000001" customHeight="1">
      <c r="A24" s="172"/>
      <c r="B24" s="289"/>
      <c r="C24" s="289"/>
      <c r="D24" s="289"/>
      <c r="E24" s="289"/>
      <c r="F24" s="290"/>
      <c r="G24" s="290"/>
      <c r="H24" s="280"/>
      <c r="I24" s="280"/>
      <c r="J24" s="278"/>
      <c r="K24" s="278"/>
      <c r="L24" s="173"/>
      <c r="BB24" s="116" t="s">
        <v>1626</v>
      </c>
      <c r="BC24" s="116" t="s">
        <v>1627</v>
      </c>
      <c r="BD24" s="117">
        <v>0.7</v>
      </c>
      <c r="BF24" s="133" t="s">
        <v>1463</v>
      </c>
      <c r="BL24" s="98" t="s">
        <v>1848</v>
      </c>
      <c r="BM24" s="98" t="s">
        <v>163</v>
      </c>
      <c r="BR24" s="175" t="s">
        <v>1628</v>
      </c>
      <c r="BW24" s="94" t="s">
        <v>1854</v>
      </c>
      <c r="BX24" s="94" t="s">
        <v>440</v>
      </c>
      <c r="BY24" s="94" t="s">
        <v>1503</v>
      </c>
      <c r="BZ24" s="94" t="s">
        <v>1854</v>
      </c>
      <c r="CA24" s="95" t="str">
        <f t="shared" si="0"/>
        <v>8676</v>
      </c>
    </row>
    <row r="25" spans="1:79" ht="20.100000000000001" customHeight="1">
      <c r="A25" s="172"/>
      <c r="B25" s="288" t="s">
        <v>1513</v>
      </c>
      <c r="C25" s="288"/>
      <c r="D25" s="288"/>
      <c r="E25" s="288"/>
      <c r="F25" s="291">
        <f>SUM(F22:F24)</f>
        <v>0</v>
      </c>
      <c r="G25" s="291"/>
      <c r="H25" s="281">
        <f>SUM(H22:H24)</f>
        <v>0</v>
      </c>
      <c r="I25" s="281"/>
      <c r="J25" s="279">
        <f>SUM(J22:J24)</f>
        <v>0</v>
      </c>
      <c r="K25" s="279"/>
      <c r="L25" s="173"/>
      <c r="BB25" s="103" t="s">
        <v>1630</v>
      </c>
      <c r="BC25" s="103" t="s">
        <v>1631</v>
      </c>
      <c r="BD25" s="117">
        <v>0.7</v>
      </c>
      <c r="BF25" s="118" t="s">
        <v>325</v>
      </c>
      <c r="BL25" s="98" t="s">
        <v>1849</v>
      </c>
      <c r="BM25" s="98" t="s">
        <v>220</v>
      </c>
      <c r="BR25" s="175" t="s">
        <v>1632</v>
      </c>
      <c r="BW25" s="94" t="s">
        <v>1854</v>
      </c>
      <c r="BX25" s="94" t="s">
        <v>432</v>
      </c>
      <c r="BY25" s="94" t="s">
        <v>1503</v>
      </c>
      <c r="BZ25" s="94" t="s">
        <v>1854</v>
      </c>
      <c r="CA25" s="95" t="str">
        <f t="shared" si="0"/>
        <v>8176</v>
      </c>
    </row>
    <row r="26" spans="1:79" ht="6" customHeight="1">
      <c r="A26" s="172"/>
      <c r="B26" s="176"/>
      <c r="C26" s="177"/>
      <c r="D26" s="177"/>
      <c r="E26" s="177"/>
      <c r="F26" s="122"/>
      <c r="G26" s="178"/>
      <c r="H26" s="178"/>
      <c r="I26" s="122"/>
      <c r="J26" s="179"/>
      <c r="K26" s="173"/>
      <c r="L26" s="173"/>
      <c r="BB26" s="116" t="s">
        <v>1633</v>
      </c>
      <c r="BC26" s="116" t="s">
        <v>1634</v>
      </c>
      <c r="BD26" s="117">
        <v>0.7</v>
      </c>
      <c r="BF26" s="133" t="s">
        <v>341</v>
      </c>
      <c r="BL26" s="98" t="s">
        <v>1850</v>
      </c>
      <c r="BM26" s="98" t="s">
        <v>1501</v>
      </c>
      <c r="BR26" s="175" t="s">
        <v>1635</v>
      </c>
      <c r="BW26" s="94" t="s">
        <v>1854</v>
      </c>
      <c r="BX26" s="94" t="s">
        <v>1857</v>
      </c>
      <c r="BY26" s="94" t="s">
        <v>194</v>
      </c>
      <c r="BZ26" s="94" t="s">
        <v>1854</v>
      </c>
      <c r="CA26" s="95" t="str">
        <f t="shared" si="0"/>
        <v>7777</v>
      </c>
    </row>
    <row r="27" spans="1:79" ht="24.75" customHeight="1">
      <c r="A27" s="229" t="s">
        <v>1933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2"/>
      <c r="BB27" s="116" t="s">
        <v>1636</v>
      </c>
      <c r="BC27" s="116" t="s">
        <v>1637</v>
      </c>
      <c r="BD27" s="117">
        <v>0.7</v>
      </c>
      <c r="BF27" s="118" t="s">
        <v>369</v>
      </c>
      <c r="BR27" s="175" t="s">
        <v>1638</v>
      </c>
      <c r="BW27" s="94" t="s">
        <v>1858</v>
      </c>
      <c r="BX27" s="94" t="s">
        <v>540</v>
      </c>
      <c r="BY27" s="94" t="s">
        <v>209</v>
      </c>
      <c r="BZ27" s="94" t="s">
        <v>1858</v>
      </c>
      <c r="CA27" s="95" t="str">
        <f t="shared" si="0"/>
        <v>8080</v>
      </c>
    </row>
    <row r="28" spans="1:79" ht="24.95" customHeight="1">
      <c r="A28" s="180" t="s">
        <v>1511</v>
      </c>
      <c r="B28" s="267" t="s">
        <v>1509</v>
      </c>
      <c r="C28" s="269"/>
      <c r="D28" s="282" t="s">
        <v>1510</v>
      </c>
      <c r="E28" s="282"/>
      <c r="F28" s="181" t="s">
        <v>1813</v>
      </c>
      <c r="G28" s="182" t="s">
        <v>1511</v>
      </c>
      <c r="H28" s="267" t="s">
        <v>1509</v>
      </c>
      <c r="I28" s="269"/>
      <c r="J28" s="282" t="s">
        <v>1510</v>
      </c>
      <c r="K28" s="282"/>
      <c r="L28" s="183" t="s">
        <v>1813</v>
      </c>
      <c r="BB28" s="103" t="s">
        <v>1640</v>
      </c>
      <c r="BC28" s="103" t="s">
        <v>1641</v>
      </c>
      <c r="BD28" s="117">
        <v>0.7</v>
      </c>
      <c r="BF28" s="184" t="s">
        <v>542</v>
      </c>
      <c r="BR28" s="175" t="s">
        <v>1642</v>
      </c>
      <c r="BW28" s="94" t="s">
        <v>1858</v>
      </c>
      <c r="BX28" s="94" t="s">
        <v>539</v>
      </c>
      <c r="BY28" s="94" t="s">
        <v>209</v>
      </c>
      <c r="BZ28" s="94" t="s">
        <v>1858</v>
      </c>
      <c r="CA28" s="95" t="str">
        <f t="shared" si="0"/>
        <v>8080</v>
      </c>
    </row>
    <row r="29" spans="1:79" ht="24.95" customHeight="1">
      <c r="A29" s="137" t="str">
        <f>IF(B29=0,"",1)</f>
        <v/>
      </c>
      <c r="B29" s="236"/>
      <c r="C29" s="236"/>
      <c r="D29" s="236"/>
      <c r="E29" s="236"/>
      <c r="F29" s="185"/>
      <c r="G29" s="186" t="str">
        <f>IF(H29=0,"",$A$30+1)</f>
        <v/>
      </c>
      <c r="H29" s="236"/>
      <c r="I29" s="236"/>
      <c r="J29" s="236"/>
      <c r="K29" s="236"/>
      <c r="L29" s="187"/>
      <c r="BB29" s="103" t="s">
        <v>1643</v>
      </c>
      <c r="BC29" s="103" t="s">
        <v>1644</v>
      </c>
      <c r="BD29" s="117">
        <v>0.7</v>
      </c>
      <c r="BR29" s="175" t="s">
        <v>1645</v>
      </c>
      <c r="BW29" s="94" t="s">
        <v>1858</v>
      </c>
      <c r="BX29" s="94" t="s">
        <v>1859</v>
      </c>
      <c r="BY29" s="94" t="s">
        <v>209</v>
      </c>
      <c r="BZ29" s="94" t="s">
        <v>1858</v>
      </c>
      <c r="CA29" s="95" t="str">
        <f t="shared" si="0"/>
        <v>8380</v>
      </c>
    </row>
    <row r="30" spans="1:79" ht="24.95" customHeight="1">
      <c r="A30" s="137" t="str">
        <f>IF(B30=0,"",$A$29+1)</f>
        <v/>
      </c>
      <c r="B30" s="237"/>
      <c r="C30" s="237"/>
      <c r="D30" s="237"/>
      <c r="E30" s="237"/>
      <c r="F30" s="188"/>
      <c r="G30" s="186" t="str">
        <f>IF(H30=0,"",$G$29+1)</f>
        <v/>
      </c>
      <c r="H30" s="237"/>
      <c r="I30" s="237"/>
      <c r="J30" s="237"/>
      <c r="K30" s="237"/>
      <c r="L30" s="189"/>
      <c r="BB30" s="103" t="s">
        <v>1705</v>
      </c>
      <c r="BC30" s="116" t="s">
        <v>1706</v>
      </c>
      <c r="BD30" s="117">
        <v>0.7</v>
      </c>
      <c r="BR30" s="175" t="s">
        <v>1648</v>
      </c>
      <c r="BW30" s="94"/>
      <c r="BX30" s="94"/>
      <c r="BY30" s="94"/>
      <c r="BZ30" s="94"/>
      <c r="CA30" s="95" t="e">
        <f t="shared" si="0"/>
        <v>#VALUE!</v>
      </c>
    </row>
    <row r="31" spans="1:79" ht="29.25" hidden="1" customHeight="1">
      <c r="A31" s="170"/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BB31" s="116" t="s">
        <v>1707</v>
      </c>
      <c r="BC31" s="103" t="s">
        <v>1708</v>
      </c>
      <c r="BD31" s="117">
        <v>0.7</v>
      </c>
      <c r="BR31" s="175" t="s">
        <v>1639</v>
      </c>
      <c r="BW31" s="94" t="s">
        <v>1858</v>
      </c>
      <c r="BX31" s="94" t="s">
        <v>544</v>
      </c>
      <c r="BY31" s="94" t="s">
        <v>209</v>
      </c>
      <c r="BZ31" s="94" t="s">
        <v>1858</v>
      </c>
      <c r="CA31" s="95" t="str">
        <f t="shared" si="0"/>
        <v>8280</v>
      </c>
    </row>
    <row r="32" spans="1:79" ht="10.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BB32" s="103" t="s">
        <v>1646</v>
      </c>
      <c r="BC32" s="103" t="s">
        <v>1647</v>
      </c>
      <c r="BD32" s="117">
        <v>0.7</v>
      </c>
      <c r="BR32" s="175" t="s">
        <v>1659</v>
      </c>
      <c r="BW32" s="94" t="s">
        <v>1858</v>
      </c>
      <c r="BX32" s="94" t="s">
        <v>1599</v>
      </c>
      <c r="BY32" s="94" t="s">
        <v>209</v>
      </c>
      <c r="BZ32" s="94" t="s">
        <v>1858</v>
      </c>
      <c r="CA32" s="95" t="str">
        <f t="shared" si="0"/>
        <v>8180</v>
      </c>
    </row>
    <row r="33" spans="1:79" ht="24.95" hidden="1" customHeight="1">
      <c r="A33" s="191" t="s">
        <v>1928</v>
      </c>
      <c r="B33" s="192"/>
      <c r="C33" s="192"/>
      <c r="D33" s="193"/>
      <c r="E33" s="193"/>
      <c r="F33" s="193"/>
      <c r="G33" s="193"/>
      <c r="H33" s="193"/>
      <c r="I33" s="193"/>
      <c r="J33" s="193"/>
      <c r="K33" s="193"/>
      <c r="L33" s="194"/>
      <c r="BB33" s="103" t="s">
        <v>1649</v>
      </c>
      <c r="BC33" s="116" t="s">
        <v>1650</v>
      </c>
      <c r="BD33" s="117">
        <v>0.7</v>
      </c>
      <c r="BR33" s="175" t="s">
        <v>1662</v>
      </c>
      <c r="BW33" s="94" t="s">
        <v>1858</v>
      </c>
      <c r="BX33" s="94" t="s">
        <v>534</v>
      </c>
      <c r="BY33" s="94" t="s">
        <v>209</v>
      </c>
      <c r="BZ33" s="94" t="s">
        <v>1858</v>
      </c>
      <c r="CA33" s="95" t="str">
        <f t="shared" si="0"/>
        <v>7780</v>
      </c>
    </row>
    <row r="34" spans="1:79" ht="24.95" hidden="1" customHeight="1">
      <c r="A34" s="286" t="s">
        <v>1929</v>
      </c>
      <c r="B34" s="287"/>
      <c r="C34" s="283"/>
      <c r="D34" s="284"/>
      <c r="E34" s="284"/>
      <c r="F34" s="284"/>
      <c r="G34" s="284"/>
      <c r="H34" s="284"/>
      <c r="I34" s="284"/>
      <c r="J34" s="284"/>
      <c r="K34" s="284"/>
      <c r="L34" s="285"/>
      <c r="BB34" s="116" t="s">
        <v>1651</v>
      </c>
      <c r="BC34" s="103" t="s">
        <v>1652</v>
      </c>
      <c r="BD34" s="117">
        <v>0.7</v>
      </c>
      <c r="BR34" s="175" t="s">
        <v>1625</v>
      </c>
      <c r="BW34" s="94" t="s">
        <v>1860</v>
      </c>
      <c r="BX34" s="94" t="s">
        <v>536</v>
      </c>
      <c r="BY34" s="94" t="s">
        <v>209</v>
      </c>
      <c r="BZ34" s="94" t="s">
        <v>1860</v>
      </c>
      <c r="CA34" s="95" t="str">
        <f t="shared" si="0"/>
        <v>8080</v>
      </c>
    </row>
    <row r="35" spans="1:79" ht="6.75" hidden="1" customHeight="1">
      <c r="BB35" s="103" t="s">
        <v>1653</v>
      </c>
      <c r="BC35" s="116" t="s">
        <v>1654</v>
      </c>
      <c r="BD35" s="117">
        <v>0.7</v>
      </c>
      <c r="BR35" s="175" t="s">
        <v>1665</v>
      </c>
      <c r="BW35" s="94" t="s">
        <v>1860</v>
      </c>
      <c r="BX35" s="94" t="s">
        <v>531</v>
      </c>
      <c r="BY35" s="94" t="s">
        <v>209</v>
      </c>
      <c r="BZ35" s="94" t="s">
        <v>1860</v>
      </c>
      <c r="CA35" s="95" t="str">
        <f t="shared" si="0"/>
        <v>6780</v>
      </c>
    </row>
    <row r="36" spans="1:79" ht="21.95" customHeight="1">
      <c r="A36" s="195" t="s">
        <v>1917</v>
      </c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7"/>
      <c r="BB36" s="116" t="s">
        <v>1655</v>
      </c>
      <c r="BC36" s="103" t="s">
        <v>1656</v>
      </c>
      <c r="BD36" s="117">
        <v>0.7</v>
      </c>
      <c r="BR36" s="175" t="s">
        <v>1666</v>
      </c>
      <c r="BW36" s="94"/>
      <c r="BX36" s="94"/>
      <c r="BY36" s="94"/>
      <c r="BZ36" s="94"/>
      <c r="CA36" s="95" t="e">
        <f t="shared" si="0"/>
        <v>#VALUE!</v>
      </c>
    </row>
    <row r="37" spans="1:79" ht="21.95" customHeight="1">
      <c r="A37" s="198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200"/>
      <c r="BB37" s="103" t="s">
        <v>1657</v>
      </c>
      <c r="BC37" s="116" t="s">
        <v>1658</v>
      </c>
      <c r="BD37" s="117">
        <v>0.7</v>
      </c>
      <c r="BW37" s="94" t="s">
        <v>1861</v>
      </c>
      <c r="BX37" s="94" t="s">
        <v>1862</v>
      </c>
      <c r="BY37" s="94" t="s">
        <v>153</v>
      </c>
      <c r="BZ37" s="94" t="s">
        <v>1861</v>
      </c>
      <c r="CA37" s="95" t="str">
        <f t="shared" si="0"/>
        <v>6765</v>
      </c>
    </row>
    <row r="38" spans="1:79" ht="21.95" customHeight="1">
      <c r="A38" s="201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202"/>
      <c r="BB38" s="116" t="s">
        <v>1660</v>
      </c>
      <c r="BC38" s="103" t="s">
        <v>1661</v>
      </c>
      <c r="BD38" s="117">
        <v>0.7</v>
      </c>
      <c r="BW38" s="94" t="s">
        <v>1861</v>
      </c>
      <c r="BX38" s="94" t="s">
        <v>167</v>
      </c>
      <c r="BY38" s="94" t="s">
        <v>153</v>
      </c>
      <c r="BZ38" s="94" t="s">
        <v>1861</v>
      </c>
      <c r="CA38" s="95" t="str">
        <f t="shared" si="0"/>
        <v>7165</v>
      </c>
    </row>
    <row r="39" spans="1:79" ht="21.95" customHeight="1">
      <c r="A39" s="203"/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204"/>
      <c r="BB39" s="116" t="s">
        <v>1663</v>
      </c>
      <c r="BC39" s="116" t="s">
        <v>1664</v>
      </c>
      <c r="BD39" s="117">
        <v>0.7</v>
      </c>
      <c r="BR39" s="175"/>
      <c r="BW39" s="94" t="s">
        <v>1861</v>
      </c>
      <c r="BX39" s="94" t="s">
        <v>1863</v>
      </c>
      <c r="BY39" s="94" t="s">
        <v>153</v>
      </c>
      <c r="BZ39" s="94" t="s">
        <v>1861</v>
      </c>
      <c r="CA39" s="95" t="str">
        <f t="shared" si="0"/>
        <v>8365</v>
      </c>
    </row>
    <row r="40" spans="1:79" ht="15.75" customHeight="1">
      <c r="A40" s="205" t="s">
        <v>1935</v>
      </c>
      <c r="B40" s="206" t="str">
        <f>B12&amp;"   "&amp;H12</f>
        <v xml:space="preserve">      0</v>
      </c>
      <c r="C40" s="206"/>
      <c r="D40" s="207"/>
      <c r="E40" s="208"/>
      <c r="F40" s="209"/>
      <c r="G40" s="209"/>
      <c r="H40" s="209"/>
      <c r="I40" s="207"/>
      <c r="J40" s="207"/>
      <c r="K40" s="208"/>
      <c r="L40" s="210"/>
      <c r="BB40" s="116" t="s">
        <v>1667</v>
      </c>
      <c r="BC40" s="103" t="s">
        <v>1668</v>
      </c>
      <c r="BD40" s="117">
        <v>0.7</v>
      </c>
      <c r="BW40" s="94" t="s">
        <v>1861</v>
      </c>
      <c r="BX40" s="94" t="s">
        <v>161</v>
      </c>
      <c r="BY40" s="94" t="s">
        <v>153</v>
      </c>
      <c r="BZ40" s="94" t="s">
        <v>1861</v>
      </c>
      <c r="CA40" s="95" t="str">
        <f t="shared" si="0"/>
        <v>6965</v>
      </c>
    </row>
    <row r="41" spans="1:79" ht="12" customHeight="1">
      <c r="A41" s="211"/>
      <c r="B41" s="212" t="str">
        <f>IF(B40=0,"","Propietario y/o delegado")</f>
        <v>Propietario y/o delegado</v>
      </c>
      <c r="C41" s="213"/>
      <c r="D41" s="213"/>
      <c r="E41" s="214"/>
      <c r="F41" s="214"/>
      <c r="G41" s="214"/>
      <c r="H41" s="214"/>
      <c r="I41" s="213"/>
      <c r="J41" s="213"/>
      <c r="K41" s="213"/>
      <c r="L41" s="215"/>
      <c r="BB41" s="103" t="s">
        <v>1669</v>
      </c>
      <c r="BC41" s="103" t="s">
        <v>1670</v>
      </c>
      <c r="BD41" s="117">
        <v>0.7</v>
      </c>
      <c r="BW41" s="94" t="s">
        <v>1861</v>
      </c>
      <c r="BX41" s="94" t="s">
        <v>155</v>
      </c>
      <c r="BY41" s="94" t="s">
        <v>153</v>
      </c>
      <c r="BZ41" s="94" t="s">
        <v>1861</v>
      </c>
      <c r="CA41" s="95" t="str">
        <f t="shared" si="0"/>
        <v>6765</v>
      </c>
    </row>
    <row r="42" spans="1:79" ht="6.75" customHeight="1">
      <c r="A42" s="216"/>
      <c r="B42" s="217"/>
      <c r="C42" s="218"/>
      <c r="D42" s="218"/>
      <c r="E42" s="218"/>
      <c r="F42" s="219"/>
      <c r="G42" s="219"/>
      <c r="H42" s="219"/>
      <c r="I42" s="218"/>
      <c r="J42" s="218"/>
      <c r="K42" s="218"/>
      <c r="L42" s="220"/>
      <c r="BB42" s="103" t="s">
        <v>1671</v>
      </c>
      <c r="BC42" s="116" t="s">
        <v>1672</v>
      </c>
      <c r="BD42" s="117">
        <v>0.7</v>
      </c>
      <c r="BW42" s="94" t="s">
        <v>1861</v>
      </c>
      <c r="BX42" s="94" t="s">
        <v>1864</v>
      </c>
      <c r="BY42" s="94" t="s">
        <v>153</v>
      </c>
      <c r="BZ42" s="94" t="s">
        <v>1861</v>
      </c>
      <c r="CA42" s="95" t="str">
        <f t="shared" si="0"/>
        <v>7965</v>
      </c>
    </row>
    <row r="43" spans="1:79" ht="26.1" customHeight="1">
      <c r="A43" s="304" t="s">
        <v>1972</v>
      </c>
      <c r="B43" s="305"/>
      <c r="C43" s="305"/>
      <c r="D43" s="305"/>
      <c r="E43" s="305"/>
      <c r="F43" s="305"/>
      <c r="G43" s="305"/>
      <c r="H43" s="305"/>
      <c r="I43" s="305"/>
      <c r="J43" s="305"/>
      <c r="K43" s="305"/>
      <c r="L43" s="306"/>
      <c r="BB43" s="103" t="s">
        <v>1673</v>
      </c>
      <c r="BC43" s="103" t="s">
        <v>1674</v>
      </c>
      <c r="BD43" s="117">
        <v>0.7</v>
      </c>
      <c r="BW43" s="94" t="s">
        <v>1861</v>
      </c>
      <c r="BX43" s="94" t="s">
        <v>198</v>
      </c>
      <c r="BY43" s="94" t="s">
        <v>153</v>
      </c>
      <c r="BZ43" s="94" t="s">
        <v>1861</v>
      </c>
      <c r="CA43" s="95" t="str">
        <f t="shared" si="0"/>
        <v>8365</v>
      </c>
    </row>
    <row r="44" spans="1:79" ht="26.1" customHeight="1">
      <c r="A44" s="120" t="s">
        <v>1918</v>
      </c>
      <c r="B44" s="233" t="s">
        <v>1973</v>
      </c>
      <c r="C44" s="234"/>
      <c r="D44" s="234"/>
      <c r="E44" s="234"/>
      <c r="F44" s="234"/>
      <c r="G44" s="234"/>
      <c r="H44" s="234"/>
      <c r="I44" s="234"/>
      <c r="J44" s="234"/>
      <c r="K44" s="234"/>
      <c r="L44" s="235"/>
      <c r="BB44" s="103" t="s">
        <v>1675</v>
      </c>
      <c r="BC44" s="103" t="s">
        <v>1676</v>
      </c>
      <c r="BD44" s="117">
        <v>0.7</v>
      </c>
      <c r="BW44" s="94" t="s">
        <v>1861</v>
      </c>
      <c r="BX44" s="94" t="s">
        <v>192</v>
      </c>
      <c r="BY44" s="94" t="s">
        <v>153</v>
      </c>
      <c r="BZ44" s="94" t="s">
        <v>1861</v>
      </c>
      <c r="CA44" s="95" t="str">
        <f t="shared" si="0"/>
        <v>8365</v>
      </c>
    </row>
    <row r="45" spans="1:79" ht="29.25" customHeight="1">
      <c r="A45" s="120" t="s">
        <v>1919</v>
      </c>
      <c r="B45" s="233" t="s">
        <v>1974</v>
      </c>
      <c r="C45" s="234"/>
      <c r="D45" s="234"/>
      <c r="E45" s="234"/>
      <c r="F45" s="234"/>
      <c r="G45" s="234"/>
      <c r="H45" s="234"/>
      <c r="I45" s="234"/>
      <c r="J45" s="234"/>
      <c r="K45" s="234"/>
      <c r="L45" s="235"/>
      <c r="BB45" s="103" t="s">
        <v>1677</v>
      </c>
      <c r="BC45" s="103" t="s">
        <v>1678</v>
      </c>
      <c r="BD45" s="117">
        <v>0.7</v>
      </c>
      <c r="BW45" s="94" t="s">
        <v>1861</v>
      </c>
      <c r="BX45" s="94" t="s">
        <v>189</v>
      </c>
      <c r="BY45" s="94" t="s">
        <v>153</v>
      </c>
      <c r="BZ45" s="94" t="s">
        <v>1861</v>
      </c>
      <c r="CA45" s="95" t="str">
        <f t="shared" si="0"/>
        <v>8365</v>
      </c>
    </row>
    <row r="46" spans="1:79" ht="30" customHeight="1">
      <c r="A46" s="120" t="s">
        <v>1920</v>
      </c>
      <c r="B46" s="233" t="s">
        <v>1975</v>
      </c>
      <c r="C46" s="234"/>
      <c r="D46" s="234"/>
      <c r="E46" s="234"/>
      <c r="F46" s="234"/>
      <c r="G46" s="234"/>
      <c r="H46" s="234"/>
      <c r="I46" s="234"/>
      <c r="J46" s="234"/>
      <c r="K46" s="234"/>
      <c r="L46" s="235"/>
      <c r="BB46" s="116" t="s">
        <v>1679</v>
      </c>
      <c r="BC46" s="221" t="s">
        <v>1680</v>
      </c>
      <c r="BD46" s="117">
        <v>0.7</v>
      </c>
      <c r="BW46" s="94" t="s">
        <v>1861</v>
      </c>
      <c r="BX46" s="94" t="s">
        <v>1865</v>
      </c>
      <c r="BY46" s="94" t="s">
        <v>153</v>
      </c>
      <c r="BZ46" s="94" t="s">
        <v>1861</v>
      </c>
      <c r="CA46" s="95" t="str">
        <f t="shared" si="0"/>
        <v>8065</v>
      </c>
    </row>
    <row r="47" spans="1:79" ht="36.75" customHeight="1">
      <c r="A47" s="222"/>
      <c r="B47" s="222"/>
      <c r="C47" s="222"/>
      <c r="D47" s="222"/>
      <c r="E47" s="222"/>
      <c r="F47" s="222"/>
      <c r="G47" s="222"/>
      <c r="H47" s="222"/>
      <c r="I47" s="222"/>
      <c r="J47" s="222"/>
      <c r="K47" s="222"/>
      <c r="L47" s="222"/>
      <c r="BB47" s="103" t="s">
        <v>1681</v>
      </c>
      <c r="BC47" s="103" t="s">
        <v>1682</v>
      </c>
      <c r="BD47" s="117">
        <v>0.7</v>
      </c>
      <c r="BW47" s="94" t="s">
        <v>1861</v>
      </c>
      <c r="BX47" s="94" t="s">
        <v>180</v>
      </c>
      <c r="BY47" s="94" t="s">
        <v>153</v>
      </c>
      <c r="BZ47" s="94" t="s">
        <v>1861</v>
      </c>
      <c r="CA47" s="95" t="str">
        <f t="shared" si="0"/>
        <v>8065</v>
      </c>
    </row>
    <row r="48" spans="1:79" ht="18" customHeight="1">
      <c r="A48" s="222"/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BB48" s="116" t="s">
        <v>1709</v>
      </c>
      <c r="BC48" s="116" t="s">
        <v>1710</v>
      </c>
      <c r="BD48" s="117">
        <v>0.7</v>
      </c>
      <c r="BW48" s="94" t="s">
        <v>1861</v>
      </c>
      <c r="BX48" s="94" t="s">
        <v>174</v>
      </c>
      <c r="BY48" s="94" t="s">
        <v>153</v>
      </c>
      <c r="BZ48" s="94" t="s">
        <v>1861</v>
      </c>
      <c r="CA48" s="95" t="str">
        <f t="shared" si="0"/>
        <v>7865</v>
      </c>
    </row>
    <row r="49" spans="1:79" ht="18" customHeight="1">
      <c r="A49" s="22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BB49" s="103" t="s">
        <v>1711</v>
      </c>
      <c r="BC49" s="103" t="s">
        <v>1712</v>
      </c>
      <c r="BD49" s="117">
        <v>0.7</v>
      </c>
      <c r="BW49" s="94" t="s">
        <v>1861</v>
      </c>
      <c r="BX49" s="94" t="s">
        <v>171</v>
      </c>
      <c r="BY49" s="94" t="s">
        <v>153</v>
      </c>
      <c r="BZ49" s="94" t="s">
        <v>1861</v>
      </c>
      <c r="CA49" s="95" t="str">
        <f t="shared" si="0"/>
        <v>7165</v>
      </c>
    </row>
    <row r="50" spans="1:79" ht="15" customHeight="1">
      <c r="A50" s="222"/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BB50" s="116" t="s">
        <v>1713</v>
      </c>
      <c r="BC50" s="116" t="s">
        <v>1714</v>
      </c>
      <c r="BD50" s="117">
        <v>0.7</v>
      </c>
      <c r="BW50" s="94" t="s">
        <v>1861</v>
      </c>
      <c r="BX50" s="94" t="s">
        <v>164</v>
      </c>
      <c r="BY50" s="94" t="s">
        <v>153</v>
      </c>
      <c r="BZ50" s="94" t="s">
        <v>1861</v>
      </c>
      <c r="CA50" s="95" t="str">
        <f t="shared" si="0"/>
        <v>7165</v>
      </c>
    </row>
    <row r="51" spans="1:79" ht="45" customHeight="1">
      <c r="A51" s="222"/>
      <c r="B51" s="222"/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BB51" s="116" t="s">
        <v>1715</v>
      </c>
      <c r="BC51" s="116" t="s">
        <v>1716</v>
      </c>
      <c r="BD51" s="117">
        <v>0.7</v>
      </c>
      <c r="BW51" s="94" t="s">
        <v>1861</v>
      </c>
      <c r="BX51" s="94" t="s">
        <v>158</v>
      </c>
      <c r="BY51" s="94" t="s">
        <v>153</v>
      </c>
      <c r="BZ51" s="94" t="s">
        <v>1861</v>
      </c>
      <c r="CA51" s="95" t="str">
        <f t="shared" si="0"/>
        <v>6765</v>
      </c>
    </row>
    <row r="52" spans="1:79" ht="41.25" customHeight="1">
      <c r="A52" s="222"/>
      <c r="B52" s="222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BB52" s="103" t="s">
        <v>1717</v>
      </c>
      <c r="BC52" s="103" t="s">
        <v>1718</v>
      </c>
      <c r="BD52" s="117">
        <v>0.7</v>
      </c>
      <c r="BW52" s="94" t="s">
        <v>1866</v>
      </c>
      <c r="BX52" s="94" t="s">
        <v>556</v>
      </c>
      <c r="BY52" s="94" t="s">
        <v>176</v>
      </c>
      <c r="BZ52" s="94" t="s">
        <v>1866</v>
      </c>
      <c r="CA52" s="95" t="str">
        <f t="shared" si="0"/>
        <v>7669</v>
      </c>
    </row>
    <row r="53" spans="1:79" ht="30" customHeight="1">
      <c r="A53" s="222"/>
      <c r="B53" s="222"/>
      <c r="C53" s="222"/>
      <c r="D53" s="222"/>
      <c r="E53" s="222"/>
      <c r="F53" s="222"/>
      <c r="G53" s="222"/>
      <c r="H53" s="222"/>
      <c r="I53" s="222"/>
      <c r="J53" s="222"/>
      <c r="K53" s="222"/>
      <c r="L53" s="222"/>
      <c r="BB53" s="116" t="s">
        <v>1719</v>
      </c>
      <c r="BC53" s="116" t="s">
        <v>1720</v>
      </c>
      <c r="BD53" s="117">
        <v>0.7</v>
      </c>
      <c r="BW53" s="94" t="s">
        <v>1866</v>
      </c>
      <c r="BX53" s="94" t="s">
        <v>1867</v>
      </c>
      <c r="BY53" s="94" t="s">
        <v>176</v>
      </c>
      <c r="BZ53" s="94" t="s">
        <v>1866</v>
      </c>
      <c r="CA53" s="95" t="str">
        <f t="shared" si="0"/>
        <v>8269</v>
      </c>
    </row>
    <row r="54" spans="1:79" ht="33.75" customHeight="1">
      <c r="A54" s="222"/>
      <c r="B54" s="222"/>
      <c r="C54" s="222"/>
      <c r="D54" s="222"/>
      <c r="E54" s="222"/>
      <c r="F54" s="222"/>
      <c r="G54" s="222"/>
      <c r="H54" s="222"/>
      <c r="I54" s="222"/>
      <c r="J54" s="222"/>
      <c r="K54" s="222"/>
      <c r="L54" s="222"/>
      <c r="BB54" s="103" t="s">
        <v>1721</v>
      </c>
      <c r="BC54" s="103" t="s">
        <v>1722</v>
      </c>
      <c r="BD54" s="117">
        <v>0.7</v>
      </c>
      <c r="BW54" s="94" t="s">
        <v>1866</v>
      </c>
      <c r="BX54" s="94" t="s">
        <v>314</v>
      </c>
      <c r="BY54" s="94" t="s">
        <v>176</v>
      </c>
      <c r="BZ54" s="94" t="s">
        <v>1866</v>
      </c>
      <c r="CA54" s="95" t="str">
        <f t="shared" si="0"/>
        <v>6569</v>
      </c>
    </row>
    <row r="55" spans="1:79" ht="8.25" customHeight="1">
      <c r="BB55" s="116" t="s">
        <v>1723</v>
      </c>
      <c r="BC55" s="116" t="s">
        <v>1724</v>
      </c>
      <c r="BD55" s="117">
        <v>0.7</v>
      </c>
      <c r="BW55" s="94" t="s">
        <v>1866</v>
      </c>
      <c r="BX55" s="94" t="s">
        <v>311</v>
      </c>
      <c r="BY55" s="94" t="s">
        <v>176</v>
      </c>
      <c r="BZ55" s="94" t="s">
        <v>1866</v>
      </c>
      <c r="CA55" s="95" t="str">
        <f t="shared" si="0"/>
        <v>8369</v>
      </c>
    </row>
    <row r="56" spans="1:79" ht="27.75" customHeight="1">
      <c r="BB56" s="116" t="s">
        <v>1725</v>
      </c>
      <c r="BC56" s="116" t="s">
        <v>1726</v>
      </c>
      <c r="BD56" s="117">
        <v>0.7</v>
      </c>
      <c r="BW56" s="94" t="s">
        <v>1866</v>
      </c>
      <c r="BX56" s="94" t="s">
        <v>316</v>
      </c>
      <c r="BY56" s="94" t="s">
        <v>176</v>
      </c>
      <c r="BZ56" s="94" t="s">
        <v>1866</v>
      </c>
      <c r="CA56" s="95" t="str">
        <f t="shared" si="0"/>
        <v>8169</v>
      </c>
    </row>
    <row r="57" spans="1:79" ht="44.25" customHeight="1">
      <c r="BB57" s="116" t="s">
        <v>1727</v>
      </c>
      <c r="BC57" s="103" t="s">
        <v>1728</v>
      </c>
      <c r="BD57" s="117">
        <v>0.7</v>
      </c>
      <c r="BW57" s="94" t="s">
        <v>1866</v>
      </c>
      <c r="BX57" s="94" t="s">
        <v>1868</v>
      </c>
      <c r="BY57" s="94" t="s">
        <v>176</v>
      </c>
      <c r="BZ57" s="94" t="s">
        <v>1866</v>
      </c>
      <c r="CA57" s="95" t="str">
        <f t="shared" si="0"/>
        <v>7769</v>
      </c>
    </row>
    <row r="58" spans="1:79" ht="83.25" customHeight="1">
      <c r="BB58" s="116" t="s">
        <v>1729</v>
      </c>
      <c r="BC58" s="116" t="s">
        <v>1730</v>
      </c>
      <c r="BD58" s="117">
        <v>0.7</v>
      </c>
      <c r="BW58" s="94" t="s">
        <v>1866</v>
      </c>
      <c r="BX58" s="94" t="s">
        <v>309</v>
      </c>
      <c r="BY58" s="94" t="s">
        <v>176</v>
      </c>
      <c r="BZ58" s="94" t="s">
        <v>1866</v>
      </c>
      <c r="CA58" s="95" t="str">
        <f t="shared" si="0"/>
        <v>6969</v>
      </c>
    </row>
    <row r="59" spans="1:79" ht="22.5" customHeight="1">
      <c r="BB59" s="103" t="s">
        <v>1731</v>
      </c>
      <c r="BC59" s="116" t="s">
        <v>1732</v>
      </c>
      <c r="BD59" s="117">
        <v>0.7</v>
      </c>
      <c r="BW59" s="94" t="s">
        <v>1866</v>
      </c>
      <c r="BX59" s="94" t="s">
        <v>176</v>
      </c>
      <c r="BY59" s="94" t="s">
        <v>176</v>
      </c>
      <c r="BZ59" s="94" t="s">
        <v>1866</v>
      </c>
      <c r="CA59" s="95" t="str">
        <f t="shared" si="0"/>
        <v>6969</v>
      </c>
    </row>
    <row r="60" spans="1:79" ht="33" customHeight="1">
      <c r="BB60" s="103" t="s">
        <v>1733</v>
      </c>
      <c r="BC60" s="103" t="s">
        <v>1734</v>
      </c>
      <c r="BD60" s="117">
        <v>0.7</v>
      </c>
      <c r="BW60" s="94" t="s">
        <v>1869</v>
      </c>
      <c r="BX60" s="94" t="s">
        <v>213</v>
      </c>
      <c r="BY60" s="94" t="s">
        <v>1870</v>
      </c>
      <c r="BZ60" s="94" t="s">
        <v>1869</v>
      </c>
      <c r="CA60" s="95" t="str">
        <f t="shared" si="0"/>
        <v>7166</v>
      </c>
    </row>
    <row r="61" spans="1:79" ht="15.95" customHeight="1">
      <c r="BB61" s="103" t="s">
        <v>1735</v>
      </c>
      <c r="BC61" s="103" t="s">
        <v>1736</v>
      </c>
      <c r="BD61" s="117">
        <v>0.7</v>
      </c>
      <c r="BW61" s="94" t="s">
        <v>1869</v>
      </c>
      <c r="BX61" s="94" t="s">
        <v>215</v>
      </c>
      <c r="BY61" s="94" t="s">
        <v>1870</v>
      </c>
      <c r="BZ61" s="94" t="s">
        <v>1869</v>
      </c>
      <c r="CA61" s="95" t="str">
        <f t="shared" si="0"/>
        <v>7666</v>
      </c>
    </row>
    <row r="62" spans="1:79" ht="30.75" customHeight="1">
      <c r="BB62" s="103" t="s">
        <v>1737</v>
      </c>
      <c r="BC62" s="103" t="s">
        <v>1738</v>
      </c>
      <c r="BD62" s="117">
        <v>0.7</v>
      </c>
      <c r="BW62" s="94" t="s">
        <v>1869</v>
      </c>
      <c r="BX62" s="94" t="s">
        <v>201</v>
      </c>
      <c r="BY62" s="94" t="s">
        <v>1870</v>
      </c>
      <c r="BZ62" s="94" t="s">
        <v>1869</v>
      </c>
      <c r="CA62" s="95" t="str">
        <f t="shared" si="0"/>
        <v>6766</v>
      </c>
    </row>
    <row r="63" spans="1:79" ht="15.95" customHeight="1">
      <c r="BB63" s="103" t="s">
        <v>1739</v>
      </c>
      <c r="BC63" s="103" t="s">
        <v>1740</v>
      </c>
      <c r="BD63" s="117">
        <v>0.7</v>
      </c>
      <c r="BW63" s="94" t="s">
        <v>1869</v>
      </c>
      <c r="BX63" s="94" t="s">
        <v>218</v>
      </c>
      <c r="BY63" s="94" t="s">
        <v>1870</v>
      </c>
      <c r="BZ63" s="94" t="s">
        <v>1869</v>
      </c>
      <c r="CA63" s="95" t="str">
        <f t="shared" si="0"/>
        <v>8366</v>
      </c>
    </row>
    <row r="64" spans="1:79" ht="24.95" customHeight="1">
      <c r="BB64" s="116" t="s">
        <v>1741</v>
      </c>
      <c r="BC64" s="116" t="s">
        <v>1742</v>
      </c>
      <c r="BD64" s="117">
        <v>0.7</v>
      </c>
      <c r="BW64" s="94" t="s">
        <v>1869</v>
      </c>
      <c r="BX64" s="94" t="s">
        <v>210</v>
      </c>
      <c r="BY64" s="94" t="s">
        <v>1870</v>
      </c>
      <c r="BZ64" s="94" t="s">
        <v>1869</v>
      </c>
      <c r="CA64" s="95" t="str">
        <f t="shared" si="0"/>
        <v>6966</v>
      </c>
    </row>
    <row r="65" spans="54:79" ht="24.95" customHeight="1">
      <c r="BB65" s="103" t="s">
        <v>1743</v>
      </c>
      <c r="BC65" s="116" t="s">
        <v>1744</v>
      </c>
      <c r="BD65" s="117">
        <v>0.7</v>
      </c>
      <c r="BW65" s="94" t="s">
        <v>1869</v>
      </c>
      <c r="BX65" s="94" t="s">
        <v>207</v>
      </c>
      <c r="BY65" s="94" t="s">
        <v>1870</v>
      </c>
      <c r="BZ65" s="94" t="s">
        <v>1869</v>
      </c>
      <c r="CA65" s="95" t="str">
        <f t="shared" si="0"/>
        <v>6766</v>
      </c>
    </row>
    <row r="66" spans="54:79" ht="24.95" customHeight="1">
      <c r="BB66" s="116" t="s">
        <v>1745</v>
      </c>
      <c r="BC66" s="103" t="s">
        <v>1746</v>
      </c>
      <c r="BD66" s="117">
        <v>0.7</v>
      </c>
      <c r="BW66" s="94" t="s">
        <v>1869</v>
      </c>
      <c r="BX66" s="94" t="s">
        <v>204</v>
      </c>
      <c r="BY66" s="94" t="s">
        <v>1870</v>
      </c>
      <c r="BZ66" s="94" t="s">
        <v>1869</v>
      </c>
      <c r="CA66" s="95" t="str">
        <f t="shared" ref="CA66:CA129" si="4">CODE(BX66)&amp;CODE(BY66)</f>
        <v>6766</v>
      </c>
    </row>
    <row r="67" spans="54:79" ht="15.95" customHeight="1">
      <c r="BB67" s="116" t="s">
        <v>1747</v>
      </c>
      <c r="BC67" s="116" t="s">
        <v>1748</v>
      </c>
      <c r="BD67" s="117">
        <v>0.7</v>
      </c>
      <c r="BW67" s="94" t="s">
        <v>1824</v>
      </c>
      <c r="BX67" s="94" t="s">
        <v>1871</v>
      </c>
      <c r="BY67" s="94" t="s">
        <v>182</v>
      </c>
      <c r="BZ67" s="94" t="s">
        <v>1824</v>
      </c>
      <c r="CA67" s="95" t="str">
        <f t="shared" si="4"/>
        <v>8371</v>
      </c>
    </row>
    <row r="68" spans="54:79" ht="15.95" customHeight="1">
      <c r="BB68" s="116" t="s">
        <v>1749</v>
      </c>
      <c r="BC68" s="116" t="s">
        <v>1750</v>
      </c>
      <c r="BD68" s="117">
        <v>0.7</v>
      </c>
      <c r="BW68" s="94" t="s">
        <v>1824</v>
      </c>
      <c r="BX68" s="94" t="s">
        <v>327</v>
      </c>
      <c r="BY68" s="94" t="s">
        <v>182</v>
      </c>
      <c r="BZ68" s="94" t="s">
        <v>1824</v>
      </c>
      <c r="CA68" s="95" t="str">
        <f t="shared" si="4"/>
        <v>6571</v>
      </c>
    </row>
    <row r="69" spans="54:79" ht="15.95" customHeight="1">
      <c r="BB69" s="116" t="s">
        <v>1751</v>
      </c>
      <c r="BC69" s="116" t="s">
        <v>1752</v>
      </c>
      <c r="BD69" s="117">
        <v>0.7</v>
      </c>
      <c r="BW69" s="94" t="s">
        <v>1824</v>
      </c>
      <c r="BX69" s="94" t="s">
        <v>1872</v>
      </c>
      <c r="BY69" s="94" t="s">
        <v>182</v>
      </c>
      <c r="BZ69" s="94" t="s">
        <v>1824</v>
      </c>
      <c r="CA69" s="95" t="str">
        <f t="shared" si="4"/>
        <v>8371</v>
      </c>
    </row>
    <row r="70" spans="54:79" ht="24.95" customHeight="1">
      <c r="BB70" s="116" t="s">
        <v>1753</v>
      </c>
      <c r="BC70" s="116" t="s">
        <v>1754</v>
      </c>
      <c r="BD70" s="117">
        <v>0.7</v>
      </c>
      <c r="BW70" s="94" t="s">
        <v>1824</v>
      </c>
      <c r="BX70" s="94" t="s">
        <v>1873</v>
      </c>
      <c r="BY70" s="94" t="s">
        <v>182</v>
      </c>
      <c r="BZ70" s="94" t="s">
        <v>1824</v>
      </c>
      <c r="CA70" s="95" t="str">
        <f t="shared" si="4"/>
        <v>6871</v>
      </c>
    </row>
    <row r="71" spans="54:79" ht="24.95" customHeight="1">
      <c r="BB71" s="103" t="s">
        <v>1755</v>
      </c>
      <c r="BC71" s="116" t="s">
        <v>1756</v>
      </c>
      <c r="BD71" s="117">
        <v>0.7</v>
      </c>
      <c r="BW71" s="94" t="s">
        <v>1824</v>
      </c>
      <c r="BX71" s="94" t="s">
        <v>369</v>
      </c>
      <c r="BY71" s="94" t="s">
        <v>182</v>
      </c>
      <c r="BZ71" s="94" t="s">
        <v>1824</v>
      </c>
      <c r="CA71" s="95" t="str">
        <f t="shared" si="4"/>
        <v>8371</v>
      </c>
    </row>
    <row r="72" spans="54:79" ht="24.95" customHeight="1">
      <c r="BB72" s="103" t="s">
        <v>1757</v>
      </c>
      <c r="BC72" s="103" t="s">
        <v>1758</v>
      </c>
      <c r="BD72" s="117">
        <v>0.7</v>
      </c>
      <c r="BW72" s="94" t="s">
        <v>1824</v>
      </c>
      <c r="BX72" s="94" t="s">
        <v>1874</v>
      </c>
      <c r="BY72" s="94" t="s">
        <v>182</v>
      </c>
      <c r="BZ72" s="94" t="s">
        <v>1824</v>
      </c>
      <c r="CA72" s="95" t="str">
        <f t="shared" si="4"/>
        <v>8371</v>
      </c>
    </row>
    <row r="73" spans="54:79" ht="15.95" customHeight="1">
      <c r="BB73" s="103" t="s">
        <v>1759</v>
      </c>
      <c r="BC73" s="103" t="s">
        <v>1760</v>
      </c>
      <c r="BD73" s="117">
        <v>0.7</v>
      </c>
      <c r="BW73" s="94" t="s">
        <v>1824</v>
      </c>
      <c r="BX73" s="94" t="s">
        <v>548</v>
      </c>
      <c r="BY73" s="94" t="s">
        <v>182</v>
      </c>
      <c r="BZ73" s="94" t="s">
        <v>1824</v>
      </c>
      <c r="CA73" s="95" t="str">
        <f t="shared" si="4"/>
        <v>8371</v>
      </c>
    </row>
    <row r="74" spans="54:79" ht="15.95" customHeight="1">
      <c r="BB74" s="116" t="s">
        <v>1761</v>
      </c>
      <c r="BC74" s="103" t="s">
        <v>1762</v>
      </c>
      <c r="BD74" s="117">
        <v>0.7</v>
      </c>
      <c r="BW74" s="94" t="s">
        <v>1824</v>
      </c>
      <c r="BX74" s="94" t="s">
        <v>552</v>
      </c>
      <c r="BY74" s="94" t="s">
        <v>182</v>
      </c>
      <c r="BZ74" s="94" t="s">
        <v>1824</v>
      </c>
      <c r="CA74" s="95" t="str">
        <f t="shared" si="4"/>
        <v>8371</v>
      </c>
    </row>
    <row r="75" spans="54:79" ht="15.95" customHeight="1">
      <c r="BB75" s="103" t="s">
        <v>1763</v>
      </c>
      <c r="BC75" s="116" t="s">
        <v>1764</v>
      </c>
      <c r="BD75" s="117">
        <v>0.7</v>
      </c>
      <c r="BW75" s="94" t="s">
        <v>1824</v>
      </c>
      <c r="BX75" s="94" t="s">
        <v>364</v>
      </c>
      <c r="BY75" s="94" t="s">
        <v>182</v>
      </c>
      <c r="BZ75" s="94" t="s">
        <v>1824</v>
      </c>
      <c r="CA75" s="95" t="str">
        <f t="shared" si="4"/>
        <v>8071</v>
      </c>
    </row>
    <row r="76" spans="54:79">
      <c r="BB76" s="116" t="s">
        <v>1765</v>
      </c>
      <c r="BC76" s="103" t="s">
        <v>1766</v>
      </c>
      <c r="BD76" s="117">
        <v>0.7</v>
      </c>
      <c r="BW76" s="94" t="s">
        <v>1824</v>
      </c>
      <c r="BX76" s="94" t="s">
        <v>362</v>
      </c>
      <c r="BY76" s="94" t="s">
        <v>182</v>
      </c>
      <c r="BZ76" s="94" t="s">
        <v>1824</v>
      </c>
      <c r="CA76" s="95" t="str">
        <f t="shared" si="4"/>
        <v>8071</v>
      </c>
    </row>
    <row r="77" spans="54:79">
      <c r="BB77" s="116" t="s">
        <v>1767</v>
      </c>
      <c r="BC77" s="116" t="s">
        <v>1768</v>
      </c>
      <c r="BD77" s="117">
        <v>0.7</v>
      </c>
      <c r="BW77" s="94" t="s">
        <v>1824</v>
      </c>
      <c r="BX77" s="94" t="s">
        <v>359</v>
      </c>
      <c r="BY77" s="94" t="s">
        <v>182</v>
      </c>
      <c r="BZ77" s="94" t="s">
        <v>1824</v>
      </c>
      <c r="CA77" s="95" t="str">
        <f t="shared" si="4"/>
        <v>7871</v>
      </c>
    </row>
    <row r="78" spans="54:79">
      <c r="BB78" s="103" t="s">
        <v>1769</v>
      </c>
      <c r="BC78" s="116" t="s">
        <v>1770</v>
      </c>
      <c r="BD78" s="117">
        <v>0.7</v>
      </c>
      <c r="BW78" s="94" t="s">
        <v>1824</v>
      </c>
      <c r="BX78" s="94" t="s">
        <v>357</v>
      </c>
      <c r="BY78" s="94" t="s">
        <v>182</v>
      </c>
      <c r="BZ78" s="94" t="s">
        <v>1824</v>
      </c>
      <c r="CA78" s="95" t="str">
        <f t="shared" si="4"/>
        <v>7871</v>
      </c>
    </row>
    <row r="79" spans="54:79">
      <c r="BB79" s="116" t="s">
        <v>1771</v>
      </c>
      <c r="BC79" s="103" t="s">
        <v>1772</v>
      </c>
      <c r="BD79" s="117">
        <v>0.7</v>
      </c>
      <c r="BW79" s="94" t="s">
        <v>1824</v>
      </c>
      <c r="BX79" s="94" t="s">
        <v>354</v>
      </c>
      <c r="BY79" s="94" t="s">
        <v>182</v>
      </c>
      <c r="BZ79" s="94" t="s">
        <v>1824</v>
      </c>
      <c r="CA79" s="95" t="str">
        <f t="shared" si="4"/>
        <v>7771</v>
      </c>
    </row>
    <row r="80" spans="54:79">
      <c r="BB80" s="116" t="s">
        <v>1683</v>
      </c>
      <c r="BC80" s="116" t="s">
        <v>1684</v>
      </c>
      <c r="BD80" s="117">
        <v>0.7</v>
      </c>
      <c r="BW80" s="94" t="s">
        <v>1824</v>
      </c>
      <c r="BX80" s="94" t="s">
        <v>339</v>
      </c>
      <c r="BY80" s="94" t="s">
        <v>182</v>
      </c>
      <c r="BZ80" s="94" t="s">
        <v>1824</v>
      </c>
      <c r="CA80" s="95" t="str">
        <f t="shared" si="4"/>
        <v>6971</v>
      </c>
    </row>
    <row r="81" spans="54:79">
      <c r="BB81" s="103" t="s">
        <v>1685</v>
      </c>
      <c r="BC81" s="116" t="s">
        <v>1686</v>
      </c>
      <c r="BD81" s="117">
        <v>0.7</v>
      </c>
      <c r="BW81" s="94" t="s">
        <v>1824</v>
      </c>
      <c r="BX81" s="94" t="s">
        <v>337</v>
      </c>
      <c r="BY81" s="94" t="s">
        <v>182</v>
      </c>
      <c r="BZ81" s="94" t="s">
        <v>1824</v>
      </c>
      <c r="CA81" s="95" t="str">
        <f t="shared" si="4"/>
        <v>6971</v>
      </c>
    </row>
    <row r="82" spans="54:79">
      <c r="BB82" s="116" t="s">
        <v>1773</v>
      </c>
      <c r="BC82" s="103" t="s">
        <v>1774</v>
      </c>
      <c r="BD82" s="117">
        <v>0.7</v>
      </c>
      <c r="BW82" s="94" t="s">
        <v>1824</v>
      </c>
      <c r="BX82" s="94" t="s">
        <v>335</v>
      </c>
      <c r="BY82" s="94" t="s">
        <v>182</v>
      </c>
      <c r="BZ82" s="94" t="s">
        <v>1824</v>
      </c>
      <c r="CA82" s="95" t="str">
        <f t="shared" si="4"/>
        <v>6871</v>
      </c>
    </row>
    <row r="83" spans="54:79">
      <c r="BB83" s="116" t="s">
        <v>1775</v>
      </c>
      <c r="BC83" s="116" t="s">
        <v>1776</v>
      </c>
      <c r="BD83" s="117">
        <v>0.7</v>
      </c>
      <c r="BW83" s="94" t="s">
        <v>1824</v>
      </c>
      <c r="BX83" s="94" t="s">
        <v>333</v>
      </c>
      <c r="BY83" s="94" t="s">
        <v>182</v>
      </c>
      <c r="BZ83" s="94" t="s">
        <v>1824</v>
      </c>
      <c r="CA83" s="95" t="str">
        <f t="shared" si="4"/>
        <v>6771</v>
      </c>
    </row>
    <row r="84" spans="54:79">
      <c r="BB84" s="116" t="s">
        <v>1777</v>
      </c>
      <c r="BC84" s="116" t="s">
        <v>1778</v>
      </c>
      <c r="BD84" s="117">
        <v>0.7</v>
      </c>
      <c r="BW84" s="94" t="s">
        <v>1824</v>
      </c>
      <c r="BX84" s="94" t="s">
        <v>331</v>
      </c>
      <c r="BY84" s="94" t="s">
        <v>182</v>
      </c>
      <c r="BZ84" s="94" t="s">
        <v>1824</v>
      </c>
      <c r="CA84" s="95" t="str">
        <f t="shared" si="4"/>
        <v>6671</v>
      </c>
    </row>
    <row r="85" spans="54:79">
      <c r="BB85" s="116" t="s">
        <v>1779</v>
      </c>
      <c r="BC85" s="116" t="s">
        <v>1780</v>
      </c>
      <c r="BD85" s="117">
        <v>0.7</v>
      </c>
      <c r="BW85" s="94" t="s">
        <v>1824</v>
      </c>
      <c r="BX85" s="94" t="s">
        <v>329</v>
      </c>
      <c r="BY85" s="94" t="s">
        <v>182</v>
      </c>
      <c r="BZ85" s="94" t="s">
        <v>1824</v>
      </c>
      <c r="CA85" s="95" t="str">
        <f t="shared" si="4"/>
        <v>6671</v>
      </c>
    </row>
    <row r="86" spans="54:79">
      <c r="BB86" s="116" t="s">
        <v>1781</v>
      </c>
      <c r="BC86" s="116" t="s">
        <v>1782</v>
      </c>
      <c r="BD86" s="117">
        <v>0.7</v>
      </c>
      <c r="BW86" s="94" t="s">
        <v>1824</v>
      </c>
      <c r="BX86" s="94" t="s">
        <v>366</v>
      </c>
      <c r="BY86" s="94" t="s">
        <v>182</v>
      </c>
      <c r="BZ86" s="94" t="s">
        <v>1824</v>
      </c>
      <c r="CA86" s="95" t="str">
        <f t="shared" si="4"/>
        <v>8371</v>
      </c>
    </row>
    <row r="87" spans="54:79">
      <c r="BB87" s="116" t="s">
        <v>1687</v>
      </c>
      <c r="BC87" s="116" t="s">
        <v>1688</v>
      </c>
      <c r="BD87" s="117">
        <v>0.7</v>
      </c>
      <c r="BW87" s="94" t="s">
        <v>1824</v>
      </c>
      <c r="BX87" s="94" t="s">
        <v>325</v>
      </c>
      <c r="BY87" s="94" t="s">
        <v>182</v>
      </c>
      <c r="BZ87" s="94" t="s">
        <v>1824</v>
      </c>
      <c r="CA87" s="95" t="str">
        <f t="shared" si="4"/>
        <v>7171</v>
      </c>
    </row>
    <row r="88" spans="54:79">
      <c r="BB88" s="116" t="s">
        <v>1689</v>
      </c>
      <c r="BC88" s="116" t="s">
        <v>1690</v>
      </c>
      <c r="BD88" s="117">
        <v>0.7</v>
      </c>
      <c r="BW88" s="94" t="s">
        <v>1824</v>
      </c>
      <c r="BX88" s="94" t="s">
        <v>347</v>
      </c>
      <c r="BY88" s="94" t="s">
        <v>182</v>
      </c>
      <c r="BZ88" s="94" t="s">
        <v>1824</v>
      </c>
      <c r="CA88" s="95" t="str">
        <f t="shared" si="4"/>
        <v>7371</v>
      </c>
    </row>
    <row r="89" spans="54:79">
      <c r="BB89" s="103" t="s">
        <v>1783</v>
      </c>
      <c r="BC89" s="116" t="s">
        <v>1784</v>
      </c>
      <c r="BD89" s="117">
        <v>0.7</v>
      </c>
      <c r="BW89" s="94" t="s">
        <v>1824</v>
      </c>
      <c r="BX89" s="94" t="s">
        <v>343</v>
      </c>
      <c r="BY89" s="94" t="s">
        <v>182</v>
      </c>
      <c r="BZ89" s="94" t="s">
        <v>1824</v>
      </c>
      <c r="CA89" s="95" t="str">
        <f t="shared" si="4"/>
        <v>7171</v>
      </c>
    </row>
    <row r="90" spans="54:79">
      <c r="BB90" s="103" t="s">
        <v>1785</v>
      </c>
      <c r="BC90" s="116" t="s">
        <v>1786</v>
      </c>
      <c r="BD90" s="117">
        <v>0.7</v>
      </c>
      <c r="BW90" s="94" t="s">
        <v>1824</v>
      </c>
      <c r="BX90" s="94" t="s">
        <v>550</v>
      </c>
      <c r="BY90" s="94" t="s">
        <v>182</v>
      </c>
      <c r="BZ90" s="94" t="s">
        <v>1824</v>
      </c>
      <c r="CA90" s="95" t="str">
        <f t="shared" si="4"/>
        <v>7671</v>
      </c>
    </row>
    <row r="91" spans="54:79">
      <c r="BB91" s="116" t="s">
        <v>1691</v>
      </c>
      <c r="BC91" s="103" t="s">
        <v>1692</v>
      </c>
      <c r="BD91" s="117">
        <v>0.7</v>
      </c>
      <c r="BW91" s="94" t="s">
        <v>1824</v>
      </c>
      <c r="BX91" s="94" t="s">
        <v>1875</v>
      </c>
      <c r="BY91" s="94" t="s">
        <v>182</v>
      </c>
      <c r="BZ91" s="94" t="s">
        <v>1824</v>
      </c>
      <c r="CA91" s="95" t="str">
        <f t="shared" si="4"/>
        <v>7871</v>
      </c>
    </row>
    <row r="92" spans="54:79">
      <c r="BB92" s="103" t="s">
        <v>1693</v>
      </c>
      <c r="BC92" s="103" t="s">
        <v>1694</v>
      </c>
      <c r="BD92" s="117">
        <v>0.7</v>
      </c>
      <c r="BW92" s="94" t="s">
        <v>1824</v>
      </c>
      <c r="BX92" s="94" t="s">
        <v>1876</v>
      </c>
      <c r="BY92" s="94" t="s">
        <v>182</v>
      </c>
      <c r="BZ92" s="94" t="s">
        <v>1824</v>
      </c>
      <c r="CA92" s="95" t="str">
        <f t="shared" si="4"/>
        <v>7671</v>
      </c>
    </row>
    <row r="93" spans="54:79">
      <c r="BB93" s="116" t="s">
        <v>1695</v>
      </c>
      <c r="BC93" s="116" t="s">
        <v>1696</v>
      </c>
      <c r="BD93" s="117">
        <v>0.7</v>
      </c>
      <c r="BW93" s="94" t="s">
        <v>1824</v>
      </c>
      <c r="BX93" s="94" t="s">
        <v>1877</v>
      </c>
      <c r="BY93" s="94" t="s">
        <v>182</v>
      </c>
      <c r="BZ93" s="94" t="s">
        <v>1824</v>
      </c>
      <c r="CA93" s="95" t="str">
        <f t="shared" si="4"/>
        <v>6771</v>
      </c>
    </row>
    <row r="94" spans="54:79">
      <c r="BB94" s="103" t="s">
        <v>1697</v>
      </c>
      <c r="BC94" s="103" t="s">
        <v>1698</v>
      </c>
      <c r="BD94" s="117">
        <v>0.7</v>
      </c>
      <c r="BW94" s="94" t="s">
        <v>1824</v>
      </c>
      <c r="BX94" s="94" t="s">
        <v>1878</v>
      </c>
      <c r="BY94" s="94" t="s">
        <v>182</v>
      </c>
      <c r="BZ94" s="94" t="s">
        <v>1824</v>
      </c>
      <c r="CA94" s="95" t="str">
        <f t="shared" si="4"/>
        <v>8071</v>
      </c>
    </row>
    <row r="95" spans="54:79">
      <c r="BB95" s="103" t="s">
        <v>1787</v>
      </c>
      <c r="BC95" s="103" t="s">
        <v>1788</v>
      </c>
      <c r="BD95" s="117">
        <v>0.7</v>
      </c>
      <c r="BW95" s="94" t="s">
        <v>1879</v>
      </c>
      <c r="BX95" s="94" t="s">
        <v>1880</v>
      </c>
      <c r="BY95" s="94" t="s">
        <v>185</v>
      </c>
      <c r="BZ95" s="94" t="s">
        <v>1879</v>
      </c>
      <c r="CA95" s="95" t="str">
        <f t="shared" si="4"/>
        <v>8373</v>
      </c>
    </row>
    <row r="96" spans="54:79">
      <c r="BB96" s="103" t="s">
        <v>1789</v>
      </c>
      <c r="BC96" s="116" t="s">
        <v>1790</v>
      </c>
      <c r="BD96" s="117">
        <v>0.7</v>
      </c>
      <c r="BW96" s="94" t="s">
        <v>1879</v>
      </c>
      <c r="BX96" s="94" t="s">
        <v>1881</v>
      </c>
      <c r="BY96" s="94" t="s">
        <v>185</v>
      </c>
      <c r="BZ96" s="94" t="s">
        <v>1879</v>
      </c>
      <c r="CA96" s="95" t="str">
        <f t="shared" si="4"/>
        <v>8073</v>
      </c>
    </row>
    <row r="97" spans="54:79">
      <c r="BB97" s="116" t="s">
        <v>1791</v>
      </c>
      <c r="BC97" s="103" t="s">
        <v>1792</v>
      </c>
      <c r="BD97" s="117">
        <v>0.7</v>
      </c>
      <c r="BW97" s="94" t="s">
        <v>1879</v>
      </c>
      <c r="BX97" s="94" t="s">
        <v>383</v>
      </c>
      <c r="BY97" s="94" t="s">
        <v>185</v>
      </c>
      <c r="BZ97" s="94" t="s">
        <v>1879</v>
      </c>
      <c r="CA97" s="95" t="str">
        <f t="shared" si="4"/>
        <v>7973</v>
      </c>
    </row>
    <row r="98" spans="54:79">
      <c r="BB98" s="116" t="s">
        <v>1793</v>
      </c>
      <c r="BC98" s="103" t="s">
        <v>1794</v>
      </c>
      <c r="BD98" s="117">
        <v>0.7</v>
      </c>
      <c r="BW98" s="94" t="s">
        <v>1879</v>
      </c>
      <c r="BX98" s="94" t="s">
        <v>379</v>
      </c>
      <c r="BY98" s="94" t="s">
        <v>185</v>
      </c>
      <c r="BZ98" s="94" t="s">
        <v>1879</v>
      </c>
      <c r="CA98" s="95" t="str">
        <f t="shared" si="4"/>
        <v>6773</v>
      </c>
    </row>
    <row r="99" spans="54:79">
      <c r="BB99" s="103" t="s">
        <v>1795</v>
      </c>
      <c r="BC99" s="103" t="s">
        <v>1796</v>
      </c>
      <c r="BD99" s="117">
        <v>0.7</v>
      </c>
      <c r="BW99" s="94" t="s">
        <v>1879</v>
      </c>
      <c r="BX99" s="94" t="s">
        <v>377</v>
      </c>
      <c r="BY99" s="94" t="s">
        <v>185</v>
      </c>
      <c r="BZ99" s="94" t="s">
        <v>1879</v>
      </c>
      <c r="CA99" s="95" t="str">
        <f t="shared" si="4"/>
        <v>6573</v>
      </c>
    </row>
    <row r="100" spans="54:79">
      <c r="BB100" s="116" t="s">
        <v>1797</v>
      </c>
      <c r="BC100" s="116" t="s">
        <v>1798</v>
      </c>
      <c r="BD100" s="117">
        <v>0.7</v>
      </c>
      <c r="BW100" s="94" t="s">
        <v>1879</v>
      </c>
      <c r="BX100" s="94" t="s">
        <v>381</v>
      </c>
      <c r="BY100" s="94" t="s">
        <v>185</v>
      </c>
      <c r="BZ100" s="94" t="s">
        <v>1879</v>
      </c>
      <c r="CA100" s="95" t="str">
        <f t="shared" si="4"/>
        <v>7373</v>
      </c>
    </row>
    <row r="101" spans="54:79">
      <c r="BB101" s="103" t="s">
        <v>1799</v>
      </c>
      <c r="BC101" s="116" t="s">
        <v>1800</v>
      </c>
      <c r="BD101" s="117">
        <v>0.7</v>
      </c>
      <c r="BW101" s="94" t="s">
        <v>1882</v>
      </c>
      <c r="BX101" s="94" t="s">
        <v>277</v>
      </c>
      <c r="BY101" s="94" t="s">
        <v>170</v>
      </c>
      <c r="BZ101" s="94" t="s">
        <v>1882</v>
      </c>
      <c r="CA101" s="95" t="str">
        <f t="shared" si="4"/>
        <v>8367</v>
      </c>
    </row>
    <row r="102" spans="54:79">
      <c r="BW102" s="94" t="s">
        <v>1882</v>
      </c>
      <c r="BX102" s="94" t="s">
        <v>275</v>
      </c>
      <c r="BY102" s="94" t="s">
        <v>170</v>
      </c>
      <c r="BZ102" s="94" t="s">
        <v>1882</v>
      </c>
      <c r="CA102" s="95" t="str">
        <f t="shared" si="4"/>
        <v>8367</v>
      </c>
    </row>
    <row r="103" spans="54:79">
      <c r="BW103" s="94" t="s">
        <v>1882</v>
      </c>
      <c r="BX103" s="94" t="s">
        <v>273</v>
      </c>
      <c r="BY103" s="94" t="s">
        <v>170</v>
      </c>
      <c r="BZ103" s="94" t="s">
        <v>1882</v>
      </c>
      <c r="CA103" s="95" t="str">
        <f t="shared" si="4"/>
        <v>8367</v>
      </c>
    </row>
    <row r="104" spans="54:79">
      <c r="BW104" s="94" t="s">
        <v>1882</v>
      </c>
      <c r="BX104" s="94" t="s">
        <v>271</v>
      </c>
      <c r="BY104" s="94" t="s">
        <v>170</v>
      </c>
      <c r="BZ104" s="94" t="s">
        <v>1882</v>
      </c>
      <c r="CA104" s="95" t="str">
        <f t="shared" si="4"/>
        <v>8067</v>
      </c>
    </row>
    <row r="105" spans="54:79">
      <c r="BW105" s="94" t="s">
        <v>1882</v>
      </c>
      <c r="BX105" s="94" t="s">
        <v>267</v>
      </c>
      <c r="BY105" s="94" t="s">
        <v>170</v>
      </c>
      <c r="BZ105" s="94" t="s">
        <v>1882</v>
      </c>
      <c r="CA105" s="95" t="str">
        <f t="shared" si="4"/>
        <v>7667</v>
      </c>
    </row>
    <row r="106" spans="54:79">
      <c r="BW106" s="94" t="s">
        <v>1883</v>
      </c>
      <c r="BX106" s="94" t="s">
        <v>403</v>
      </c>
      <c r="BY106" s="94" t="s">
        <v>188</v>
      </c>
      <c r="BZ106" s="94" t="s">
        <v>1883</v>
      </c>
      <c r="CA106" s="95" t="str">
        <f t="shared" si="4"/>
        <v>7976</v>
      </c>
    </row>
    <row r="107" spans="54:79">
      <c r="BW107" s="94" t="s">
        <v>1883</v>
      </c>
      <c r="BX107" s="94" t="s">
        <v>411</v>
      </c>
      <c r="BY107" s="94" t="s">
        <v>188</v>
      </c>
      <c r="BZ107" s="94" t="s">
        <v>1883</v>
      </c>
      <c r="CA107" s="95" t="str">
        <f t="shared" si="4"/>
        <v>8176</v>
      </c>
    </row>
    <row r="108" spans="54:79">
      <c r="BW108" s="94" t="s">
        <v>1883</v>
      </c>
      <c r="BX108" s="94" t="s">
        <v>407</v>
      </c>
      <c r="BY108" s="94" t="s">
        <v>188</v>
      </c>
      <c r="BZ108" s="94" t="s">
        <v>1883</v>
      </c>
      <c r="CA108" s="95" t="str">
        <f t="shared" si="4"/>
        <v>8076</v>
      </c>
    </row>
    <row r="109" spans="54:79">
      <c r="BW109" s="94" t="s">
        <v>1883</v>
      </c>
      <c r="BX109" s="94" t="s">
        <v>417</v>
      </c>
      <c r="BY109" s="94" t="s">
        <v>188</v>
      </c>
      <c r="BZ109" s="94" t="s">
        <v>1883</v>
      </c>
      <c r="CA109" s="95" t="str">
        <f t="shared" si="4"/>
        <v>9076</v>
      </c>
    </row>
    <row r="110" spans="54:79">
      <c r="BW110" s="94" t="s">
        <v>1883</v>
      </c>
      <c r="BX110" s="94" t="s">
        <v>414</v>
      </c>
      <c r="BY110" s="94" t="s">
        <v>188</v>
      </c>
      <c r="BZ110" s="94" t="s">
        <v>1883</v>
      </c>
      <c r="CA110" s="95" t="str">
        <f t="shared" si="4"/>
        <v>8376</v>
      </c>
    </row>
    <row r="111" spans="54:79">
      <c r="BW111" s="94" t="s">
        <v>1883</v>
      </c>
      <c r="BX111" s="94" t="s">
        <v>412</v>
      </c>
      <c r="BY111" s="94" t="s">
        <v>188</v>
      </c>
      <c r="BZ111" s="94" t="s">
        <v>1883</v>
      </c>
      <c r="CA111" s="95" t="str">
        <f t="shared" si="4"/>
        <v>8376</v>
      </c>
    </row>
    <row r="112" spans="54:79">
      <c r="BW112" s="94" t="s">
        <v>1883</v>
      </c>
      <c r="BX112" s="94" t="s">
        <v>1884</v>
      </c>
      <c r="BY112" s="94" t="s">
        <v>188</v>
      </c>
      <c r="BZ112" s="94" t="s">
        <v>1883</v>
      </c>
      <c r="CA112" s="95" t="str">
        <f t="shared" si="4"/>
        <v>8076</v>
      </c>
    </row>
    <row r="113" spans="75:79">
      <c r="BW113" s="94" t="s">
        <v>1883</v>
      </c>
      <c r="BX113" s="94" t="s">
        <v>405</v>
      </c>
      <c r="BY113" s="94" t="s">
        <v>188</v>
      </c>
      <c r="BZ113" s="94" t="s">
        <v>1883</v>
      </c>
      <c r="CA113" s="95" t="str">
        <f t="shared" si="4"/>
        <v>8076</v>
      </c>
    </row>
    <row r="114" spans="75:79">
      <c r="BW114" s="94" t="s">
        <v>1883</v>
      </c>
      <c r="BX114" s="94" t="s">
        <v>1885</v>
      </c>
      <c r="BY114" s="94" t="s">
        <v>188</v>
      </c>
      <c r="BZ114" s="94" t="s">
        <v>1883</v>
      </c>
      <c r="CA114" s="95" t="str">
        <f t="shared" si="4"/>
        <v>7776</v>
      </c>
    </row>
    <row r="115" spans="75:79">
      <c r="BW115" s="94" t="s">
        <v>1883</v>
      </c>
      <c r="BX115" s="94" t="s">
        <v>399</v>
      </c>
      <c r="BY115" s="94" t="s">
        <v>188</v>
      </c>
      <c r="BZ115" s="94" t="s">
        <v>1883</v>
      </c>
      <c r="CA115" s="95" t="str">
        <f t="shared" si="4"/>
        <v>7176</v>
      </c>
    </row>
    <row r="116" spans="75:79">
      <c r="BW116" s="94" t="s">
        <v>1883</v>
      </c>
      <c r="BX116" s="94" t="s">
        <v>397</v>
      </c>
      <c r="BY116" s="94" t="s">
        <v>188</v>
      </c>
      <c r="BZ116" s="94" t="s">
        <v>1883</v>
      </c>
      <c r="CA116" s="95" t="str">
        <f t="shared" si="4"/>
        <v>6976</v>
      </c>
    </row>
    <row r="117" spans="75:79">
      <c r="BW117" s="94" t="s">
        <v>1883</v>
      </c>
      <c r="BX117" s="94" t="s">
        <v>1886</v>
      </c>
      <c r="BY117" s="94" t="s">
        <v>188</v>
      </c>
      <c r="BZ117" s="94" t="s">
        <v>1883</v>
      </c>
      <c r="CA117" s="95" t="str">
        <f t="shared" si="4"/>
        <v>6776</v>
      </c>
    </row>
    <row r="118" spans="75:79">
      <c r="BW118" s="94" t="s">
        <v>1883</v>
      </c>
      <c r="BX118" s="94" t="s">
        <v>1887</v>
      </c>
      <c r="BY118" s="94" t="s">
        <v>188</v>
      </c>
      <c r="BZ118" s="94" t="s">
        <v>1883</v>
      </c>
      <c r="CA118" s="95" t="str">
        <f t="shared" si="4"/>
        <v>6776</v>
      </c>
    </row>
    <row r="119" spans="75:79">
      <c r="BW119" s="94" t="s">
        <v>1883</v>
      </c>
      <c r="BX119" s="94" t="s">
        <v>391</v>
      </c>
      <c r="BY119" s="94" t="s">
        <v>188</v>
      </c>
      <c r="BZ119" s="94" t="s">
        <v>1883</v>
      </c>
      <c r="CA119" s="95" t="str">
        <f t="shared" si="4"/>
        <v>6776</v>
      </c>
    </row>
    <row r="120" spans="75:79">
      <c r="BW120" s="94" t="s">
        <v>1883</v>
      </c>
      <c r="BX120" s="94" t="s">
        <v>389</v>
      </c>
      <c r="BY120" s="94" t="s">
        <v>188</v>
      </c>
      <c r="BZ120" s="94" t="s">
        <v>1883</v>
      </c>
      <c r="CA120" s="95" t="str">
        <f t="shared" si="4"/>
        <v>6776</v>
      </c>
    </row>
    <row r="121" spans="75:79">
      <c r="BW121" s="94" t="s">
        <v>1883</v>
      </c>
      <c r="BX121" s="94" t="s">
        <v>188</v>
      </c>
      <c r="BY121" s="94" t="s">
        <v>188</v>
      </c>
      <c r="BZ121" s="94" t="s">
        <v>1883</v>
      </c>
      <c r="CA121" s="95" t="str">
        <f t="shared" si="4"/>
        <v>7676</v>
      </c>
    </row>
    <row r="122" spans="75:79" ht="45">
      <c r="BW122" s="96" t="s">
        <v>1940</v>
      </c>
      <c r="BX122" s="96" t="s">
        <v>1941</v>
      </c>
      <c r="BY122" s="96" t="s">
        <v>1942</v>
      </c>
      <c r="BZ122" s="96" t="s">
        <v>1940</v>
      </c>
      <c r="CA122" s="95" t="str">
        <f t="shared" si="4"/>
        <v>8477</v>
      </c>
    </row>
    <row r="123" spans="75:79" ht="45">
      <c r="BW123" s="96" t="s">
        <v>1940</v>
      </c>
      <c r="BX123" s="96" t="s">
        <v>1943</v>
      </c>
      <c r="BY123" s="96" t="s">
        <v>1942</v>
      </c>
      <c r="BZ123" s="96" t="s">
        <v>1940</v>
      </c>
      <c r="CA123" s="95" t="str">
        <f t="shared" si="4"/>
        <v>8077</v>
      </c>
    </row>
    <row r="124" spans="75:79" ht="45">
      <c r="BW124" s="96" t="s">
        <v>1940</v>
      </c>
      <c r="BX124" s="96" t="s">
        <v>1944</v>
      </c>
      <c r="BY124" s="96" t="s">
        <v>1942</v>
      </c>
      <c r="BZ124" s="96" t="s">
        <v>1940</v>
      </c>
      <c r="CA124" s="95" t="str">
        <f t="shared" si="4"/>
        <v>7677</v>
      </c>
    </row>
    <row r="125" spans="75:79" ht="45">
      <c r="BW125" s="96" t="s">
        <v>1940</v>
      </c>
      <c r="BX125" s="96" t="s">
        <v>1945</v>
      </c>
      <c r="BY125" s="96" t="s">
        <v>1942</v>
      </c>
      <c r="BZ125" s="96" t="s">
        <v>1940</v>
      </c>
      <c r="CA125" s="95" t="str">
        <f t="shared" si="4"/>
        <v>8477</v>
      </c>
    </row>
    <row r="126" spans="75:79" ht="45">
      <c r="BW126" s="96" t="s">
        <v>1940</v>
      </c>
      <c r="BX126" s="96" t="s">
        <v>1946</v>
      </c>
      <c r="BY126" s="96" t="s">
        <v>1942</v>
      </c>
      <c r="BZ126" s="96" t="s">
        <v>1940</v>
      </c>
      <c r="CA126" s="95" t="str">
        <f t="shared" si="4"/>
        <v>8377</v>
      </c>
    </row>
    <row r="127" spans="75:79" ht="45">
      <c r="BW127" s="96" t="s">
        <v>1940</v>
      </c>
      <c r="BX127" s="96" t="s">
        <v>1947</v>
      </c>
      <c r="BY127" s="96" t="s">
        <v>1942</v>
      </c>
      <c r="BZ127" s="96" t="s">
        <v>1940</v>
      </c>
      <c r="CA127" s="95" t="str">
        <f t="shared" si="4"/>
        <v>7277</v>
      </c>
    </row>
    <row r="128" spans="75:79" ht="45">
      <c r="BW128" s="96" t="s">
        <v>1940</v>
      </c>
      <c r="BX128" s="96" t="s">
        <v>1948</v>
      </c>
      <c r="BY128" s="96" t="s">
        <v>1942</v>
      </c>
      <c r="BZ128" s="96" t="s">
        <v>1940</v>
      </c>
      <c r="CA128" s="95" t="str">
        <f t="shared" si="4"/>
        <v>8377</v>
      </c>
    </row>
    <row r="129" spans="75:79" ht="45">
      <c r="BW129" s="96" t="s">
        <v>1940</v>
      </c>
      <c r="BX129" s="96" t="s">
        <v>1949</v>
      </c>
      <c r="BY129" s="96" t="s">
        <v>1942</v>
      </c>
      <c r="BZ129" s="96" t="s">
        <v>1940</v>
      </c>
      <c r="CA129" s="95" t="str">
        <f t="shared" si="4"/>
        <v>8377</v>
      </c>
    </row>
    <row r="130" spans="75:79" ht="45">
      <c r="BW130" s="96" t="s">
        <v>1940</v>
      </c>
      <c r="BX130" s="96" t="s">
        <v>1950</v>
      </c>
      <c r="BY130" s="96" t="s">
        <v>1942</v>
      </c>
      <c r="BZ130" s="96" t="s">
        <v>1940</v>
      </c>
      <c r="CA130" s="95" t="str">
        <f t="shared" ref="CA130:CA193" si="5">CODE(BX130)&amp;CODE(BY130)</f>
        <v>8077</v>
      </c>
    </row>
    <row r="131" spans="75:79" ht="45">
      <c r="BW131" s="96" t="s">
        <v>1940</v>
      </c>
      <c r="BX131" s="96" t="s">
        <v>1951</v>
      </c>
      <c r="BY131" s="96" t="s">
        <v>1942</v>
      </c>
      <c r="BZ131" s="96" t="s">
        <v>1940</v>
      </c>
      <c r="CA131" s="95" t="str">
        <f t="shared" si="5"/>
        <v>7677</v>
      </c>
    </row>
    <row r="132" spans="75:79" ht="45">
      <c r="BW132" s="96" t="s">
        <v>1940</v>
      </c>
      <c r="BX132" s="96" t="s">
        <v>1952</v>
      </c>
      <c r="BY132" s="96" t="s">
        <v>1942</v>
      </c>
      <c r="BZ132" s="96" t="s">
        <v>1940</v>
      </c>
      <c r="CA132" s="95" t="str">
        <f t="shared" si="5"/>
        <v>7177</v>
      </c>
    </row>
    <row r="133" spans="75:79" ht="45">
      <c r="BW133" s="96" t="s">
        <v>1940</v>
      </c>
      <c r="BX133" s="96" t="s">
        <v>1953</v>
      </c>
      <c r="BY133" s="96" t="s">
        <v>1942</v>
      </c>
      <c r="BZ133" s="96" t="s">
        <v>1940</v>
      </c>
      <c r="CA133" s="95" t="str">
        <f t="shared" si="5"/>
        <v>7777</v>
      </c>
    </row>
    <row r="134" spans="75:79">
      <c r="BW134" s="94" t="s">
        <v>1888</v>
      </c>
      <c r="BX134" s="94" t="s">
        <v>291</v>
      </c>
      <c r="BY134" s="94" t="s">
        <v>173</v>
      </c>
      <c r="BZ134" s="94" t="s">
        <v>1888</v>
      </c>
      <c r="CA134" s="95" t="str">
        <f t="shared" si="5"/>
        <v>7669</v>
      </c>
    </row>
    <row r="135" spans="75:79">
      <c r="BW135" s="94" t="s">
        <v>1888</v>
      </c>
      <c r="BX135" s="94" t="s">
        <v>306</v>
      </c>
      <c r="BY135" s="94" t="s">
        <v>173</v>
      </c>
      <c r="BZ135" s="94" t="s">
        <v>1888</v>
      </c>
      <c r="CA135" s="95" t="str">
        <f t="shared" si="5"/>
        <v>9069</v>
      </c>
    </row>
    <row r="136" spans="75:79">
      <c r="BW136" s="94" t="s">
        <v>1888</v>
      </c>
      <c r="BX136" s="94" t="s">
        <v>1889</v>
      </c>
      <c r="BY136" s="94" t="s">
        <v>173</v>
      </c>
      <c r="BZ136" s="94" t="s">
        <v>1888</v>
      </c>
      <c r="CA136" s="95" t="str">
        <f t="shared" si="5"/>
        <v>8369</v>
      </c>
    </row>
    <row r="137" spans="75:79">
      <c r="BW137" s="94" t="s">
        <v>1888</v>
      </c>
      <c r="BX137" s="94" t="s">
        <v>302</v>
      </c>
      <c r="BY137" s="94" t="s">
        <v>173</v>
      </c>
      <c r="BZ137" s="94" t="s">
        <v>1888</v>
      </c>
      <c r="CA137" s="95" t="str">
        <f t="shared" si="5"/>
        <v>8069</v>
      </c>
    </row>
    <row r="138" spans="75:79">
      <c r="BW138" s="94" t="s">
        <v>1888</v>
      </c>
      <c r="BX138" s="94" t="s">
        <v>300</v>
      </c>
      <c r="BY138" s="94" t="s">
        <v>173</v>
      </c>
      <c r="BZ138" s="94" t="s">
        <v>1888</v>
      </c>
      <c r="CA138" s="95" t="str">
        <f t="shared" si="5"/>
        <v>8069</v>
      </c>
    </row>
    <row r="139" spans="75:79">
      <c r="BW139" s="94" t="s">
        <v>1888</v>
      </c>
      <c r="BX139" s="94" t="s">
        <v>298</v>
      </c>
      <c r="BY139" s="94" t="s">
        <v>173</v>
      </c>
      <c r="BZ139" s="94" t="s">
        <v>1888</v>
      </c>
      <c r="CA139" s="95" t="str">
        <f t="shared" si="5"/>
        <v>8069</v>
      </c>
    </row>
    <row r="140" spans="75:79">
      <c r="BW140" s="94" t="s">
        <v>1888</v>
      </c>
      <c r="BX140" s="94" t="s">
        <v>296</v>
      </c>
      <c r="BY140" s="94" t="s">
        <v>173</v>
      </c>
      <c r="BZ140" s="94" t="s">
        <v>1888</v>
      </c>
      <c r="CA140" s="95" t="str">
        <f t="shared" si="5"/>
        <v>7769</v>
      </c>
    </row>
    <row r="141" spans="75:79">
      <c r="BW141" s="94" t="s">
        <v>1888</v>
      </c>
      <c r="BX141" s="94" t="s">
        <v>289</v>
      </c>
      <c r="BY141" s="94" t="s">
        <v>173</v>
      </c>
      <c r="BZ141" s="94" t="s">
        <v>1888</v>
      </c>
      <c r="CA141" s="95" t="str">
        <f t="shared" si="5"/>
        <v>7269</v>
      </c>
    </row>
    <row r="142" spans="75:79">
      <c r="BW142" s="94" t="s">
        <v>1888</v>
      </c>
      <c r="BX142" s="94" t="s">
        <v>287</v>
      </c>
      <c r="BY142" s="94" t="s">
        <v>173</v>
      </c>
      <c r="BZ142" s="94" t="s">
        <v>1888</v>
      </c>
      <c r="CA142" s="95" t="str">
        <f t="shared" si="5"/>
        <v>6969</v>
      </c>
    </row>
    <row r="143" spans="75:79">
      <c r="BW143" s="94" t="s">
        <v>1888</v>
      </c>
      <c r="BX143" s="94" t="s">
        <v>285</v>
      </c>
      <c r="BY143" s="94" t="s">
        <v>173</v>
      </c>
      <c r="BZ143" s="94" t="s">
        <v>1888</v>
      </c>
      <c r="CA143" s="95" t="str">
        <f t="shared" si="5"/>
        <v>6769</v>
      </c>
    </row>
    <row r="144" spans="75:79">
      <c r="BW144" s="94" t="s">
        <v>1888</v>
      </c>
      <c r="BX144" s="94" t="s">
        <v>283</v>
      </c>
      <c r="BY144" s="94" t="s">
        <v>173</v>
      </c>
      <c r="BZ144" s="94" t="s">
        <v>1888</v>
      </c>
      <c r="CA144" s="95" t="str">
        <f t="shared" si="5"/>
        <v>6669</v>
      </c>
    </row>
    <row r="145" spans="75:79">
      <c r="BW145" s="94" t="s">
        <v>1888</v>
      </c>
      <c r="BX145" s="94" t="s">
        <v>281</v>
      </c>
      <c r="BY145" s="94" t="s">
        <v>173</v>
      </c>
      <c r="BZ145" s="94" t="s">
        <v>1888</v>
      </c>
      <c r="CA145" s="95" t="str">
        <f t="shared" si="5"/>
        <v>6569</v>
      </c>
    </row>
    <row r="146" spans="75:79">
      <c r="BW146" s="94" t="s">
        <v>1888</v>
      </c>
      <c r="BX146" s="94" t="s">
        <v>279</v>
      </c>
      <c r="BY146" s="94" t="s">
        <v>173</v>
      </c>
      <c r="BZ146" s="94" t="s">
        <v>1888</v>
      </c>
      <c r="CA146" s="95" t="str">
        <f t="shared" si="5"/>
        <v>6569</v>
      </c>
    </row>
    <row r="147" spans="75:79">
      <c r="BW147" s="94" t="s">
        <v>1888</v>
      </c>
      <c r="BX147" s="94" t="s">
        <v>293</v>
      </c>
      <c r="BY147" s="94" t="s">
        <v>173</v>
      </c>
      <c r="BZ147" s="94" t="s">
        <v>1888</v>
      </c>
      <c r="CA147" s="95" t="str">
        <f t="shared" si="5"/>
        <v>7769</v>
      </c>
    </row>
    <row r="148" spans="75:79">
      <c r="BW148" s="94" t="s">
        <v>1890</v>
      </c>
      <c r="BX148" s="94" t="s">
        <v>507</v>
      </c>
      <c r="BY148" s="94" t="s">
        <v>200</v>
      </c>
      <c r="BZ148" s="94" t="s">
        <v>1890</v>
      </c>
      <c r="CA148" s="95" t="str">
        <f t="shared" si="5"/>
        <v>6778</v>
      </c>
    </row>
    <row r="149" spans="75:79">
      <c r="BW149" s="94" t="s">
        <v>1890</v>
      </c>
      <c r="BX149" s="94" t="s">
        <v>511</v>
      </c>
      <c r="BY149" s="94" t="s">
        <v>200</v>
      </c>
      <c r="BZ149" s="94" t="s">
        <v>1890</v>
      </c>
      <c r="CA149" s="95" t="str">
        <f t="shared" si="5"/>
        <v>8178</v>
      </c>
    </row>
    <row r="150" spans="75:79">
      <c r="BW150" s="94" t="s">
        <v>1890</v>
      </c>
      <c r="BX150" s="94" t="s">
        <v>509</v>
      </c>
      <c r="BY150" s="94" t="s">
        <v>200</v>
      </c>
      <c r="BZ150" s="94" t="s">
        <v>1890</v>
      </c>
      <c r="CA150" s="95" t="str">
        <f t="shared" si="5"/>
        <v>6978</v>
      </c>
    </row>
    <row r="151" spans="75:79">
      <c r="BW151" s="94" t="s">
        <v>1890</v>
      </c>
      <c r="BX151" s="94" t="s">
        <v>505</v>
      </c>
      <c r="BY151" s="94" t="s">
        <v>200</v>
      </c>
      <c r="BZ151" s="94" t="s">
        <v>1890</v>
      </c>
      <c r="CA151" s="95" t="str">
        <f t="shared" si="5"/>
        <v>6578</v>
      </c>
    </row>
    <row r="152" spans="75:79">
      <c r="BW152" s="94" t="s">
        <v>1890</v>
      </c>
      <c r="BX152" s="94" t="s">
        <v>513</v>
      </c>
      <c r="BY152" s="94" t="s">
        <v>200</v>
      </c>
      <c r="BZ152" s="94" t="s">
        <v>1890</v>
      </c>
      <c r="CA152" s="95" t="str">
        <f t="shared" si="5"/>
        <v>8478</v>
      </c>
    </row>
    <row r="153" spans="75:79">
      <c r="BW153" s="94" t="s">
        <v>1891</v>
      </c>
      <c r="BX153" s="94" t="s">
        <v>522</v>
      </c>
      <c r="BY153" s="94" t="s">
        <v>203</v>
      </c>
      <c r="BZ153" s="94" t="s">
        <v>1891</v>
      </c>
      <c r="CA153" s="95" t="str">
        <f t="shared" si="5"/>
        <v>7679</v>
      </c>
    </row>
    <row r="154" spans="75:79">
      <c r="BW154" s="94" t="s">
        <v>1891</v>
      </c>
      <c r="BX154" s="94" t="s">
        <v>1892</v>
      </c>
      <c r="BY154" s="94" t="s">
        <v>203</v>
      </c>
      <c r="BZ154" s="94" t="s">
        <v>1891</v>
      </c>
      <c r="CA154" s="95" t="str">
        <f t="shared" si="5"/>
        <v>7679</v>
      </c>
    </row>
    <row r="155" spans="75:79">
      <c r="BW155" s="94" t="s">
        <v>1891</v>
      </c>
      <c r="BX155" s="94" t="s">
        <v>515</v>
      </c>
      <c r="BY155" s="94" t="s">
        <v>203</v>
      </c>
      <c r="BZ155" s="94" t="s">
        <v>1891</v>
      </c>
      <c r="CA155" s="95" t="str">
        <f t="shared" si="5"/>
        <v>6579</v>
      </c>
    </row>
    <row r="156" spans="75:79">
      <c r="BW156" s="94" t="s">
        <v>1891</v>
      </c>
      <c r="BX156" s="94" t="s">
        <v>1893</v>
      </c>
      <c r="BY156" s="94" t="s">
        <v>203</v>
      </c>
      <c r="BZ156" s="94" t="s">
        <v>1891</v>
      </c>
      <c r="CA156" s="95" t="str">
        <f t="shared" si="5"/>
        <v>7079</v>
      </c>
    </row>
    <row r="157" spans="75:79">
      <c r="BW157" s="94" t="s">
        <v>1894</v>
      </c>
      <c r="BX157" s="94" t="s">
        <v>563</v>
      </c>
      <c r="BY157" s="94" t="s">
        <v>217</v>
      </c>
      <c r="BZ157" s="94" t="s">
        <v>1894</v>
      </c>
      <c r="CA157" s="95" t="str">
        <f t="shared" si="5"/>
        <v>6783</v>
      </c>
    </row>
    <row r="158" spans="75:79">
      <c r="BW158" s="94" t="s">
        <v>1894</v>
      </c>
      <c r="BX158" s="94" t="s">
        <v>561</v>
      </c>
      <c r="BY158" s="94" t="s">
        <v>217</v>
      </c>
      <c r="BZ158" s="94" t="s">
        <v>1894</v>
      </c>
      <c r="CA158" s="95" t="str">
        <f t="shared" si="5"/>
        <v>6783</v>
      </c>
    </row>
    <row r="159" spans="75:79">
      <c r="BW159" s="94" t="s">
        <v>1894</v>
      </c>
      <c r="BX159" s="94" t="s">
        <v>217</v>
      </c>
      <c r="BY159" s="94" t="s">
        <v>217</v>
      </c>
      <c r="BZ159" s="94" t="s">
        <v>1894</v>
      </c>
      <c r="CA159" s="95" t="str">
        <f t="shared" si="5"/>
        <v>8383</v>
      </c>
    </row>
    <row r="160" spans="75:79">
      <c r="BW160" s="94" t="s">
        <v>1894</v>
      </c>
      <c r="BX160" s="94" t="s">
        <v>1895</v>
      </c>
      <c r="BY160" s="94" t="s">
        <v>217</v>
      </c>
      <c r="BZ160" s="94" t="s">
        <v>1894</v>
      </c>
      <c r="CA160" s="95" t="str">
        <f t="shared" si="5"/>
        <v>8383</v>
      </c>
    </row>
    <row r="161" spans="75:79">
      <c r="BW161" s="94" t="s">
        <v>1894</v>
      </c>
      <c r="BX161" s="94" t="s">
        <v>569</v>
      </c>
      <c r="BY161" s="94" t="s">
        <v>217</v>
      </c>
      <c r="BZ161" s="94" t="s">
        <v>1894</v>
      </c>
      <c r="CA161" s="95" t="str">
        <f t="shared" si="5"/>
        <v>8083</v>
      </c>
    </row>
    <row r="162" spans="75:79">
      <c r="BW162" s="94" t="s">
        <v>1894</v>
      </c>
      <c r="BX162" s="94" t="s">
        <v>565</v>
      </c>
      <c r="BY162" s="94" t="s">
        <v>217</v>
      </c>
      <c r="BZ162" s="94" t="s">
        <v>1894</v>
      </c>
      <c r="CA162" s="95" t="str">
        <f t="shared" si="5"/>
        <v>7183</v>
      </c>
    </row>
    <row r="163" spans="75:79">
      <c r="BW163" s="94" t="s">
        <v>1894</v>
      </c>
      <c r="BX163" s="94" t="s">
        <v>1896</v>
      </c>
      <c r="BY163" s="94" t="s">
        <v>217</v>
      </c>
      <c r="BZ163" s="94" t="s">
        <v>1894</v>
      </c>
      <c r="CA163" s="95" t="str">
        <f t="shared" si="5"/>
        <v>7683</v>
      </c>
    </row>
    <row r="164" spans="75:79">
      <c r="BW164" s="94" t="s">
        <v>1897</v>
      </c>
      <c r="BX164" s="94" t="s">
        <v>526</v>
      </c>
      <c r="BY164" s="94" t="s">
        <v>206</v>
      </c>
      <c r="BZ164" s="94" t="s">
        <v>1897</v>
      </c>
      <c r="CA164" s="95" t="str">
        <f t="shared" si="5"/>
        <v>7780</v>
      </c>
    </row>
    <row r="165" spans="75:79">
      <c r="BW165" s="94" t="s">
        <v>1897</v>
      </c>
      <c r="BX165" s="94" t="s">
        <v>206</v>
      </c>
      <c r="BY165" s="94" t="s">
        <v>206</v>
      </c>
      <c r="BZ165" s="94" t="s">
        <v>1897</v>
      </c>
      <c r="CA165" s="95" t="str">
        <f t="shared" si="5"/>
        <v>8080</v>
      </c>
    </row>
    <row r="166" spans="75:79">
      <c r="BW166" s="94" t="s">
        <v>1897</v>
      </c>
      <c r="BX166" s="94" t="s">
        <v>524</v>
      </c>
      <c r="BY166" s="94" t="s">
        <v>206</v>
      </c>
      <c r="BZ166" s="94" t="s">
        <v>1897</v>
      </c>
      <c r="CA166" s="95" t="str">
        <f t="shared" si="5"/>
        <v>6580</v>
      </c>
    </row>
    <row r="167" spans="75:79">
      <c r="BW167" s="94" t="s">
        <v>1897</v>
      </c>
      <c r="BX167" s="94" t="s">
        <v>529</v>
      </c>
      <c r="BY167" s="94" t="s">
        <v>206</v>
      </c>
      <c r="BZ167" s="94" t="s">
        <v>1897</v>
      </c>
      <c r="CA167" s="95" t="str">
        <f t="shared" si="5"/>
        <v>8380</v>
      </c>
    </row>
    <row r="168" spans="75:79">
      <c r="BW168" s="94" t="s">
        <v>1898</v>
      </c>
      <c r="BX168" s="94" t="s">
        <v>464</v>
      </c>
      <c r="BY168" s="94" t="s">
        <v>194</v>
      </c>
      <c r="BZ168" s="94" t="s">
        <v>1898</v>
      </c>
      <c r="CA168" s="95" t="str">
        <f t="shared" si="5"/>
        <v>8077</v>
      </c>
    </row>
    <row r="169" spans="75:79">
      <c r="BW169" s="94" t="s">
        <v>1898</v>
      </c>
      <c r="BX169" s="94" t="s">
        <v>1899</v>
      </c>
      <c r="BY169" s="94" t="s">
        <v>194</v>
      </c>
      <c r="BZ169" s="94" t="s">
        <v>1898</v>
      </c>
      <c r="CA169" s="95" t="str">
        <f t="shared" si="5"/>
        <v>5077</v>
      </c>
    </row>
    <row r="170" spans="75:79">
      <c r="BW170" s="94" t="s">
        <v>1898</v>
      </c>
      <c r="BX170" s="94" t="s">
        <v>478</v>
      </c>
      <c r="BY170" s="94" t="s">
        <v>194</v>
      </c>
      <c r="BZ170" s="94" t="s">
        <v>1898</v>
      </c>
      <c r="CA170" s="95" t="str">
        <f t="shared" si="5"/>
        <v>8477</v>
      </c>
    </row>
    <row r="171" spans="75:79">
      <c r="BW171" s="94" t="s">
        <v>1898</v>
      </c>
      <c r="BX171" s="94" t="s">
        <v>475</v>
      </c>
      <c r="BY171" s="94" t="s">
        <v>194</v>
      </c>
      <c r="BZ171" s="94" t="s">
        <v>1898</v>
      </c>
      <c r="CA171" s="95" t="str">
        <f t="shared" si="5"/>
        <v>8377</v>
      </c>
    </row>
    <row r="172" spans="75:79">
      <c r="BW172" s="94" t="s">
        <v>1898</v>
      </c>
      <c r="BX172" s="94" t="s">
        <v>471</v>
      </c>
      <c r="BY172" s="94" t="s">
        <v>194</v>
      </c>
      <c r="BZ172" s="94" t="s">
        <v>1898</v>
      </c>
      <c r="CA172" s="95" t="str">
        <f t="shared" si="5"/>
        <v>8277</v>
      </c>
    </row>
    <row r="173" spans="75:79">
      <c r="BW173" s="94" t="s">
        <v>1898</v>
      </c>
      <c r="BX173" s="94" t="s">
        <v>209</v>
      </c>
      <c r="BY173" s="94" t="s">
        <v>194</v>
      </c>
      <c r="BZ173" s="94" t="s">
        <v>1898</v>
      </c>
      <c r="CA173" s="95" t="str">
        <f t="shared" si="5"/>
        <v>8077</v>
      </c>
    </row>
    <row r="174" spans="75:79">
      <c r="BW174" s="94" t="s">
        <v>1898</v>
      </c>
      <c r="BX174" s="94" t="s">
        <v>462</v>
      </c>
      <c r="BY174" s="94" t="s">
        <v>194</v>
      </c>
      <c r="BZ174" s="94" t="s">
        <v>1898</v>
      </c>
      <c r="CA174" s="95" t="str">
        <f t="shared" si="5"/>
        <v>8077</v>
      </c>
    </row>
    <row r="175" spans="75:79">
      <c r="BW175" s="94" t="s">
        <v>1898</v>
      </c>
      <c r="BX175" s="94" t="s">
        <v>460</v>
      </c>
      <c r="BY175" s="94" t="s">
        <v>194</v>
      </c>
      <c r="BZ175" s="94" t="s">
        <v>1898</v>
      </c>
      <c r="CA175" s="95" t="str">
        <f t="shared" si="5"/>
        <v>7777</v>
      </c>
    </row>
    <row r="176" spans="75:79">
      <c r="BW176" s="94" t="s">
        <v>1898</v>
      </c>
      <c r="BX176" s="94" t="s">
        <v>458</v>
      </c>
      <c r="BY176" s="94" t="s">
        <v>194</v>
      </c>
      <c r="BZ176" s="94" t="s">
        <v>1898</v>
      </c>
      <c r="CA176" s="95" t="str">
        <f t="shared" si="5"/>
        <v>7777</v>
      </c>
    </row>
    <row r="177" spans="75:79">
      <c r="BW177" s="94" t="s">
        <v>1898</v>
      </c>
      <c r="BX177" s="94" t="s">
        <v>473</v>
      </c>
      <c r="BY177" s="94" t="s">
        <v>194</v>
      </c>
      <c r="BZ177" s="94" t="s">
        <v>1898</v>
      </c>
      <c r="CA177" s="95" t="str">
        <f t="shared" si="5"/>
        <v>8377</v>
      </c>
    </row>
    <row r="178" spans="75:79">
      <c r="BW178" s="94" t="s">
        <v>1898</v>
      </c>
      <c r="BX178" s="94" t="s">
        <v>452</v>
      </c>
      <c r="BY178" s="94" t="s">
        <v>194</v>
      </c>
      <c r="BZ178" s="94" t="s">
        <v>1898</v>
      </c>
      <c r="CA178" s="95" t="str">
        <f t="shared" si="5"/>
        <v>7477</v>
      </c>
    </row>
    <row r="179" spans="75:79">
      <c r="BW179" s="94" t="s">
        <v>1898</v>
      </c>
      <c r="BX179" s="94" t="s">
        <v>450</v>
      </c>
      <c r="BY179" s="94" t="s">
        <v>194</v>
      </c>
      <c r="BZ179" s="94" t="s">
        <v>1898</v>
      </c>
      <c r="CA179" s="95" t="str">
        <f t="shared" si="5"/>
        <v>7477</v>
      </c>
    </row>
    <row r="180" spans="75:79">
      <c r="BW180" s="94" t="s">
        <v>1898</v>
      </c>
      <c r="BX180" s="94" t="s">
        <v>1900</v>
      </c>
      <c r="BY180" s="94" t="s">
        <v>194</v>
      </c>
      <c r="BZ180" s="94" t="s">
        <v>1898</v>
      </c>
      <c r="CA180" s="95" t="str">
        <f t="shared" si="5"/>
        <v>8077</v>
      </c>
    </row>
    <row r="181" spans="75:79">
      <c r="BW181" s="94" t="s">
        <v>1898</v>
      </c>
      <c r="BX181" s="94" t="s">
        <v>403</v>
      </c>
      <c r="BY181" s="94" t="s">
        <v>194</v>
      </c>
      <c r="BZ181" s="94" t="s">
        <v>1898</v>
      </c>
      <c r="CA181" s="95" t="str">
        <f t="shared" si="5"/>
        <v>7977</v>
      </c>
    </row>
    <row r="182" spans="75:79">
      <c r="BW182" s="94" t="s">
        <v>1898</v>
      </c>
      <c r="BX182" s="94" t="s">
        <v>1901</v>
      </c>
      <c r="BY182" s="94" t="s">
        <v>194</v>
      </c>
      <c r="BZ182" s="94" t="s">
        <v>1898</v>
      </c>
      <c r="CA182" s="95" t="str">
        <f t="shared" si="5"/>
        <v>7477</v>
      </c>
    </row>
    <row r="183" spans="75:79">
      <c r="BW183" s="94" t="s">
        <v>1898</v>
      </c>
      <c r="BX183" s="94" t="s">
        <v>1870</v>
      </c>
      <c r="BY183" s="94" t="s">
        <v>194</v>
      </c>
      <c r="BZ183" s="94" t="s">
        <v>1898</v>
      </c>
      <c r="CA183" s="95" t="str">
        <f t="shared" si="5"/>
        <v>6677</v>
      </c>
    </row>
    <row r="184" spans="75:79">
      <c r="BW184" s="94" t="s">
        <v>1898</v>
      </c>
      <c r="BX184" s="94" t="s">
        <v>467</v>
      </c>
      <c r="BY184" s="94" t="s">
        <v>194</v>
      </c>
      <c r="BZ184" s="94" t="s">
        <v>1898</v>
      </c>
      <c r="CA184" s="95" t="str">
        <f t="shared" si="5"/>
        <v>8077</v>
      </c>
    </row>
    <row r="185" spans="75:79">
      <c r="BW185" s="94" t="s">
        <v>1898</v>
      </c>
      <c r="BX185" s="94" t="s">
        <v>477</v>
      </c>
      <c r="BY185" s="94" t="s">
        <v>194</v>
      </c>
      <c r="BZ185" s="94" t="s">
        <v>1898</v>
      </c>
      <c r="CA185" s="95" t="str">
        <f t="shared" si="5"/>
        <v>8377</v>
      </c>
    </row>
    <row r="186" spans="75:79">
      <c r="BW186" s="94" t="s">
        <v>1898</v>
      </c>
      <c r="BX186" s="94" t="s">
        <v>454</v>
      </c>
      <c r="BY186" s="94" t="s">
        <v>194</v>
      </c>
      <c r="BZ186" s="94" t="s">
        <v>1898</v>
      </c>
      <c r="CA186" s="95" t="str">
        <f t="shared" si="5"/>
        <v>7477</v>
      </c>
    </row>
    <row r="187" spans="75:79">
      <c r="BW187" s="94" t="s">
        <v>1898</v>
      </c>
      <c r="BX187" s="94" t="s">
        <v>448</v>
      </c>
      <c r="BY187" s="94" t="s">
        <v>194</v>
      </c>
      <c r="BZ187" s="94" t="s">
        <v>1898</v>
      </c>
      <c r="CA187" s="95" t="str">
        <f t="shared" si="5"/>
        <v>7077</v>
      </c>
    </row>
    <row r="188" spans="75:79">
      <c r="BW188" s="94" t="s">
        <v>1898</v>
      </c>
      <c r="BX188" s="94" t="s">
        <v>446</v>
      </c>
      <c r="BY188" s="94" t="s">
        <v>194</v>
      </c>
      <c r="BZ188" s="94" t="s">
        <v>1898</v>
      </c>
      <c r="CA188" s="95" t="str">
        <f t="shared" si="5"/>
        <v>6977</v>
      </c>
    </row>
    <row r="189" spans="75:79">
      <c r="BW189" s="94" t="s">
        <v>1898</v>
      </c>
      <c r="BX189" s="94" t="s">
        <v>444</v>
      </c>
      <c r="BY189" s="94" t="s">
        <v>194</v>
      </c>
      <c r="BZ189" s="94" t="s">
        <v>1898</v>
      </c>
      <c r="CA189" s="95" t="str">
        <f t="shared" si="5"/>
        <v>6777</v>
      </c>
    </row>
    <row r="190" spans="75:79">
      <c r="BW190" s="94" t="s">
        <v>1902</v>
      </c>
      <c r="BX190" s="94" t="s">
        <v>261</v>
      </c>
      <c r="BY190" s="94" t="s">
        <v>166</v>
      </c>
      <c r="BZ190" s="94" t="s">
        <v>1902</v>
      </c>
      <c r="CA190" s="95" t="str">
        <f t="shared" si="5"/>
        <v>8067</v>
      </c>
    </row>
    <row r="191" spans="75:79">
      <c r="BW191" s="94" t="s">
        <v>1902</v>
      </c>
      <c r="BX191" s="94" t="s">
        <v>257</v>
      </c>
      <c r="BY191" s="94" t="s">
        <v>166</v>
      </c>
      <c r="BZ191" s="94" t="s">
        <v>1902</v>
      </c>
      <c r="CA191" s="95" t="str">
        <f t="shared" si="5"/>
        <v>7167</v>
      </c>
    </row>
    <row r="192" spans="75:79">
      <c r="BW192" s="94" t="s">
        <v>1902</v>
      </c>
      <c r="BX192" s="94" t="s">
        <v>255</v>
      </c>
      <c r="BY192" s="94" t="s">
        <v>166</v>
      </c>
      <c r="BZ192" s="94" t="s">
        <v>1902</v>
      </c>
      <c r="CA192" s="95" t="str">
        <f t="shared" si="5"/>
        <v>7167</v>
      </c>
    </row>
    <row r="193" spans="75:79">
      <c r="BW193" s="94" t="s">
        <v>1902</v>
      </c>
      <c r="BX193" s="94" t="s">
        <v>249</v>
      </c>
      <c r="BY193" s="94" t="s">
        <v>166</v>
      </c>
      <c r="BZ193" s="94" t="s">
        <v>1902</v>
      </c>
      <c r="CA193" s="95" t="str">
        <f t="shared" si="5"/>
        <v>6767</v>
      </c>
    </row>
    <row r="194" spans="75:79">
      <c r="BW194" s="94" t="s">
        <v>1902</v>
      </c>
      <c r="BX194" s="94" t="s">
        <v>247</v>
      </c>
      <c r="BY194" s="94" t="s">
        <v>166</v>
      </c>
      <c r="BZ194" s="94" t="s">
        <v>1902</v>
      </c>
      <c r="CA194" s="95" t="str">
        <f t="shared" ref="CA194:CA224" si="6">CODE(BX194)&amp;CODE(BY194)</f>
        <v>6767</v>
      </c>
    </row>
    <row r="195" spans="75:79">
      <c r="BW195" s="94" t="s">
        <v>1902</v>
      </c>
      <c r="BX195" s="94" t="s">
        <v>251</v>
      </c>
      <c r="BY195" s="94" t="s">
        <v>166</v>
      </c>
      <c r="BZ195" s="94" t="s">
        <v>1902</v>
      </c>
      <c r="CA195" s="95" t="str">
        <f t="shared" si="6"/>
        <v>6767</v>
      </c>
    </row>
    <row r="196" spans="75:79">
      <c r="BW196" s="94" t="s">
        <v>1902</v>
      </c>
      <c r="BX196" s="94" t="s">
        <v>245</v>
      </c>
      <c r="BY196" s="94" t="s">
        <v>166</v>
      </c>
      <c r="BZ196" s="94" t="s">
        <v>1902</v>
      </c>
      <c r="CA196" s="95" t="str">
        <f t="shared" si="6"/>
        <v>6567</v>
      </c>
    </row>
    <row r="197" spans="75:79">
      <c r="BW197" s="94" t="s">
        <v>1902</v>
      </c>
      <c r="BX197" s="94" t="s">
        <v>263</v>
      </c>
      <c r="BY197" s="94" t="s">
        <v>166</v>
      </c>
      <c r="BZ197" s="94" t="s">
        <v>1902</v>
      </c>
      <c r="CA197" s="95" t="str">
        <f t="shared" si="6"/>
        <v>8267</v>
      </c>
    </row>
    <row r="198" spans="75:79">
      <c r="BW198" s="94" t="s">
        <v>1902</v>
      </c>
      <c r="BX198" s="94" t="s">
        <v>259</v>
      </c>
      <c r="BY198" s="94" t="s">
        <v>166</v>
      </c>
      <c r="BZ198" s="94" t="s">
        <v>1902</v>
      </c>
      <c r="CA198" s="95" t="str">
        <f t="shared" si="6"/>
        <v>8067</v>
      </c>
    </row>
    <row r="199" spans="75:79">
      <c r="BW199" s="94" t="s">
        <v>1902</v>
      </c>
      <c r="BX199" s="94" t="s">
        <v>253</v>
      </c>
      <c r="BY199" s="94" t="s">
        <v>166</v>
      </c>
      <c r="BZ199" s="94" t="s">
        <v>1902</v>
      </c>
      <c r="CA199" s="95" t="str">
        <f t="shared" si="6"/>
        <v>6767</v>
      </c>
    </row>
    <row r="200" spans="75:79">
      <c r="BW200" s="94" t="s">
        <v>1903</v>
      </c>
      <c r="BX200" s="94" t="s">
        <v>550</v>
      </c>
      <c r="BY200" s="94" t="s">
        <v>548</v>
      </c>
      <c r="BZ200" s="94" t="s">
        <v>1903</v>
      </c>
      <c r="CA200" s="95" t="str">
        <f t="shared" si="6"/>
        <v>7683</v>
      </c>
    </row>
    <row r="201" spans="75:79">
      <c r="BW201" s="94" t="s">
        <v>1903</v>
      </c>
      <c r="BX201" s="94" t="s">
        <v>548</v>
      </c>
      <c r="BY201" s="94" t="s">
        <v>548</v>
      </c>
      <c r="BZ201" s="94" t="s">
        <v>1903</v>
      </c>
      <c r="CA201" s="95" t="str">
        <f t="shared" si="6"/>
        <v>8383</v>
      </c>
    </row>
    <row r="202" spans="75:79">
      <c r="BW202" s="94" t="s">
        <v>1903</v>
      </c>
      <c r="BX202" s="94" t="s">
        <v>552</v>
      </c>
      <c r="BY202" s="94" t="s">
        <v>548</v>
      </c>
      <c r="BZ202" s="94" t="s">
        <v>1903</v>
      </c>
      <c r="CA202" s="95" t="str">
        <f t="shared" si="6"/>
        <v>8383</v>
      </c>
    </row>
    <row r="203" spans="75:79" ht="60">
      <c r="BW203" s="94" t="s">
        <v>1954</v>
      </c>
      <c r="BX203" s="96" t="s">
        <v>1955</v>
      </c>
      <c r="BY203" s="96" t="s">
        <v>1956</v>
      </c>
      <c r="BZ203" s="94" t="s">
        <v>1954</v>
      </c>
      <c r="CA203" s="95" t="str">
        <f t="shared" si="6"/>
        <v>7683</v>
      </c>
    </row>
    <row r="204" spans="75:79" ht="60">
      <c r="BW204" s="94" t="s">
        <v>1954</v>
      </c>
      <c r="BX204" s="96" t="s">
        <v>1957</v>
      </c>
      <c r="BY204" s="96" t="s">
        <v>1956</v>
      </c>
      <c r="BZ204" s="94" t="s">
        <v>1954</v>
      </c>
      <c r="CA204" s="95" t="str">
        <f t="shared" si="6"/>
        <v>8383</v>
      </c>
    </row>
    <row r="205" spans="75:79">
      <c r="BW205" s="94" t="s">
        <v>1904</v>
      </c>
      <c r="BX205" s="94" t="s">
        <v>1905</v>
      </c>
      <c r="BY205" s="94" t="s">
        <v>163</v>
      </c>
      <c r="BZ205" s="94" t="s">
        <v>1904</v>
      </c>
      <c r="CA205" s="95" t="str">
        <f t="shared" si="6"/>
        <v>8367</v>
      </c>
    </row>
    <row r="206" spans="75:79">
      <c r="BW206" s="94" t="s">
        <v>1904</v>
      </c>
      <c r="BX206" s="94" t="s">
        <v>1906</v>
      </c>
      <c r="BY206" s="94" t="s">
        <v>163</v>
      </c>
      <c r="BZ206" s="94" t="s">
        <v>1904</v>
      </c>
      <c r="CA206" s="95" t="str">
        <f t="shared" si="6"/>
        <v>7767</v>
      </c>
    </row>
    <row r="207" spans="75:79">
      <c r="BW207" s="94" t="s">
        <v>1904</v>
      </c>
      <c r="BX207" s="94" t="s">
        <v>237</v>
      </c>
      <c r="BY207" s="94" t="s">
        <v>163</v>
      </c>
      <c r="BZ207" s="94" t="s">
        <v>1904</v>
      </c>
      <c r="CA207" s="95" t="str">
        <f t="shared" si="6"/>
        <v>7767</v>
      </c>
    </row>
    <row r="208" spans="75:79">
      <c r="BW208" s="94" t="s">
        <v>1904</v>
      </c>
      <c r="BX208" s="94" t="s">
        <v>235</v>
      </c>
      <c r="BY208" s="94" t="s">
        <v>163</v>
      </c>
      <c r="BZ208" s="94" t="s">
        <v>1904</v>
      </c>
      <c r="CA208" s="95" t="str">
        <f t="shared" si="6"/>
        <v>6967</v>
      </c>
    </row>
    <row r="209" spans="75:79">
      <c r="BW209" s="94" t="s">
        <v>1904</v>
      </c>
      <c r="BX209" s="94" t="s">
        <v>1870</v>
      </c>
      <c r="BY209" s="94" t="s">
        <v>163</v>
      </c>
      <c r="BZ209" s="94" t="s">
        <v>1904</v>
      </c>
      <c r="CA209" s="95" t="str">
        <f t="shared" si="6"/>
        <v>6667</v>
      </c>
    </row>
    <row r="210" spans="75:79">
      <c r="BW210" s="94" t="s">
        <v>1904</v>
      </c>
      <c r="BX210" s="94" t="s">
        <v>243</v>
      </c>
      <c r="BY210" s="94" t="s">
        <v>163</v>
      </c>
      <c r="BZ210" s="94" t="s">
        <v>1904</v>
      </c>
      <c r="CA210" s="95" t="str">
        <f t="shared" si="6"/>
        <v>8467</v>
      </c>
    </row>
    <row r="211" spans="75:79">
      <c r="BW211" s="94" t="s">
        <v>1907</v>
      </c>
      <c r="BX211" s="94" t="s">
        <v>1908</v>
      </c>
      <c r="BY211" s="94" t="s">
        <v>220</v>
      </c>
      <c r="BZ211" s="94" t="s">
        <v>1907</v>
      </c>
      <c r="CA211" s="95" t="str">
        <f t="shared" si="6"/>
        <v>8484</v>
      </c>
    </row>
    <row r="212" spans="75:79">
      <c r="BW212" s="94" t="s">
        <v>1907</v>
      </c>
      <c r="BX212" s="94" t="s">
        <v>1909</v>
      </c>
      <c r="BY212" s="94" t="s">
        <v>220</v>
      </c>
      <c r="BZ212" s="94" t="s">
        <v>1907</v>
      </c>
      <c r="CA212" s="95" t="str">
        <f t="shared" si="6"/>
        <v>8384</v>
      </c>
    </row>
    <row r="213" spans="75:79">
      <c r="BW213" s="94" t="s">
        <v>1907</v>
      </c>
      <c r="BX213" s="94" t="s">
        <v>1910</v>
      </c>
      <c r="BY213" s="94" t="s">
        <v>220</v>
      </c>
      <c r="BZ213" s="94" t="s">
        <v>1907</v>
      </c>
      <c r="CA213" s="95" t="str">
        <f t="shared" si="6"/>
        <v>8384</v>
      </c>
    </row>
    <row r="214" spans="75:79">
      <c r="BW214" s="94" t="s">
        <v>1907</v>
      </c>
      <c r="BX214" s="94" t="s">
        <v>587</v>
      </c>
      <c r="BY214" s="94" t="s">
        <v>220</v>
      </c>
      <c r="BZ214" s="94" t="s">
        <v>1907</v>
      </c>
      <c r="CA214" s="95" t="str">
        <f t="shared" si="6"/>
        <v>8184</v>
      </c>
    </row>
    <row r="215" spans="75:79">
      <c r="BW215" s="94" t="s">
        <v>1907</v>
      </c>
      <c r="BX215" s="94" t="s">
        <v>581</v>
      </c>
      <c r="BY215" s="94" t="s">
        <v>220</v>
      </c>
      <c r="BZ215" s="94" t="s">
        <v>1907</v>
      </c>
      <c r="CA215" s="95" t="str">
        <f t="shared" si="6"/>
        <v>8084</v>
      </c>
    </row>
    <row r="216" spans="75:79">
      <c r="BW216" s="94" t="s">
        <v>1907</v>
      </c>
      <c r="BX216" s="94" t="s">
        <v>579</v>
      </c>
      <c r="BY216" s="94" t="s">
        <v>220</v>
      </c>
      <c r="BZ216" s="94" t="s">
        <v>1907</v>
      </c>
      <c r="CA216" s="95" t="str">
        <f t="shared" si="6"/>
        <v>7784</v>
      </c>
    </row>
    <row r="217" spans="75:79">
      <c r="BW217" s="94" t="s">
        <v>1907</v>
      </c>
      <c r="BX217" s="94" t="s">
        <v>577</v>
      </c>
      <c r="BY217" s="94" t="s">
        <v>220</v>
      </c>
      <c r="BZ217" s="94" t="s">
        <v>1907</v>
      </c>
      <c r="CA217" s="95" t="str">
        <f t="shared" si="6"/>
        <v>6784</v>
      </c>
    </row>
    <row r="218" spans="75:79">
      <c r="BW218" s="94" t="s">
        <v>1907</v>
      </c>
      <c r="BX218" s="94" t="s">
        <v>1911</v>
      </c>
      <c r="BY218" s="94" t="s">
        <v>220</v>
      </c>
      <c r="BZ218" s="94" t="s">
        <v>1907</v>
      </c>
      <c r="CA218" s="95" t="str">
        <f t="shared" si="6"/>
        <v>6684</v>
      </c>
    </row>
    <row r="219" spans="75:79">
      <c r="BW219" s="94" t="s">
        <v>1907</v>
      </c>
      <c r="BX219" s="94" t="s">
        <v>573</v>
      </c>
      <c r="BY219" s="94" t="s">
        <v>220</v>
      </c>
      <c r="BZ219" s="94" t="s">
        <v>1907</v>
      </c>
      <c r="CA219" s="95" t="str">
        <f t="shared" si="6"/>
        <v>6584</v>
      </c>
    </row>
    <row r="220" spans="75:79" ht="45">
      <c r="BW220" s="96" t="s">
        <v>1958</v>
      </c>
      <c r="BX220" s="96" t="s">
        <v>1959</v>
      </c>
      <c r="BY220" s="96" t="s">
        <v>1960</v>
      </c>
      <c r="BZ220" s="96" t="s">
        <v>1958</v>
      </c>
      <c r="CA220" s="95" t="str">
        <f t="shared" si="6"/>
        <v>8090</v>
      </c>
    </row>
    <row r="221" spans="75:79" ht="45">
      <c r="BW221" s="96" t="s">
        <v>1958</v>
      </c>
      <c r="BX221" s="96" t="s">
        <v>1961</v>
      </c>
      <c r="BY221" s="96" t="s">
        <v>1960</v>
      </c>
      <c r="BZ221" s="96" t="s">
        <v>1958</v>
      </c>
      <c r="CA221" s="95" t="str">
        <f t="shared" si="6"/>
        <v>8090</v>
      </c>
    </row>
    <row r="222" spans="75:79" ht="45">
      <c r="BW222" s="96" t="s">
        <v>1958</v>
      </c>
      <c r="BX222" s="96" t="s">
        <v>1962</v>
      </c>
      <c r="BY222" s="96" t="s">
        <v>1960</v>
      </c>
      <c r="BZ222" s="96" t="s">
        <v>1958</v>
      </c>
      <c r="CA222" s="95" t="str">
        <f t="shared" si="6"/>
        <v>6790</v>
      </c>
    </row>
    <row r="223" spans="75:79" ht="45">
      <c r="BW223" s="96" t="s">
        <v>1958</v>
      </c>
      <c r="BX223" s="96" t="s">
        <v>1963</v>
      </c>
      <c r="BY223" s="96" t="s">
        <v>1960</v>
      </c>
      <c r="BZ223" s="96" t="s">
        <v>1958</v>
      </c>
      <c r="CA223" s="95" t="str">
        <f t="shared" si="6"/>
        <v>6990</v>
      </c>
    </row>
    <row r="224" spans="75:79" ht="45">
      <c r="BW224" s="96" t="s">
        <v>1958</v>
      </c>
      <c r="BX224" s="96" t="s">
        <v>1964</v>
      </c>
      <c r="BY224" s="96" t="s">
        <v>1960</v>
      </c>
      <c r="BZ224" s="96" t="s">
        <v>1958</v>
      </c>
      <c r="CA224" s="95" t="str">
        <f t="shared" si="6"/>
        <v>8990</v>
      </c>
    </row>
    <row r="225" spans="75:78" ht="45">
      <c r="BW225" s="96" t="s">
        <v>1958</v>
      </c>
      <c r="BX225" s="96" t="s">
        <v>1965</v>
      </c>
      <c r="BY225" s="96" t="s">
        <v>1960</v>
      </c>
      <c r="BZ225" s="96" t="s">
        <v>1958</v>
      </c>
    </row>
    <row r="226" spans="75:78" ht="45">
      <c r="BW226" s="96" t="s">
        <v>1958</v>
      </c>
      <c r="BX226" s="96" t="s">
        <v>1966</v>
      </c>
      <c r="BY226" s="96" t="s">
        <v>1960</v>
      </c>
      <c r="BZ226" s="96" t="s">
        <v>1958</v>
      </c>
    </row>
    <row r="227" spans="75:78" ht="45">
      <c r="BW227" s="96" t="s">
        <v>1958</v>
      </c>
      <c r="BX227" s="96" t="s">
        <v>1967</v>
      </c>
      <c r="BY227" s="96" t="s">
        <v>1960</v>
      </c>
      <c r="BZ227" s="96" t="s">
        <v>1958</v>
      </c>
    </row>
    <row r="228" spans="75:78" ht="45">
      <c r="BW228" s="96" t="s">
        <v>1958</v>
      </c>
      <c r="BX228" s="96" t="s">
        <v>1968</v>
      </c>
      <c r="BY228" s="96" t="s">
        <v>1960</v>
      </c>
      <c r="BZ228" s="96" t="s">
        <v>1958</v>
      </c>
    </row>
  </sheetData>
  <sheetProtection formatCells="0" formatColumns="0" formatRows="0"/>
  <dataConsolidate/>
  <mergeCells count="64">
    <mergeCell ref="A7:D7"/>
    <mergeCell ref="A8:D8"/>
    <mergeCell ref="B12:E12"/>
    <mergeCell ref="J12:L12"/>
    <mergeCell ref="B46:L46"/>
    <mergeCell ref="B23:E23"/>
    <mergeCell ref="F23:G23"/>
    <mergeCell ref="H23:I23"/>
    <mergeCell ref="J23:K23"/>
    <mergeCell ref="A43:L43"/>
    <mergeCell ref="H28:I28"/>
    <mergeCell ref="B28:C28"/>
    <mergeCell ref="D28:E28"/>
    <mergeCell ref="H29:I29"/>
    <mergeCell ref="F24:G24"/>
    <mergeCell ref="F25:G25"/>
    <mergeCell ref="J28:K28"/>
    <mergeCell ref="C34:L34"/>
    <mergeCell ref="A34:B34"/>
    <mergeCell ref="B29:C29"/>
    <mergeCell ref="B21:E21"/>
    <mergeCell ref="B22:E22"/>
    <mergeCell ref="B24:E24"/>
    <mergeCell ref="B25:E25"/>
    <mergeCell ref="F21:G21"/>
    <mergeCell ref="F22:G22"/>
    <mergeCell ref="J21:K21"/>
    <mergeCell ref="J22:K22"/>
    <mergeCell ref="J24:K24"/>
    <mergeCell ref="J25:K25"/>
    <mergeCell ref="H21:I21"/>
    <mergeCell ref="H22:I22"/>
    <mergeCell ref="H24:I24"/>
    <mergeCell ref="H25:I25"/>
    <mergeCell ref="O1:P1"/>
    <mergeCell ref="B13:D13"/>
    <mergeCell ref="I13:L13"/>
    <mergeCell ref="H7:I7"/>
    <mergeCell ref="J7:L7"/>
    <mergeCell ref="F7:G7"/>
    <mergeCell ref="H8:I8"/>
    <mergeCell ref="B2:C2"/>
    <mergeCell ref="D2:E2"/>
    <mergeCell ref="F8:G8"/>
    <mergeCell ref="J19:K19"/>
    <mergeCell ref="I16:J16"/>
    <mergeCell ref="K16:L16"/>
    <mergeCell ref="A19:C19"/>
    <mergeCell ref="D19:F19"/>
    <mergeCell ref="H19:I19"/>
    <mergeCell ref="B15:D15"/>
    <mergeCell ref="F15:H15"/>
    <mergeCell ref="J15:L15"/>
    <mergeCell ref="B16:D16"/>
    <mergeCell ref="F16:H16"/>
    <mergeCell ref="J8:L8"/>
    <mergeCell ref="B44:L44"/>
    <mergeCell ref="B45:L45"/>
    <mergeCell ref="D29:E29"/>
    <mergeCell ref="J29:K29"/>
    <mergeCell ref="B30:C30"/>
    <mergeCell ref="D30:E30"/>
    <mergeCell ref="H30:I30"/>
    <mergeCell ref="J30:K30"/>
  </mergeCells>
  <dataValidations disablePrompts="1" count="6">
    <dataValidation type="list" allowBlank="1" showInputMessage="1" showErrorMessage="1" sqref="H19">
      <formula1>$CC$2:$CC$4</formula1>
    </dataValidation>
    <dataValidation allowBlank="1" showInputMessage="1" showErrorMessage="1" promptTitle="Expediente" prompt="Escribir el número de expediente" sqref="C13"/>
    <dataValidation type="list" allowBlank="1" showInputMessage="1" showErrorMessage="1" sqref="H8">
      <formula1>$BX$2:$BX$224</formula1>
    </dataValidation>
    <dataValidation type="whole" allowBlank="1" showInputMessage="1" showErrorMessage="1" sqref="G26:H26">
      <formula1>1</formula1>
      <formula2>10</formula2>
    </dataValidation>
    <dataValidation type="whole" allowBlank="1" showInputMessage="1" showErrorMessage="1" sqref="L19">
      <formula1>2</formula1>
      <formula2>6</formula2>
    </dataValidation>
    <dataValidation type="list" allowBlank="1" showInputMessage="1" showErrorMessage="1" sqref="B22:E24">
      <formula1>$AZ$2:$AZ$4</formula1>
    </dataValidation>
  </dataValidations>
  <printOptions horizontalCentered="1" verticalCentered="1"/>
  <pageMargins left="0.39370078740157483" right="0.39370078740157483" top="1.3779527559055118" bottom="1.1811023622047245" header="0.31496062992125984" footer="0.31496062992125984"/>
  <pageSetup paperSize="9" scale="70" orientation="portrait" r:id="rId1"/>
  <headerFooter>
    <oddHeader>&amp;L&amp;G&amp;R
&amp;G
&amp;"Bahnschrift Light SemiCondensed,Light SemiCondensed Negrita"&amp;12SOLICITUD DE CORTA PARA BALSA
(CAIDA POR EFECTOS DEL VIENTO-BCV-)</oddHeader>
    <oddFooter xml:space="preserve">&amp;L&amp;D &amp;T&amp;C&amp;"-,Negrita Cursiva"
&amp;P de &amp;N&amp;R
&amp;A
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226"/>
  <sheetViews>
    <sheetView workbookViewId="0">
      <selection activeCell="A10" sqref="A10"/>
    </sheetView>
  </sheetViews>
  <sheetFormatPr baseColWidth="10" defaultRowHeight="12.75"/>
  <cols>
    <col min="1" max="1" width="108" style="3" customWidth="1"/>
    <col min="2" max="2" width="19.5703125" style="3" customWidth="1"/>
    <col min="3" max="16384" width="11.42578125" style="3"/>
  </cols>
  <sheetData>
    <row r="1" spans="1:3" ht="38.25">
      <c r="A1" s="1" t="s">
        <v>146</v>
      </c>
      <c r="B1" s="2" t="s">
        <v>147</v>
      </c>
      <c r="C1" s="7" t="s">
        <v>148</v>
      </c>
    </row>
    <row r="2" spans="1:3">
      <c r="A2" s="4" t="s">
        <v>46</v>
      </c>
      <c r="B2" s="5">
        <v>0.7</v>
      </c>
      <c r="C2" s="3">
        <v>5</v>
      </c>
    </row>
    <row r="3" spans="1:3">
      <c r="A3" s="4" t="s">
        <v>98</v>
      </c>
      <c r="B3" s="5">
        <v>0.7</v>
      </c>
      <c r="C3" s="3">
        <v>7</v>
      </c>
    </row>
    <row r="4" spans="1:3">
      <c r="A4" s="4" t="s">
        <v>22</v>
      </c>
      <c r="B4" s="5">
        <v>0.7</v>
      </c>
      <c r="C4" s="3">
        <v>11</v>
      </c>
    </row>
    <row r="5" spans="1:3">
      <c r="A5" s="4" t="s">
        <v>79</v>
      </c>
      <c r="B5" s="5">
        <v>0.7</v>
      </c>
      <c r="C5" s="3">
        <v>15</v>
      </c>
    </row>
    <row r="6" spans="1:3">
      <c r="A6" s="4" t="s">
        <v>76</v>
      </c>
      <c r="B6" s="5">
        <v>0.7</v>
      </c>
      <c r="C6" s="3">
        <v>15</v>
      </c>
    </row>
    <row r="7" spans="1:3">
      <c r="A7" s="4" t="s">
        <v>17</v>
      </c>
      <c r="B7" s="5">
        <v>0.7</v>
      </c>
      <c r="C7" s="3">
        <v>18</v>
      </c>
    </row>
    <row r="8" spans="1:3">
      <c r="A8" s="4" t="s">
        <v>145</v>
      </c>
      <c r="B8" s="5">
        <v>0.7</v>
      </c>
      <c r="C8" s="3">
        <v>20</v>
      </c>
    </row>
    <row r="9" spans="1:3">
      <c r="A9" s="4" t="s">
        <v>66</v>
      </c>
      <c r="B9" s="5">
        <v>0.7</v>
      </c>
      <c r="C9" s="3">
        <v>24</v>
      </c>
    </row>
    <row r="10" spans="1:3">
      <c r="A10" s="4" t="s">
        <v>50</v>
      </c>
      <c r="B10" s="5">
        <v>0.7</v>
      </c>
      <c r="C10" s="3">
        <v>24</v>
      </c>
    </row>
    <row r="11" spans="1:3">
      <c r="A11" s="4" t="s">
        <v>39</v>
      </c>
      <c r="B11" s="5">
        <v>0.7</v>
      </c>
      <c r="C11" s="3">
        <v>24</v>
      </c>
    </row>
    <row r="12" spans="1:3">
      <c r="A12" s="4" t="s">
        <v>136</v>
      </c>
      <c r="B12" s="5">
        <v>0.7</v>
      </c>
      <c r="C12" s="3">
        <v>24</v>
      </c>
    </row>
    <row r="13" spans="1:3">
      <c r="A13" s="4" t="s">
        <v>72</v>
      </c>
      <c r="B13" s="5">
        <v>0.7</v>
      </c>
      <c r="C13" s="3">
        <v>24</v>
      </c>
    </row>
    <row r="14" spans="1:3">
      <c r="A14" s="4" t="s">
        <v>23</v>
      </c>
      <c r="B14" s="5">
        <v>0.7</v>
      </c>
      <c r="C14" s="3">
        <v>24</v>
      </c>
    </row>
    <row r="15" spans="1:3">
      <c r="A15" s="4" t="s">
        <v>68</v>
      </c>
      <c r="B15" s="5">
        <v>0.7</v>
      </c>
      <c r="C15" s="3">
        <v>24</v>
      </c>
    </row>
    <row r="16" spans="1:3">
      <c r="A16" s="4" t="s">
        <v>21</v>
      </c>
      <c r="B16" s="5">
        <v>0.7</v>
      </c>
      <c r="C16" s="3">
        <v>24</v>
      </c>
    </row>
    <row r="17" spans="1:3">
      <c r="A17" s="4" t="s">
        <v>43</v>
      </c>
      <c r="B17" s="5">
        <v>0.7</v>
      </c>
      <c r="C17" s="3">
        <v>24</v>
      </c>
    </row>
    <row r="18" spans="1:3">
      <c r="A18" s="4" t="s">
        <v>45</v>
      </c>
      <c r="B18" s="5">
        <v>0.7</v>
      </c>
      <c r="C18" s="3">
        <v>24</v>
      </c>
    </row>
    <row r="19" spans="1:3">
      <c r="A19" s="4" t="s">
        <v>6</v>
      </c>
      <c r="B19" s="5">
        <v>0.7</v>
      </c>
      <c r="C19" s="3">
        <v>24</v>
      </c>
    </row>
    <row r="20" spans="1:3">
      <c r="A20" s="4" t="s">
        <v>7</v>
      </c>
      <c r="B20" s="5">
        <v>0.7</v>
      </c>
      <c r="C20" s="3">
        <v>24</v>
      </c>
    </row>
    <row r="21" spans="1:3">
      <c r="A21" s="4" t="s">
        <v>67</v>
      </c>
      <c r="B21" s="5">
        <v>0.7</v>
      </c>
      <c r="C21" s="3">
        <v>28</v>
      </c>
    </row>
    <row r="22" spans="1:3">
      <c r="A22" s="4" t="s">
        <v>144</v>
      </c>
      <c r="B22" s="5">
        <v>0.7</v>
      </c>
      <c r="C22" s="3">
        <v>28</v>
      </c>
    </row>
    <row r="23" spans="1:3">
      <c r="A23" s="4" t="s">
        <v>20</v>
      </c>
      <c r="B23" s="5">
        <v>0.7</v>
      </c>
      <c r="C23" s="3">
        <v>28</v>
      </c>
    </row>
    <row r="24" spans="1:3">
      <c r="A24" s="4" t="s">
        <v>55</v>
      </c>
      <c r="B24" s="5">
        <v>0.7</v>
      </c>
      <c r="C24" s="3">
        <v>28</v>
      </c>
    </row>
    <row r="25" spans="1:3">
      <c r="A25" s="4" t="s">
        <v>97</v>
      </c>
      <c r="B25" s="5">
        <v>0.7</v>
      </c>
      <c r="C25" s="3">
        <v>28</v>
      </c>
    </row>
    <row r="26" spans="1:3">
      <c r="A26" s="4" t="s">
        <v>102</v>
      </c>
      <c r="B26" s="5">
        <v>0.7</v>
      </c>
      <c r="C26" s="3">
        <v>28</v>
      </c>
    </row>
    <row r="27" spans="1:3">
      <c r="A27" s="4" t="s">
        <v>124</v>
      </c>
      <c r="B27" s="5">
        <v>0.7</v>
      </c>
      <c r="C27" s="3">
        <v>28</v>
      </c>
    </row>
    <row r="28" spans="1:3">
      <c r="A28" s="4" t="s">
        <v>109</v>
      </c>
      <c r="B28" s="5">
        <v>0.7</v>
      </c>
      <c r="C28" s="3">
        <v>28</v>
      </c>
    </row>
    <row r="29" spans="1:3">
      <c r="A29" s="4" t="s">
        <v>115</v>
      </c>
      <c r="B29" s="5">
        <v>0.7</v>
      </c>
      <c r="C29" s="3">
        <v>28</v>
      </c>
    </row>
    <row r="30" spans="1:3">
      <c r="A30" s="4" t="s">
        <v>54</v>
      </c>
      <c r="B30" s="5">
        <v>0.7</v>
      </c>
      <c r="C30" s="3">
        <v>28</v>
      </c>
    </row>
    <row r="31" spans="1:3">
      <c r="A31" s="4" t="s">
        <v>44</v>
      </c>
      <c r="B31" s="5">
        <v>0.7</v>
      </c>
      <c r="C31" s="3">
        <v>28</v>
      </c>
    </row>
    <row r="32" spans="1:3">
      <c r="A32" s="4" t="s">
        <v>127</v>
      </c>
      <c r="B32" s="5">
        <v>0.7</v>
      </c>
      <c r="C32" s="3">
        <v>28</v>
      </c>
    </row>
    <row r="33" spans="1:3">
      <c r="A33" s="4" t="s">
        <v>47</v>
      </c>
      <c r="B33" s="5">
        <v>0.7</v>
      </c>
      <c r="C33" s="3">
        <v>28</v>
      </c>
    </row>
    <row r="34" spans="1:3">
      <c r="A34" s="4" t="s">
        <v>56</v>
      </c>
      <c r="B34" s="5">
        <v>0.7</v>
      </c>
      <c r="C34" s="3">
        <v>28</v>
      </c>
    </row>
    <row r="35" spans="1:3">
      <c r="A35" s="4" t="s">
        <v>70</v>
      </c>
      <c r="B35" s="5">
        <v>0.7</v>
      </c>
      <c r="C35" s="3">
        <v>28</v>
      </c>
    </row>
    <row r="36" spans="1:3">
      <c r="A36" s="4" t="s">
        <v>117</v>
      </c>
      <c r="B36" s="5">
        <v>0.7</v>
      </c>
      <c r="C36" s="3">
        <v>28</v>
      </c>
    </row>
    <row r="37" spans="1:3">
      <c r="A37" s="4" t="s">
        <v>57</v>
      </c>
      <c r="B37" s="5">
        <v>0.7</v>
      </c>
      <c r="C37" s="3">
        <v>28</v>
      </c>
    </row>
    <row r="38" spans="1:3">
      <c r="A38" s="4" t="s">
        <v>42</v>
      </c>
      <c r="B38" s="5">
        <v>0.7</v>
      </c>
      <c r="C38" s="3">
        <v>28</v>
      </c>
    </row>
    <row r="39" spans="1:3">
      <c r="A39" s="4" t="s">
        <v>86</v>
      </c>
      <c r="B39" s="5">
        <v>0.7</v>
      </c>
      <c r="C39" s="3">
        <v>28</v>
      </c>
    </row>
    <row r="40" spans="1:3">
      <c r="A40" s="4" t="s">
        <v>139</v>
      </c>
      <c r="B40" s="5">
        <v>0.7</v>
      </c>
      <c r="C40" s="3">
        <v>28</v>
      </c>
    </row>
    <row r="41" spans="1:3">
      <c r="A41" s="4" t="s">
        <v>73</v>
      </c>
      <c r="B41" s="5">
        <v>0.7</v>
      </c>
      <c r="C41" s="3">
        <v>28</v>
      </c>
    </row>
    <row r="42" spans="1:3">
      <c r="A42" s="4" t="s">
        <v>48</v>
      </c>
      <c r="B42" s="5">
        <v>0.7</v>
      </c>
      <c r="C42" s="3">
        <v>28</v>
      </c>
    </row>
    <row r="43" spans="1:3">
      <c r="A43" s="4" t="s">
        <v>53</v>
      </c>
      <c r="B43" s="5">
        <v>0.7</v>
      </c>
      <c r="C43" s="3">
        <v>28</v>
      </c>
    </row>
    <row r="44" spans="1:3">
      <c r="A44" s="4" t="s">
        <v>130</v>
      </c>
      <c r="B44" s="5">
        <v>0.7</v>
      </c>
      <c r="C44" s="3">
        <v>28</v>
      </c>
    </row>
    <row r="45" spans="1:3">
      <c r="A45" s="4" t="s">
        <v>114</v>
      </c>
      <c r="B45" s="5">
        <v>0.7</v>
      </c>
      <c r="C45" s="3">
        <v>28</v>
      </c>
    </row>
    <row r="46" spans="1:3">
      <c r="A46" s="4" t="s">
        <v>77</v>
      </c>
      <c r="B46" s="5">
        <v>0.7</v>
      </c>
      <c r="C46" s="3">
        <v>28</v>
      </c>
    </row>
    <row r="47" spans="1:3">
      <c r="A47" s="4" t="s">
        <v>35</v>
      </c>
      <c r="B47" s="5">
        <v>0.7</v>
      </c>
    </row>
    <row r="48" spans="1:3">
      <c r="A48" s="4" t="s">
        <v>111</v>
      </c>
      <c r="B48" s="5">
        <v>0.7</v>
      </c>
    </row>
    <row r="49" spans="1:2">
      <c r="A49" s="4" t="s">
        <v>24</v>
      </c>
      <c r="B49" s="5">
        <v>0.7</v>
      </c>
    </row>
    <row r="50" spans="1:2">
      <c r="A50" s="4" t="s">
        <v>12</v>
      </c>
      <c r="B50" s="5">
        <v>0.7</v>
      </c>
    </row>
    <row r="51" spans="1:2">
      <c r="A51" s="4" t="s">
        <v>82</v>
      </c>
      <c r="B51" s="5">
        <v>0.7</v>
      </c>
    </row>
    <row r="52" spans="1:2">
      <c r="A52" s="4" t="s">
        <v>32</v>
      </c>
      <c r="B52" s="5">
        <v>0.7</v>
      </c>
    </row>
    <row r="53" spans="1:2">
      <c r="A53" s="4" t="s">
        <v>78</v>
      </c>
      <c r="B53" s="5">
        <v>0.7</v>
      </c>
    </row>
    <row r="54" spans="1:2">
      <c r="A54" s="4" t="s">
        <v>26</v>
      </c>
      <c r="B54" s="5">
        <v>0.7</v>
      </c>
    </row>
    <row r="55" spans="1:2">
      <c r="A55" s="4" t="s">
        <v>125</v>
      </c>
      <c r="B55" s="5">
        <v>0.7</v>
      </c>
    </row>
    <row r="56" spans="1:2">
      <c r="A56" s="4" t="s">
        <v>126</v>
      </c>
      <c r="B56" s="5">
        <v>0.7</v>
      </c>
    </row>
    <row r="57" spans="1:2">
      <c r="A57" s="4" t="s">
        <v>106</v>
      </c>
      <c r="B57" s="5">
        <v>0.7</v>
      </c>
    </row>
    <row r="58" spans="1:2">
      <c r="A58" s="4" t="s">
        <v>93</v>
      </c>
      <c r="B58" s="5">
        <v>0.7</v>
      </c>
    </row>
    <row r="59" spans="1:2">
      <c r="A59" s="4" t="s">
        <v>49</v>
      </c>
      <c r="B59" s="5">
        <v>0.7</v>
      </c>
    </row>
    <row r="60" spans="1:2">
      <c r="A60" s="4" t="s">
        <v>16</v>
      </c>
      <c r="B60" s="5">
        <v>0.7</v>
      </c>
    </row>
    <row r="61" spans="1:2">
      <c r="A61" s="4" t="s">
        <v>110</v>
      </c>
      <c r="B61" s="5">
        <v>0.7</v>
      </c>
    </row>
    <row r="62" spans="1:2">
      <c r="A62" s="4" t="s">
        <v>5</v>
      </c>
      <c r="B62" s="5">
        <v>0.7</v>
      </c>
    </row>
    <row r="63" spans="1:2">
      <c r="A63" s="4" t="s">
        <v>28</v>
      </c>
      <c r="B63" s="5">
        <v>0.7</v>
      </c>
    </row>
    <row r="64" spans="1:2">
      <c r="A64" s="4" t="s">
        <v>19</v>
      </c>
      <c r="B64" s="5">
        <v>0.7</v>
      </c>
    </row>
    <row r="65" spans="1:2">
      <c r="A65" s="4" t="s">
        <v>99</v>
      </c>
      <c r="B65" s="5">
        <v>0.7</v>
      </c>
    </row>
    <row r="66" spans="1:2">
      <c r="A66" s="4" t="s">
        <v>62</v>
      </c>
      <c r="B66" s="5">
        <v>0.7</v>
      </c>
    </row>
    <row r="67" spans="1:2">
      <c r="A67" s="4" t="s">
        <v>100</v>
      </c>
      <c r="B67" s="5">
        <v>0.7</v>
      </c>
    </row>
    <row r="68" spans="1:2">
      <c r="A68" s="4" t="s">
        <v>74</v>
      </c>
      <c r="B68" s="5">
        <v>0.7</v>
      </c>
    </row>
    <row r="69" spans="1:2">
      <c r="A69" s="4" t="s">
        <v>71</v>
      </c>
      <c r="B69" s="5">
        <v>0.7</v>
      </c>
    </row>
    <row r="70" spans="1:2">
      <c r="A70" s="4" t="s">
        <v>29</v>
      </c>
      <c r="B70" s="5">
        <v>0.7</v>
      </c>
    </row>
    <row r="71" spans="1:2">
      <c r="A71" s="4" t="s">
        <v>69</v>
      </c>
      <c r="B71" s="5">
        <v>0.7</v>
      </c>
    </row>
    <row r="72" spans="1:2">
      <c r="A72" s="4" t="s">
        <v>105</v>
      </c>
      <c r="B72" s="5">
        <v>0.7</v>
      </c>
    </row>
    <row r="73" spans="1:2">
      <c r="A73" s="4" t="s">
        <v>113</v>
      </c>
      <c r="B73" s="5">
        <v>0.7</v>
      </c>
    </row>
    <row r="74" spans="1:2">
      <c r="A74" s="4" t="s">
        <v>92</v>
      </c>
      <c r="B74" s="5">
        <v>0.7</v>
      </c>
    </row>
    <row r="75" spans="1:2">
      <c r="A75" s="4" t="s">
        <v>140</v>
      </c>
      <c r="B75" s="5">
        <v>0.7</v>
      </c>
    </row>
    <row r="76" spans="1:2">
      <c r="A76" s="4" t="s">
        <v>85</v>
      </c>
      <c r="B76" s="5">
        <v>0.7</v>
      </c>
    </row>
    <row r="77" spans="1:2">
      <c r="A77" s="4" t="s">
        <v>89</v>
      </c>
      <c r="B77" s="5">
        <v>0.7</v>
      </c>
    </row>
    <row r="78" spans="1:2">
      <c r="A78" s="4" t="s">
        <v>60</v>
      </c>
      <c r="B78" s="5">
        <v>0.7</v>
      </c>
    </row>
    <row r="79" spans="1:2">
      <c r="A79" s="4" t="s">
        <v>128</v>
      </c>
      <c r="B79" s="5">
        <v>0.7</v>
      </c>
    </row>
    <row r="80" spans="1:2">
      <c r="A80" s="4" t="s">
        <v>65</v>
      </c>
      <c r="B80" s="5">
        <v>0.7</v>
      </c>
    </row>
    <row r="81" spans="1:2">
      <c r="A81" s="4" t="s">
        <v>51</v>
      </c>
      <c r="B81" s="5">
        <v>0.7</v>
      </c>
    </row>
    <row r="82" spans="1:2">
      <c r="A82" s="4" t="s">
        <v>87</v>
      </c>
      <c r="B82" s="5">
        <v>0.7</v>
      </c>
    </row>
    <row r="83" spans="1:2">
      <c r="A83" s="4" t="s">
        <v>63</v>
      </c>
      <c r="B83" s="5">
        <v>0.7</v>
      </c>
    </row>
    <row r="84" spans="1:2">
      <c r="A84" s="4" t="s">
        <v>134</v>
      </c>
      <c r="B84" s="5">
        <v>0.7</v>
      </c>
    </row>
    <row r="85" spans="1:2">
      <c r="A85" s="4" t="s">
        <v>33</v>
      </c>
      <c r="B85" s="5">
        <v>0.7</v>
      </c>
    </row>
    <row r="86" spans="1:2">
      <c r="A86" s="4" t="s">
        <v>13</v>
      </c>
      <c r="B86" s="5">
        <v>0.7</v>
      </c>
    </row>
    <row r="87" spans="1:2">
      <c r="A87" s="4" t="s">
        <v>116</v>
      </c>
      <c r="B87" s="5">
        <v>0.7</v>
      </c>
    </row>
    <row r="88" spans="1:2">
      <c r="A88" s="4" t="s">
        <v>9</v>
      </c>
      <c r="B88" s="5">
        <v>0.7</v>
      </c>
    </row>
    <row r="89" spans="1:2">
      <c r="A89" s="4" t="s">
        <v>118</v>
      </c>
      <c r="B89" s="5">
        <v>0.7</v>
      </c>
    </row>
    <row r="90" spans="1:2">
      <c r="A90" s="4" t="s">
        <v>41</v>
      </c>
      <c r="B90" s="5">
        <v>0.7</v>
      </c>
    </row>
    <row r="91" spans="1:2">
      <c r="A91" s="4" t="s">
        <v>14</v>
      </c>
      <c r="B91" s="5">
        <v>0.7</v>
      </c>
    </row>
    <row r="92" spans="1:2">
      <c r="A92" s="4" t="s">
        <v>58</v>
      </c>
      <c r="B92" s="5">
        <v>0.7</v>
      </c>
    </row>
    <row r="93" spans="1:2">
      <c r="A93" s="4" t="s">
        <v>59</v>
      </c>
      <c r="B93" s="5">
        <v>0.7</v>
      </c>
    </row>
    <row r="94" spans="1:2">
      <c r="A94" s="4" t="s">
        <v>133</v>
      </c>
      <c r="B94" s="5">
        <v>0.7</v>
      </c>
    </row>
    <row r="95" spans="1:2">
      <c r="A95" s="4" t="s">
        <v>31</v>
      </c>
      <c r="B95" s="5">
        <v>0.7</v>
      </c>
    </row>
    <row r="96" spans="1:2">
      <c r="A96" s="4" t="s">
        <v>8</v>
      </c>
      <c r="B96" s="5">
        <v>0.7</v>
      </c>
    </row>
    <row r="97" spans="1:2">
      <c r="A97" s="4" t="s">
        <v>84</v>
      </c>
      <c r="B97" s="5">
        <v>0.7</v>
      </c>
    </row>
    <row r="98" spans="1:2">
      <c r="A98" s="4" t="s">
        <v>103</v>
      </c>
      <c r="B98" s="5">
        <v>0.7</v>
      </c>
    </row>
    <row r="99" spans="1:2">
      <c r="A99" s="4" t="s">
        <v>131</v>
      </c>
      <c r="B99" s="5">
        <v>0.7</v>
      </c>
    </row>
    <row r="100" spans="1:2">
      <c r="A100" s="4" t="s">
        <v>83</v>
      </c>
      <c r="B100" s="5">
        <v>0.7</v>
      </c>
    </row>
    <row r="101" spans="1:2">
      <c r="A101" s="4" t="s">
        <v>80</v>
      </c>
      <c r="B101" s="5">
        <v>0.7</v>
      </c>
    </row>
    <row r="102" spans="1:2">
      <c r="A102" s="4" t="s">
        <v>141</v>
      </c>
      <c r="B102" s="5">
        <v>0.7</v>
      </c>
    </row>
    <row r="103" spans="1:2">
      <c r="A103" s="4" t="s">
        <v>30</v>
      </c>
      <c r="B103" s="5">
        <v>0.7</v>
      </c>
    </row>
    <row r="104" spans="1:2">
      <c r="A104" s="4" t="s">
        <v>15</v>
      </c>
      <c r="B104" s="5">
        <v>0.7</v>
      </c>
    </row>
    <row r="105" spans="1:2">
      <c r="A105" s="4" t="s">
        <v>121</v>
      </c>
      <c r="B105" s="5">
        <v>0.7</v>
      </c>
    </row>
    <row r="106" spans="1:2">
      <c r="A106" s="4" t="s">
        <v>18</v>
      </c>
      <c r="B106" s="5">
        <v>0.7</v>
      </c>
    </row>
    <row r="107" spans="1:2">
      <c r="A107" s="4" t="s">
        <v>129</v>
      </c>
      <c r="B107" s="5">
        <v>0.7</v>
      </c>
    </row>
    <row r="108" spans="1:2">
      <c r="A108" s="4" t="s">
        <v>91</v>
      </c>
      <c r="B108" s="5">
        <v>0.7</v>
      </c>
    </row>
    <row r="109" spans="1:2">
      <c r="A109" s="4" t="s">
        <v>135</v>
      </c>
      <c r="B109" s="5">
        <v>0.7</v>
      </c>
    </row>
    <row r="110" spans="1:2">
      <c r="A110" s="4" t="s">
        <v>142</v>
      </c>
      <c r="B110" s="5">
        <v>0.7</v>
      </c>
    </row>
    <row r="111" spans="1:2">
      <c r="A111" s="4" t="s">
        <v>75</v>
      </c>
      <c r="B111" s="5">
        <v>0.7</v>
      </c>
    </row>
    <row r="112" spans="1:2">
      <c r="A112" s="4" t="s">
        <v>37</v>
      </c>
      <c r="B112" s="5">
        <v>0.7</v>
      </c>
    </row>
    <row r="113" spans="1:2">
      <c r="A113" s="4" t="s">
        <v>38</v>
      </c>
      <c r="B113" s="5">
        <v>0.7</v>
      </c>
    </row>
    <row r="114" spans="1:2">
      <c r="A114" s="4" t="s">
        <v>108</v>
      </c>
      <c r="B114" s="5">
        <v>0.7</v>
      </c>
    </row>
    <row r="115" spans="1:2">
      <c r="A115" s="4" t="s">
        <v>107</v>
      </c>
      <c r="B115" s="5">
        <v>0.7</v>
      </c>
    </row>
    <row r="116" spans="1:2">
      <c r="A116" s="4" t="s">
        <v>10</v>
      </c>
      <c r="B116" s="5">
        <v>0.7</v>
      </c>
    </row>
    <row r="117" spans="1:2">
      <c r="A117" s="4" t="s">
        <v>112</v>
      </c>
      <c r="B117" s="5">
        <v>0.7</v>
      </c>
    </row>
    <row r="118" spans="1:2">
      <c r="A118" s="4" t="s">
        <v>94</v>
      </c>
      <c r="B118" s="5">
        <v>0.7</v>
      </c>
    </row>
    <row r="119" spans="1:2">
      <c r="A119" s="4" t="s">
        <v>88</v>
      </c>
      <c r="B119" s="5">
        <v>0.7</v>
      </c>
    </row>
    <row r="120" spans="1:2">
      <c r="A120" s="4" t="s">
        <v>95</v>
      </c>
      <c r="B120" s="5">
        <v>0.7</v>
      </c>
    </row>
    <row r="121" spans="1:2">
      <c r="A121" s="4" t="s">
        <v>122</v>
      </c>
      <c r="B121" s="5">
        <v>0.7</v>
      </c>
    </row>
    <row r="122" spans="1:2">
      <c r="A122" s="4" t="s">
        <v>119</v>
      </c>
      <c r="B122" s="5">
        <v>0.7</v>
      </c>
    </row>
    <row r="123" spans="1:2">
      <c r="A123" s="4" t="s">
        <v>11</v>
      </c>
      <c r="B123" s="5">
        <v>0.7</v>
      </c>
    </row>
    <row r="124" spans="1:2">
      <c r="A124" s="4" t="s">
        <v>96</v>
      </c>
      <c r="B124" s="5">
        <v>0.7</v>
      </c>
    </row>
    <row r="125" spans="1:2">
      <c r="A125" s="4" t="s">
        <v>3</v>
      </c>
      <c r="B125" s="5">
        <v>0.7</v>
      </c>
    </row>
    <row r="126" spans="1:2">
      <c r="A126" s="4" t="s">
        <v>52</v>
      </c>
      <c r="B126" s="5">
        <v>0.7</v>
      </c>
    </row>
    <row r="127" spans="1:2">
      <c r="A127" s="4" t="s">
        <v>64</v>
      </c>
      <c r="B127" s="5">
        <v>0.7</v>
      </c>
    </row>
    <row r="128" spans="1:2">
      <c r="A128" s="4" t="s">
        <v>40</v>
      </c>
      <c r="B128" s="5">
        <v>0.7</v>
      </c>
    </row>
    <row r="129" spans="1:2">
      <c r="A129" s="4" t="s">
        <v>90</v>
      </c>
      <c r="B129" s="5">
        <v>0.7</v>
      </c>
    </row>
    <row r="130" spans="1:2">
      <c r="A130" s="4" t="s">
        <v>34</v>
      </c>
      <c r="B130" s="5">
        <v>0.7</v>
      </c>
    </row>
    <row r="131" spans="1:2">
      <c r="A131" s="4" t="s">
        <v>123</v>
      </c>
      <c r="B131" s="5">
        <v>0.7</v>
      </c>
    </row>
    <row r="132" spans="1:2">
      <c r="A132" s="4" t="s">
        <v>101</v>
      </c>
      <c r="B132" s="5">
        <v>0.7</v>
      </c>
    </row>
    <row r="133" spans="1:2">
      <c r="A133" s="4" t="s">
        <v>81</v>
      </c>
      <c r="B133" s="5">
        <v>0.7</v>
      </c>
    </row>
    <row r="134" spans="1:2">
      <c r="A134" s="4" t="s">
        <v>138</v>
      </c>
      <c r="B134" s="5">
        <v>0.7</v>
      </c>
    </row>
    <row r="135" spans="1:2">
      <c r="A135" s="4" t="s">
        <v>36</v>
      </c>
      <c r="B135" s="5">
        <v>0.7</v>
      </c>
    </row>
    <row r="136" spans="1:2">
      <c r="A136" s="4" t="s">
        <v>104</v>
      </c>
      <c r="B136" s="5">
        <v>0.7</v>
      </c>
    </row>
    <row r="137" spans="1:2">
      <c r="A137" s="4" t="s">
        <v>143</v>
      </c>
      <c r="B137" s="5">
        <v>0.7</v>
      </c>
    </row>
    <row r="138" spans="1:2">
      <c r="A138" s="4" t="s">
        <v>61</v>
      </c>
      <c r="B138" s="5">
        <v>0.7</v>
      </c>
    </row>
    <row r="139" spans="1:2">
      <c r="A139" s="4" t="s">
        <v>4</v>
      </c>
      <c r="B139" s="5">
        <v>0.7</v>
      </c>
    </row>
    <row r="140" spans="1:2">
      <c r="A140" s="4" t="s">
        <v>25</v>
      </c>
      <c r="B140" s="5">
        <v>0.7</v>
      </c>
    </row>
    <row r="141" spans="1:2">
      <c r="A141" s="4" t="s">
        <v>132</v>
      </c>
      <c r="B141" s="5">
        <v>0.7</v>
      </c>
    </row>
    <row r="142" spans="1:2">
      <c r="A142" s="4" t="s">
        <v>27</v>
      </c>
      <c r="B142" s="5">
        <v>0.7</v>
      </c>
    </row>
    <row r="143" spans="1:2">
      <c r="A143" s="4" t="s">
        <v>137</v>
      </c>
      <c r="B143" s="5">
        <v>0.7</v>
      </c>
    </row>
    <row r="144" spans="1:2">
      <c r="A144" s="4" t="s">
        <v>120</v>
      </c>
      <c r="B144" s="5">
        <v>0.7</v>
      </c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</sheetData>
  <sheetProtection password="B54A" sheet="1" selectLockedCells="1" selectUnlockedCells="1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H1209"/>
  <sheetViews>
    <sheetView workbookViewId="0">
      <selection activeCell="H25" sqref="H25"/>
    </sheetView>
  </sheetViews>
  <sheetFormatPr baseColWidth="10" defaultRowHeight="12.75"/>
  <cols>
    <col min="1" max="1" width="17.140625" style="12" bestFit="1" customWidth="1"/>
    <col min="2" max="2" width="17.5703125" style="12" bestFit="1" customWidth="1"/>
    <col min="3" max="3" width="34.7109375" style="12" customWidth="1"/>
    <col min="4" max="4" width="11.42578125" style="12"/>
    <col min="5" max="5" width="21.42578125" style="12" bestFit="1" customWidth="1"/>
    <col min="6" max="6" width="26.5703125" style="12" bestFit="1" customWidth="1"/>
    <col min="7" max="7" width="30.7109375" style="12" bestFit="1" customWidth="1"/>
    <col min="8" max="8" width="29.85546875" style="12" bestFit="1" customWidth="1"/>
    <col min="9" max="16384" width="11.42578125" style="12"/>
  </cols>
  <sheetData>
    <row r="1" spans="1:8">
      <c r="A1" s="8" t="s">
        <v>149</v>
      </c>
      <c r="B1" s="9" t="s">
        <v>150</v>
      </c>
      <c r="C1" s="10" t="s">
        <v>151</v>
      </c>
      <c r="D1" s="11"/>
      <c r="H1" s="13" t="s">
        <v>152</v>
      </c>
    </row>
    <row r="2" spans="1:8">
      <c r="A2" s="14" t="s">
        <v>153</v>
      </c>
      <c r="B2" s="15" t="s">
        <v>154</v>
      </c>
      <c r="C2" s="15" t="s">
        <v>154</v>
      </c>
      <c r="E2" s="16" t="s">
        <v>1504</v>
      </c>
      <c r="F2" s="17" t="s">
        <v>155</v>
      </c>
      <c r="H2" s="18" t="str">
        <f>IFERROR(INDEX($A$2:$A$1209, MATCH(0, INDEX(COUNTIF($H$1:$H1,$A$2:$A$1209), 0, 0), 0)), "")</f>
        <v>Azuay</v>
      </c>
    </row>
    <row r="3" spans="1:8">
      <c r="A3" s="14" t="s">
        <v>153</v>
      </c>
      <c r="B3" s="15" t="s">
        <v>154</v>
      </c>
      <c r="C3" s="15" t="s">
        <v>156</v>
      </c>
      <c r="E3" s="19" t="s">
        <v>153</v>
      </c>
      <c r="F3" s="20" t="s">
        <v>158</v>
      </c>
      <c r="H3" s="18" t="str">
        <f>IFERROR(INDEX($A$2:$A$1209, MATCH(0, INDEX(COUNTIF($H$1:$H2,$A$2:$A$1209), 0, 0), 0)), "")</f>
        <v>Bolívar</v>
      </c>
    </row>
    <row r="4" spans="1:8">
      <c r="A4" s="14" t="s">
        <v>153</v>
      </c>
      <c r="B4" s="15" t="s">
        <v>154</v>
      </c>
      <c r="C4" s="15" t="s">
        <v>159</v>
      </c>
      <c r="E4" s="21" t="s">
        <v>157</v>
      </c>
      <c r="F4" s="20" t="s">
        <v>161</v>
      </c>
      <c r="H4" s="18" t="str">
        <f>IFERROR(INDEX($A$2:$A$1209, MATCH(0, INDEX(COUNTIF($H$1:$H3,$A$2:$A$1209), 0, 0), 0)), "")</f>
        <v>Cañar</v>
      </c>
    </row>
    <row r="5" spans="1:8">
      <c r="A5" s="14" t="s">
        <v>153</v>
      </c>
      <c r="B5" s="15" t="s">
        <v>154</v>
      </c>
      <c r="C5" s="15" t="s">
        <v>162</v>
      </c>
      <c r="D5" s="22"/>
      <c r="E5" s="23" t="s">
        <v>160</v>
      </c>
      <c r="F5" s="20" t="s">
        <v>164</v>
      </c>
      <c r="H5" s="18" t="str">
        <f>IFERROR(INDEX($A$2:$A$1209, MATCH(0, INDEX(COUNTIF($H$1:$H4,$A$2:$A$1209), 0, 0), 0)), "")</f>
        <v>Carchi</v>
      </c>
    </row>
    <row r="6" spans="1:8">
      <c r="A6" s="14" t="s">
        <v>153</v>
      </c>
      <c r="B6" s="15" t="s">
        <v>154</v>
      </c>
      <c r="C6" s="15" t="s">
        <v>165</v>
      </c>
      <c r="E6" s="24" t="s">
        <v>163</v>
      </c>
      <c r="F6" s="20" t="s">
        <v>167</v>
      </c>
      <c r="H6" s="18" t="str">
        <f>IFERROR(INDEX($A$2:$A$1209, MATCH(0, INDEX(COUNTIF($H$1:$H5,$A$2:$A$1209), 0, 0), 0)), "")</f>
        <v>Chimborazo</v>
      </c>
    </row>
    <row r="7" spans="1:8">
      <c r="A7" s="14" t="s">
        <v>153</v>
      </c>
      <c r="B7" s="15" t="s">
        <v>168</v>
      </c>
      <c r="C7" s="25" t="s">
        <v>169</v>
      </c>
      <c r="E7" s="26" t="s">
        <v>166</v>
      </c>
      <c r="F7" s="20" t="s">
        <v>171</v>
      </c>
      <c r="H7" s="18" t="str">
        <f>IFERROR(INDEX($A$2:$A$1209, MATCH(0, INDEX(COUNTIF($H$1:$H6,$A$2:$A$1209), 0, 0), 0)), "")</f>
        <v>Cotopaxi</v>
      </c>
    </row>
    <row r="8" spans="1:8">
      <c r="A8" s="14" t="s">
        <v>153</v>
      </c>
      <c r="B8" s="15" t="s">
        <v>168</v>
      </c>
      <c r="C8" s="25" t="s">
        <v>172</v>
      </c>
      <c r="E8" s="27" t="s">
        <v>170</v>
      </c>
      <c r="F8" s="20" t="s">
        <v>174</v>
      </c>
      <c r="H8" s="18" t="str">
        <f>IFERROR(INDEX($A$2:$A$1209, MATCH(0, INDEX(COUNTIF($H$1:$H7,$A$2:$A$1209), 0, 0), 0)), "")</f>
        <v>El_Oro</v>
      </c>
    </row>
    <row r="9" spans="1:8">
      <c r="A9" s="14" t="s">
        <v>153</v>
      </c>
      <c r="B9" s="15" t="s">
        <v>168</v>
      </c>
      <c r="C9" s="25" t="s">
        <v>175</v>
      </c>
      <c r="E9" s="28" t="s">
        <v>173</v>
      </c>
      <c r="F9" s="20" t="s">
        <v>177</v>
      </c>
      <c r="H9" s="18" t="str">
        <f>IFERROR(INDEX($A$2:$A$1209, MATCH(0, INDEX(COUNTIF($H$1:$H8,$A$2:$A$1209), 0, 0), 0)), "")</f>
        <v>Esmeraldas</v>
      </c>
    </row>
    <row r="10" spans="1:8">
      <c r="A10" s="14" t="s">
        <v>153</v>
      </c>
      <c r="B10" s="15" t="s">
        <v>168</v>
      </c>
      <c r="C10" s="25" t="s">
        <v>178</v>
      </c>
      <c r="E10" s="29" t="s">
        <v>176</v>
      </c>
      <c r="F10" s="20" t="s">
        <v>180</v>
      </c>
      <c r="H10" s="18" t="str">
        <f>IFERROR(INDEX($A$2:$A$1209, MATCH(0, INDEX(COUNTIF($H$1:$H9,$A$2:$A$1209), 0, 0), 0)), "")</f>
        <v>Galápagos</v>
      </c>
    </row>
    <row r="11" spans="1:8">
      <c r="A11" s="14" t="s">
        <v>153</v>
      </c>
      <c r="B11" s="15" t="s">
        <v>168</v>
      </c>
      <c r="C11" s="25" t="s">
        <v>181</v>
      </c>
      <c r="E11" s="30" t="s">
        <v>179</v>
      </c>
      <c r="F11" s="20" t="s">
        <v>183</v>
      </c>
      <c r="H11" s="18" t="str">
        <f>IFERROR(INDEX($A$2:$A$1209, MATCH(0, INDEX(COUNTIF($H$1:$H10,$A$2:$A$1209), 0, 0), 0)), "")</f>
        <v>Guayas</v>
      </c>
    </row>
    <row r="12" spans="1:8">
      <c r="A12" s="14" t="s">
        <v>153</v>
      </c>
      <c r="B12" s="15" t="s">
        <v>168</v>
      </c>
      <c r="C12" s="25" t="s">
        <v>184</v>
      </c>
      <c r="E12" s="31" t="s">
        <v>182</v>
      </c>
      <c r="F12" s="20" t="s">
        <v>186</v>
      </c>
      <c r="H12" s="18" t="str">
        <f>IFERROR(INDEX($A$2:$A$1209, MATCH(0, INDEX(COUNTIF($H$1:$H11,$A$2:$A$1209), 0, 0), 0)), "")</f>
        <v>Imbabura</v>
      </c>
    </row>
    <row r="13" spans="1:8">
      <c r="A13" s="14" t="s">
        <v>153</v>
      </c>
      <c r="B13" s="15" t="s">
        <v>168</v>
      </c>
      <c r="C13" s="25" t="s">
        <v>187</v>
      </c>
      <c r="E13" s="32" t="s">
        <v>185</v>
      </c>
      <c r="F13" s="20" t="s">
        <v>189</v>
      </c>
      <c r="H13" s="18" t="str">
        <f>IFERROR(INDEX($A$2:$A$1209, MATCH(0, INDEX(COUNTIF($H$1:$H12,$A$2:$A$1209), 0, 0), 0)), "")</f>
        <v>Loja</v>
      </c>
    </row>
    <row r="14" spans="1:8">
      <c r="A14" s="14" t="s">
        <v>153</v>
      </c>
      <c r="B14" s="15" t="s">
        <v>168</v>
      </c>
      <c r="C14" s="25" t="s">
        <v>190</v>
      </c>
      <c r="E14" s="33" t="s">
        <v>188</v>
      </c>
      <c r="F14" s="20" t="s">
        <v>192</v>
      </c>
      <c r="H14" s="18" t="str">
        <f>IFERROR(INDEX($A$2:$A$1209, MATCH(0, INDEX(COUNTIF($H$1:$H13,$A$2:$A$1209), 0, 0), 0)), "")</f>
        <v>Los_Ríos</v>
      </c>
    </row>
    <row r="15" spans="1:8">
      <c r="A15" s="14" t="s">
        <v>153</v>
      </c>
      <c r="B15" s="15" t="s">
        <v>168</v>
      </c>
      <c r="C15" s="25" t="s">
        <v>193</v>
      </c>
      <c r="E15" s="34" t="s">
        <v>1503</v>
      </c>
      <c r="F15" s="20" t="s">
        <v>195</v>
      </c>
      <c r="H15" s="18" t="str">
        <f>IFERROR(INDEX($A$2:$A$1209, MATCH(0, INDEX(COUNTIF($H$1:$H14,$A$2:$A$1209), 0, 0), 0)), "")</f>
        <v>Manabí</v>
      </c>
    </row>
    <row r="16" spans="1:8">
      <c r="A16" s="14" t="s">
        <v>153</v>
      </c>
      <c r="B16" s="15" t="s">
        <v>168</v>
      </c>
      <c r="C16" s="25" t="s">
        <v>196</v>
      </c>
      <c r="E16" s="35" t="s">
        <v>194</v>
      </c>
      <c r="F16" s="36" t="s">
        <v>198</v>
      </c>
      <c r="H16" s="18" t="str">
        <f>IFERROR(INDEX($A$2:$A$1209, MATCH(0, INDEX(COUNTIF($H$1:$H15,$A$2:$A$1209), 0, 0), 0)), "")</f>
        <v>Morona_Santiago</v>
      </c>
    </row>
    <row r="17" spans="1:8">
      <c r="A17" s="14" t="s">
        <v>153</v>
      </c>
      <c r="B17" s="15" t="s">
        <v>168</v>
      </c>
      <c r="C17" s="25" t="s">
        <v>199</v>
      </c>
      <c r="E17" s="37" t="s">
        <v>1502</v>
      </c>
      <c r="F17" s="38" t="s">
        <v>201</v>
      </c>
      <c r="H17" s="18" t="str">
        <f>IFERROR(INDEX($A$2:$A$1209, MATCH(0, INDEX(COUNTIF($H$1:$H16,$A$2:$A$1209), 0, 0), 0)), "")</f>
        <v>Napo</v>
      </c>
    </row>
    <row r="18" spans="1:8">
      <c r="A18" s="14" t="s">
        <v>153</v>
      </c>
      <c r="B18" s="15" t="s">
        <v>168</v>
      </c>
      <c r="C18" s="25" t="s">
        <v>202</v>
      </c>
      <c r="E18" s="39" t="s">
        <v>200</v>
      </c>
      <c r="F18" s="40" t="s">
        <v>204</v>
      </c>
      <c r="H18" s="18" t="str">
        <f>IFERROR(INDEX($A$2:$A$1209, MATCH(0, INDEX(COUNTIF($H$1:$H17,$A$2:$A$1209), 0, 0), 0)), "")</f>
        <v>Orellana</v>
      </c>
    </row>
    <row r="19" spans="1:8">
      <c r="A19" s="14" t="s">
        <v>153</v>
      </c>
      <c r="B19" s="15" t="s">
        <v>168</v>
      </c>
      <c r="C19" s="25" t="s">
        <v>205</v>
      </c>
      <c r="E19" s="41" t="s">
        <v>203</v>
      </c>
      <c r="F19" s="40" t="s">
        <v>207</v>
      </c>
      <c r="H19" s="18" t="str">
        <f>IFERROR(INDEX($A$2:$A$1209, MATCH(0, INDEX(COUNTIF($H$1:$H18,$A$2:$A$1209), 0, 0), 0)), "")</f>
        <v>Pastaza</v>
      </c>
    </row>
    <row r="20" spans="1:8">
      <c r="A20" s="14" t="s">
        <v>153</v>
      </c>
      <c r="B20" s="15" t="s">
        <v>168</v>
      </c>
      <c r="C20" s="25" t="s">
        <v>208</v>
      </c>
      <c r="E20" s="42" t="s">
        <v>206</v>
      </c>
      <c r="F20" s="40" t="s">
        <v>210</v>
      </c>
      <c r="H20" s="18" t="str">
        <f>IFERROR(INDEX($A$2:$A$1209, MATCH(0, INDEX(COUNTIF($H$1:$H19,$A$2:$A$1209), 0, 0), 0)), "")</f>
        <v>Pichincha</v>
      </c>
    </row>
    <row r="21" spans="1:8">
      <c r="A21" s="14" t="s">
        <v>153</v>
      </c>
      <c r="B21" s="15" t="s">
        <v>168</v>
      </c>
      <c r="C21" s="25" t="s">
        <v>211</v>
      </c>
      <c r="E21" s="43" t="s">
        <v>209</v>
      </c>
      <c r="F21" s="40" t="s">
        <v>213</v>
      </c>
      <c r="H21" s="18" t="str">
        <f>IFERROR(INDEX($A$2:$A$1209, MATCH(0, INDEX(COUNTIF($H$1:$H20,$A$2:$A$1209), 0, 0), 0)), "")</f>
        <v>Santa_Elena</v>
      </c>
    </row>
    <row r="22" spans="1:8">
      <c r="A22" s="14" t="s">
        <v>153</v>
      </c>
      <c r="B22" s="15" t="s">
        <v>168</v>
      </c>
      <c r="C22" s="15" t="s">
        <v>214</v>
      </c>
      <c r="E22" s="14" t="s">
        <v>548</v>
      </c>
      <c r="F22" s="40" t="s">
        <v>215</v>
      </c>
      <c r="H22" s="18" t="str">
        <f>IFERROR(INDEX($A$2:$A$1209, MATCH(0, INDEX(COUNTIF($H$1:$H21,$A$2:$A$1209), 0, 0), 0)), "")</f>
        <v>Santo_Domingo_de_los_Tsáchilas</v>
      </c>
    </row>
    <row r="23" spans="1:8" ht="25.5">
      <c r="A23" s="14" t="s">
        <v>153</v>
      </c>
      <c r="B23" s="15" t="s">
        <v>168</v>
      </c>
      <c r="C23" s="15" t="s">
        <v>216</v>
      </c>
      <c r="E23" s="44" t="s">
        <v>1500</v>
      </c>
      <c r="F23" s="45" t="s">
        <v>218</v>
      </c>
      <c r="H23" s="18" t="str">
        <f>IFERROR(INDEX($A$2:$A$1209, MATCH(0, INDEX(COUNTIF($H$1:$H22,$A$2:$A$1209), 0, 0), 0)), "")</f>
        <v>Sucumbíos</v>
      </c>
    </row>
    <row r="24" spans="1:8">
      <c r="A24" s="14" t="s">
        <v>153</v>
      </c>
      <c r="B24" s="15" t="s">
        <v>168</v>
      </c>
      <c r="C24" s="15" t="s">
        <v>219</v>
      </c>
      <c r="E24" s="46" t="s">
        <v>217</v>
      </c>
      <c r="F24" s="47" t="s">
        <v>221</v>
      </c>
      <c r="H24" s="18" t="str">
        <f>IFERROR(INDEX($A$2:$A$1209, MATCH(0, INDEX(COUNTIF($H$1:$H23,$A$2:$A$1209), 0, 0), 0)), "")</f>
        <v>Tungurahua</v>
      </c>
    </row>
    <row r="25" spans="1:8">
      <c r="A25" s="14" t="s">
        <v>153</v>
      </c>
      <c r="B25" s="15" t="s">
        <v>168</v>
      </c>
      <c r="C25" s="15" t="s">
        <v>222</v>
      </c>
      <c r="E25" s="48" t="s">
        <v>220</v>
      </c>
      <c r="F25" s="49" t="s">
        <v>223</v>
      </c>
      <c r="H25" s="18" t="str">
        <f>IFERROR(INDEX($A$2:$A$1209, MATCH(0, INDEX(COUNTIF($H$1:$H24,$A$2:$A$1209), 0, 0), 0)), "")</f>
        <v>Zamora_Chinchipe</v>
      </c>
    </row>
    <row r="26" spans="1:8">
      <c r="A26" s="14" t="s">
        <v>153</v>
      </c>
      <c r="B26" s="15" t="s">
        <v>168</v>
      </c>
      <c r="C26" s="15" t="s">
        <v>224</v>
      </c>
      <c r="E26" s="50" t="s">
        <v>1501</v>
      </c>
      <c r="F26" s="49" t="s">
        <v>160</v>
      </c>
      <c r="H26" s="18"/>
    </row>
    <row r="27" spans="1:8">
      <c r="A27" s="14" t="s">
        <v>153</v>
      </c>
      <c r="B27" s="15" t="s">
        <v>168</v>
      </c>
      <c r="C27" s="15" t="s">
        <v>225</v>
      </c>
      <c r="F27" s="51" t="s">
        <v>226</v>
      </c>
      <c r="H27" s="18"/>
    </row>
    <row r="28" spans="1:8">
      <c r="A28" s="14" t="s">
        <v>153</v>
      </c>
      <c r="B28" s="15" t="s">
        <v>168</v>
      </c>
      <c r="C28" s="15" t="s">
        <v>227</v>
      </c>
      <c r="F28" s="51" t="s">
        <v>228</v>
      </c>
    </row>
    <row r="29" spans="1:8">
      <c r="A29" s="14" t="s">
        <v>153</v>
      </c>
      <c r="B29" s="15" t="s">
        <v>168</v>
      </c>
      <c r="C29" s="15" t="s">
        <v>229</v>
      </c>
      <c r="F29" s="51" t="s">
        <v>230</v>
      </c>
    </row>
    <row r="30" spans="1:8" ht="30" customHeight="1">
      <c r="A30" s="14" t="s">
        <v>153</v>
      </c>
      <c r="B30" s="15" t="s">
        <v>168</v>
      </c>
      <c r="C30" s="15" t="s">
        <v>231</v>
      </c>
      <c r="F30" s="52" t="s">
        <v>232</v>
      </c>
    </row>
    <row r="31" spans="1:8">
      <c r="A31" s="14" t="s">
        <v>153</v>
      </c>
      <c r="B31" s="15" t="s">
        <v>168</v>
      </c>
      <c r="C31" s="15" t="s">
        <v>233</v>
      </c>
      <c r="F31" s="53" t="s">
        <v>157</v>
      </c>
    </row>
    <row r="32" spans="1:8">
      <c r="A32" s="14" t="s">
        <v>153</v>
      </c>
      <c r="B32" s="15" t="s">
        <v>168</v>
      </c>
      <c r="C32" s="15" t="s">
        <v>234</v>
      </c>
      <c r="F32" s="54" t="s">
        <v>235</v>
      </c>
    </row>
    <row r="33" spans="1:6">
      <c r="A33" s="14" t="s">
        <v>153</v>
      </c>
      <c r="B33" s="15" t="s">
        <v>168</v>
      </c>
      <c r="C33" s="15" t="s">
        <v>236</v>
      </c>
      <c r="F33" s="54" t="s">
        <v>237</v>
      </c>
    </row>
    <row r="34" spans="1:6">
      <c r="A34" s="14" t="s">
        <v>153</v>
      </c>
      <c r="B34" s="15" t="s">
        <v>168</v>
      </c>
      <c r="C34" s="15" t="s">
        <v>238</v>
      </c>
      <c r="F34" s="54" t="s">
        <v>239</v>
      </c>
    </row>
    <row r="35" spans="1:6">
      <c r="A35" s="14" t="s">
        <v>153</v>
      </c>
      <c r="B35" s="15" t="s">
        <v>168</v>
      </c>
      <c r="C35" s="15" t="s">
        <v>240</v>
      </c>
      <c r="F35" s="54" t="s">
        <v>241</v>
      </c>
    </row>
    <row r="36" spans="1:6">
      <c r="A36" s="14" t="s">
        <v>153</v>
      </c>
      <c r="B36" s="15" t="s">
        <v>168</v>
      </c>
      <c r="C36" s="15" t="s">
        <v>242</v>
      </c>
      <c r="F36" s="55" t="s">
        <v>243</v>
      </c>
    </row>
    <row r="37" spans="1:6">
      <c r="A37" s="14" t="s">
        <v>153</v>
      </c>
      <c r="B37" s="15" t="s">
        <v>168</v>
      </c>
      <c r="C37" s="15" t="s">
        <v>244</v>
      </c>
      <c r="F37" s="56" t="s">
        <v>245</v>
      </c>
    </row>
    <row r="38" spans="1:6">
      <c r="A38" s="14" t="s">
        <v>153</v>
      </c>
      <c r="B38" s="15" t="s">
        <v>168</v>
      </c>
      <c r="C38" s="15" t="s">
        <v>246</v>
      </c>
      <c r="F38" s="57" t="s">
        <v>247</v>
      </c>
    </row>
    <row r="39" spans="1:6">
      <c r="A39" s="14" t="s">
        <v>153</v>
      </c>
      <c r="B39" s="15" t="s">
        <v>168</v>
      </c>
      <c r="C39" s="15" t="s">
        <v>248</v>
      </c>
      <c r="F39" s="57" t="s">
        <v>249</v>
      </c>
    </row>
    <row r="40" spans="1:6">
      <c r="A40" s="14" t="s">
        <v>153</v>
      </c>
      <c r="B40" s="15" t="s">
        <v>168</v>
      </c>
      <c r="C40" s="15" t="s">
        <v>250</v>
      </c>
      <c r="F40" s="57" t="s">
        <v>251</v>
      </c>
    </row>
    <row r="41" spans="1:6">
      <c r="A41" s="14" t="s">
        <v>153</v>
      </c>
      <c r="B41" s="15" t="s">
        <v>168</v>
      </c>
      <c r="C41" s="15" t="s">
        <v>252</v>
      </c>
      <c r="F41" s="57" t="s">
        <v>253</v>
      </c>
    </row>
    <row r="42" spans="1:6">
      <c r="A42" s="14" t="s">
        <v>153</v>
      </c>
      <c r="B42" s="15" t="s">
        <v>168</v>
      </c>
      <c r="C42" s="25" t="s">
        <v>254</v>
      </c>
      <c r="F42" s="57" t="s">
        <v>255</v>
      </c>
    </row>
    <row r="43" spans="1:6">
      <c r="A43" s="14" t="s">
        <v>153</v>
      </c>
      <c r="B43" s="25" t="s">
        <v>256</v>
      </c>
      <c r="C43" s="25" t="s">
        <v>256</v>
      </c>
      <c r="F43" s="57" t="s">
        <v>257</v>
      </c>
    </row>
    <row r="44" spans="1:6">
      <c r="A44" s="14" t="s">
        <v>153</v>
      </c>
      <c r="B44" s="25" t="s">
        <v>256</v>
      </c>
      <c r="C44" s="25" t="s">
        <v>258</v>
      </c>
      <c r="F44" s="57" t="s">
        <v>259</v>
      </c>
    </row>
    <row r="45" spans="1:6">
      <c r="A45" s="14" t="s">
        <v>153</v>
      </c>
      <c r="B45" s="25" t="s">
        <v>260</v>
      </c>
      <c r="C45" s="25" t="s">
        <v>260</v>
      </c>
      <c r="F45" s="57" t="s">
        <v>261</v>
      </c>
    </row>
    <row r="46" spans="1:6">
      <c r="A46" s="14" t="s">
        <v>153</v>
      </c>
      <c r="B46" s="25" t="s">
        <v>260</v>
      </c>
      <c r="C46" s="25" t="s">
        <v>262</v>
      </c>
      <c r="F46" s="58" t="s">
        <v>263</v>
      </c>
    </row>
    <row r="47" spans="1:6">
      <c r="A47" s="14" t="s">
        <v>153</v>
      </c>
      <c r="B47" s="25" t="s">
        <v>260</v>
      </c>
      <c r="C47" s="25" t="s">
        <v>264</v>
      </c>
      <c r="F47" s="59" t="s">
        <v>265</v>
      </c>
    </row>
    <row r="48" spans="1:6">
      <c r="A48" s="14" t="s">
        <v>153</v>
      </c>
      <c r="B48" s="15" t="s">
        <v>266</v>
      </c>
      <c r="C48" s="15" t="s">
        <v>266</v>
      </c>
      <c r="F48" s="59" t="s">
        <v>267</v>
      </c>
    </row>
    <row r="49" spans="1:6">
      <c r="A49" s="14" t="s">
        <v>153</v>
      </c>
      <c r="B49" s="15" t="s">
        <v>268</v>
      </c>
      <c r="C49" s="15" t="s">
        <v>268</v>
      </c>
      <c r="F49" s="59" t="s">
        <v>269</v>
      </c>
    </row>
    <row r="50" spans="1:6">
      <c r="A50" s="14" t="s">
        <v>153</v>
      </c>
      <c r="B50" s="15" t="s">
        <v>268</v>
      </c>
      <c r="C50" s="15" t="s">
        <v>270</v>
      </c>
      <c r="D50" s="22"/>
      <c r="F50" s="59" t="s">
        <v>271</v>
      </c>
    </row>
    <row r="51" spans="1:6">
      <c r="A51" s="14" t="s">
        <v>153</v>
      </c>
      <c r="B51" s="15" t="s">
        <v>268</v>
      </c>
      <c r="C51" s="15" t="s">
        <v>272</v>
      </c>
      <c r="D51" s="22"/>
      <c r="F51" s="59" t="s">
        <v>273</v>
      </c>
    </row>
    <row r="52" spans="1:6">
      <c r="A52" s="14" t="s">
        <v>153</v>
      </c>
      <c r="B52" s="15" t="s">
        <v>268</v>
      </c>
      <c r="C52" s="15" t="s">
        <v>274</v>
      </c>
      <c r="D52" s="22"/>
      <c r="F52" s="59" t="s">
        <v>275</v>
      </c>
    </row>
    <row r="53" spans="1:6">
      <c r="A53" s="14" t="s">
        <v>153</v>
      </c>
      <c r="B53" s="15" t="s">
        <v>268</v>
      </c>
      <c r="C53" s="15" t="s">
        <v>276</v>
      </c>
      <c r="D53" s="22"/>
      <c r="F53" s="59" t="s">
        <v>277</v>
      </c>
    </row>
    <row r="54" spans="1:6">
      <c r="A54" s="14" t="s">
        <v>153</v>
      </c>
      <c r="B54" s="15" t="s">
        <v>268</v>
      </c>
      <c r="C54" s="15" t="s">
        <v>278</v>
      </c>
      <c r="D54" s="22"/>
      <c r="F54" s="60" t="s">
        <v>279</v>
      </c>
    </row>
    <row r="55" spans="1:6">
      <c r="A55" s="14" t="s">
        <v>153</v>
      </c>
      <c r="B55" s="15" t="s">
        <v>268</v>
      </c>
      <c r="C55" s="15" t="s">
        <v>280</v>
      </c>
      <c r="D55" s="22"/>
      <c r="F55" s="61" t="s">
        <v>281</v>
      </c>
    </row>
    <row r="56" spans="1:6">
      <c r="A56" s="14" t="s">
        <v>153</v>
      </c>
      <c r="B56" s="15" t="s">
        <v>268</v>
      </c>
      <c r="C56" s="15" t="s">
        <v>282</v>
      </c>
      <c r="D56" s="22"/>
      <c r="F56" s="61" t="s">
        <v>283</v>
      </c>
    </row>
    <row r="57" spans="1:6">
      <c r="A57" s="14" t="s">
        <v>153</v>
      </c>
      <c r="B57" s="15" t="s">
        <v>268</v>
      </c>
      <c r="C57" s="15" t="s">
        <v>284</v>
      </c>
      <c r="D57" s="22"/>
      <c r="F57" s="61" t="s">
        <v>285</v>
      </c>
    </row>
    <row r="58" spans="1:6">
      <c r="A58" s="14" t="s">
        <v>153</v>
      </c>
      <c r="B58" s="15" t="s">
        <v>286</v>
      </c>
      <c r="C58" s="15" t="s">
        <v>286</v>
      </c>
      <c r="D58" s="22"/>
      <c r="F58" s="61" t="s">
        <v>287</v>
      </c>
    </row>
    <row r="59" spans="1:6">
      <c r="A59" s="14" t="s">
        <v>153</v>
      </c>
      <c r="B59" s="15" t="s">
        <v>286</v>
      </c>
      <c r="C59" s="15" t="s">
        <v>288</v>
      </c>
      <c r="D59" s="22"/>
      <c r="F59" s="61" t="s">
        <v>289</v>
      </c>
    </row>
    <row r="60" spans="1:6">
      <c r="A60" s="14" t="s">
        <v>153</v>
      </c>
      <c r="B60" s="15" t="s">
        <v>286</v>
      </c>
      <c r="C60" s="15" t="s">
        <v>290</v>
      </c>
      <c r="D60" s="22"/>
      <c r="F60" s="61" t="s">
        <v>291</v>
      </c>
    </row>
    <row r="61" spans="1:6">
      <c r="A61" s="14" t="s">
        <v>153</v>
      </c>
      <c r="B61" s="15" t="s">
        <v>286</v>
      </c>
      <c r="C61" s="15" t="s">
        <v>292</v>
      </c>
      <c r="D61" s="22"/>
      <c r="F61" s="61" t="s">
        <v>293</v>
      </c>
    </row>
    <row r="62" spans="1:6" ht="25.5">
      <c r="A62" s="14" t="s">
        <v>153</v>
      </c>
      <c r="B62" s="15" t="s">
        <v>294</v>
      </c>
      <c r="C62" s="15" t="s">
        <v>295</v>
      </c>
      <c r="D62" s="22"/>
      <c r="F62" s="61" t="s">
        <v>296</v>
      </c>
    </row>
    <row r="63" spans="1:6">
      <c r="A63" s="14" t="s">
        <v>153</v>
      </c>
      <c r="B63" s="15" t="s">
        <v>297</v>
      </c>
      <c r="C63" s="15" t="s">
        <v>297</v>
      </c>
      <c r="D63" s="22"/>
      <c r="F63" s="61" t="s">
        <v>298</v>
      </c>
    </row>
    <row r="64" spans="1:6">
      <c r="A64" s="14" t="s">
        <v>153</v>
      </c>
      <c r="B64" s="15" t="s">
        <v>297</v>
      </c>
      <c r="C64" s="15" t="s">
        <v>299</v>
      </c>
      <c r="D64" s="22"/>
      <c r="F64" s="61" t="s">
        <v>300</v>
      </c>
    </row>
    <row r="65" spans="1:6">
      <c r="A65" s="14" t="s">
        <v>153</v>
      </c>
      <c r="B65" s="15" t="s">
        <v>297</v>
      </c>
      <c r="C65" s="15" t="s">
        <v>301</v>
      </c>
      <c r="D65" s="22"/>
      <c r="F65" s="61" t="s">
        <v>302</v>
      </c>
    </row>
    <row r="66" spans="1:6">
      <c r="A66" s="14" t="s">
        <v>153</v>
      </c>
      <c r="B66" s="15" t="s">
        <v>297</v>
      </c>
      <c r="C66" s="15" t="s">
        <v>303</v>
      </c>
      <c r="F66" s="61" t="s">
        <v>304</v>
      </c>
    </row>
    <row r="67" spans="1:6">
      <c r="A67" s="14" t="s">
        <v>153</v>
      </c>
      <c r="B67" s="15" t="s">
        <v>297</v>
      </c>
      <c r="C67" s="15" t="s">
        <v>305</v>
      </c>
      <c r="F67" s="62" t="s">
        <v>306</v>
      </c>
    </row>
    <row r="68" spans="1:6">
      <c r="A68" s="14" t="s">
        <v>153</v>
      </c>
      <c r="B68" s="15" t="s">
        <v>297</v>
      </c>
      <c r="C68" s="15" t="s">
        <v>307</v>
      </c>
      <c r="F68" s="63" t="s">
        <v>176</v>
      </c>
    </row>
    <row r="69" spans="1:6">
      <c r="A69" s="14" t="s">
        <v>153</v>
      </c>
      <c r="B69" s="15" t="s">
        <v>297</v>
      </c>
      <c r="C69" s="15" t="s">
        <v>308</v>
      </c>
      <c r="F69" s="64" t="s">
        <v>309</v>
      </c>
    </row>
    <row r="70" spans="1:6">
      <c r="A70" s="14" t="s">
        <v>153</v>
      </c>
      <c r="B70" s="15" t="s">
        <v>297</v>
      </c>
      <c r="C70" s="15" t="s">
        <v>310</v>
      </c>
      <c r="F70" s="64" t="s">
        <v>311</v>
      </c>
    </row>
    <row r="71" spans="1:6">
      <c r="A71" s="14" t="s">
        <v>153</v>
      </c>
      <c r="B71" s="65" t="s">
        <v>312</v>
      </c>
      <c r="C71" s="65" t="s">
        <v>313</v>
      </c>
      <c r="F71" s="64" t="s">
        <v>314</v>
      </c>
    </row>
    <row r="72" spans="1:6">
      <c r="A72" s="14" t="s">
        <v>153</v>
      </c>
      <c r="B72" s="15" t="s">
        <v>315</v>
      </c>
      <c r="C72" s="15" t="s">
        <v>315</v>
      </c>
      <c r="F72" s="64" t="s">
        <v>316</v>
      </c>
    </row>
    <row r="73" spans="1:6">
      <c r="A73" s="14" t="s">
        <v>153</v>
      </c>
      <c r="B73" s="15" t="s">
        <v>315</v>
      </c>
      <c r="C73" s="15" t="s">
        <v>317</v>
      </c>
      <c r="F73" s="66" t="s">
        <v>318</v>
      </c>
    </row>
    <row r="74" spans="1:6">
      <c r="A74" s="14" t="s">
        <v>153</v>
      </c>
      <c r="B74" s="15" t="s">
        <v>319</v>
      </c>
      <c r="C74" s="15"/>
      <c r="F74" s="67" t="s">
        <v>320</v>
      </c>
    </row>
    <row r="75" spans="1:6">
      <c r="A75" s="14" t="s">
        <v>153</v>
      </c>
      <c r="B75" s="15" t="s">
        <v>321</v>
      </c>
      <c r="C75" s="15" t="s">
        <v>321</v>
      </c>
      <c r="F75" s="67" t="s">
        <v>322</v>
      </c>
    </row>
    <row r="76" spans="1:6">
      <c r="A76" s="14" t="s">
        <v>153</v>
      </c>
      <c r="B76" s="15" t="s">
        <v>321</v>
      </c>
      <c r="C76" s="15" t="s">
        <v>323</v>
      </c>
      <c r="F76" s="67" t="s">
        <v>324</v>
      </c>
    </row>
    <row r="77" spans="1:6">
      <c r="A77" s="14" t="s">
        <v>153</v>
      </c>
      <c r="B77" s="15" t="s">
        <v>321</v>
      </c>
      <c r="C77" s="15" t="s">
        <v>313</v>
      </c>
      <c r="F77" s="68" t="s">
        <v>325</v>
      </c>
    </row>
    <row r="78" spans="1:6">
      <c r="A78" s="14" t="s">
        <v>153</v>
      </c>
      <c r="B78" s="15" t="s">
        <v>321</v>
      </c>
      <c r="C78" s="15" t="s">
        <v>326</v>
      </c>
      <c r="F78" s="68" t="s">
        <v>327</v>
      </c>
    </row>
    <row r="79" spans="1:6">
      <c r="A79" s="14" t="s">
        <v>153</v>
      </c>
      <c r="B79" s="15" t="s">
        <v>328</v>
      </c>
      <c r="C79" s="15" t="s">
        <v>328</v>
      </c>
      <c r="F79" s="68" t="s">
        <v>329</v>
      </c>
    </row>
    <row r="80" spans="1:6">
      <c r="A80" s="14" t="s">
        <v>153</v>
      </c>
      <c r="B80" s="15" t="s">
        <v>328</v>
      </c>
      <c r="C80" s="15" t="s">
        <v>330</v>
      </c>
      <c r="F80" s="68" t="s">
        <v>331</v>
      </c>
    </row>
    <row r="81" spans="1:6">
      <c r="A81" s="14" t="s">
        <v>153</v>
      </c>
      <c r="B81" s="15" t="s">
        <v>328</v>
      </c>
      <c r="C81" s="15" t="s">
        <v>332</v>
      </c>
      <c r="F81" s="68" t="s">
        <v>333</v>
      </c>
    </row>
    <row r="82" spans="1:6">
      <c r="A82" s="14" t="s">
        <v>153</v>
      </c>
      <c r="B82" s="15" t="s">
        <v>334</v>
      </c>
      <c r="C82" s="15" t="s">
        <v>334</v>
      </c>
      <c r="F82" s="68" t="s">
        <v>335</v>
      </c>
    </row>
    <row r="83" spans="1:6">
      <c r="A83" s="14" t="s">
        <v>153</v>
      </c>
      <c r="B83" s="15" t="s">
        <v>334</v>
      </c>
      <c r="C83" s="15" t="s">
        <v>336</v>
      </c>
      <c r="F83" s="68" t="s">
        <v>337</v>
      </c>
    </row>
    <row r="84" spans="1:6">
      <c r="A84" s="14" t="s">
        <v>153</v>
      </c>
      <c r="B84" s="15" t="s">
        <v>334</v>
      </c>
      <c r="C84" s="15" t="s">
        <v>338</v>
      </c>
      <c r="F84" s="68" t="s">
        <v>339</v>
      </c>
    </row>
    <row r="85" spans="1:6">
      <c r="A85" s="14" t="s">
        <v>153</v>
      </c>
      <c r="B85" s="15" t="s">
        <v>334</v>
      </c>
      <c r="C85" s="15" t="s">
        <v>340</v>
      </c>
      <c r="F85" s="68" t="s">
        <v>341</v>
      </c>
    </row>
    <row r="86" spans="1:6">
      <c r="A86" s="14" t="s">
        <v>153</v>
      </c>
      <c r="B86" s="15" t="s">
        <v>334</v>
      </c>
      <c r="C86" s="15" t="s">
        <v>342</v>
      </c>
      <c r="F86" s="68" t="s">
        <v>343</v>
      </c>
    </row>
    <row r="87" spans="1:6">
      <c r="A87" s="14" t="s">
        <v>153</v>
      </c>
      <c r="B87" s="15" t="s">
        <v>334</v>
      </c>
      <c r="C87" s="15" t="s">
        <v>344</v>
      </c>
      <c r="F87" s="68" t="s">
        <v>345</v>
      </c>
    </row>
    <row r="88" spans="1:6">
      <c r="A88" s="14" t="s">
        <v>153</v>
      </c>
      <c r="B88" s="15" t="s">
        <v>334</v>
      </c>
      <c r="C88" s="15" t="s">
        <v>346</v>
      </c>
      <c r="F88" s="68" t="s">
        <v>347</v>
      </c>
    </row>
    <row r="89" spans="1:6">
      <c r="A89" s="14" t="s">
        <v>157</v>
      </c>
      <c r="B89" s="15" t="s">
        <v>348</v>
      </c>
      <c r="C89" s="15" t="s">
        <v>349</v>
      </c>
      <c r="F89" s="68" t="s">
        <v>350</v>
      </c>
    </row>
    <row r="90" spans="1:6">
      <c r="A90" s="14" t="s">
        <v>157</v>
      </c>
      <c r="B90" s="15" t="s">
        <v>351</v>
      </c>
      <c r="C90" s="15" t="s">
        <v>351</v>
      </c>
      <c r="F90" s="68" t="s">
        <v>352</v>
      </c>
    </row>
    <row r="91" spans="1:6">
      <c r="A91" s="14" t="s">
        <v>157</v>
      </c>
      <c r="B91" s="15" t="s">
        <v>351</v>
      </c>
      <c r="C91" s="15" t="s">
        <v>353</v>
      </c>
      <c r="F91" s="68" t="s">
        <v>354</v>
      </c>
    </row>
    <row r="92" spans="1:6">
      <c r="A92" s="14" t="s">
        <v>157</v>
      </c>
      <c r="B92" s="15" t="s">
        <v>355</v>
      </c>
      <c r="C92" s="15" t="s">
        <v>356</v>
      </c>
      <c r="F92" s="68" t="s">
        <v>357</v>
      </c>
    </row>
    <row r="93" spans="1:6">
      <c r="A93" s="14" t="s">
        <v>157</v>
      </c>
      <c r="B93" s="15" t="s">
        <v>355</v>
      </c>
      <c r="C93" s="15" t="s">
        <v>358</v>
      </c>
      <c r="F93" s="68" t="s">
        <v>359</v>
      </c>
    </row>
    <row r="94" spans="1:6">
      <c r="A94" s="14" t="s">
        <v>157</v>
      </c>
      <c r="B94" s="15" t="s">
        <v>355</v>
      </c>
      <c r="C94" s="15" t="s">
        <v>360</v>
      </c>
      <c r="F94" s="68" t="s">
        <v>361</v>
      </c>
    </row>
    <row r="95" spans="1:6">
      <c r="A95" s="14" t="s">
        <v>157</v>
      </c>
      <c r="B95" s="15" t="s">
        <v>355</v>
      </c>
      <c r="C95" s="15" t="s">
        <v>169</v>
      </c>
      <c r="F95" s="68" t="s">
        <v>362</v>
      </c>
    </row>
    <row r="96" spans="1:6">
      <c r="A96" s="14" t="s">
        <v>157</v>
      </c>
      <c r="B96" s="15" t="s">
        <v>355</v>
      </c>
      <c r="C96" s="15" t="s">
        <v>363</v>
      </c>
      <c r="F96" s="68" t="s">
        <v>364</v>
      </c>
    </row>
    <row r="97" spans="1:6">
      <c r="A97" s="14" t="s">
        <v>157</v>
      </c>
      <c r="B97" s="15" t="s">
        <v>365</v>
      </c>
      <c r="C97" s="15" t="s">
        <v>365</v>
      </c>
      <c r="F97" s="68" t="s">
        <v>366</v>
      </c>
    </row>
    <row r="98" spans="1:6">
      <c r="A98" s="14" t="s">
        <v>157</v>
      </c>
      <c r="B98" s="15" t="s">
        <v>367</v>
      </c>
      <c r="C98" s="15" t="s">
        <v>368</v>
      </c>
      <c r="F98" s="68" t="s">
        <v>369</v>
      </c>
    </row>
    <row r="99" spans="1:6">
      <c r="A99" s="14" t="s">
        <v>157</v>
      </c>
      <c r="B99" s="15" t="s">
        <v>367</v>
      </c>
      <c r="C99" s="15" t="s">
        <v>370</v>
      </c>
      <c r="F99" s="68" t="s">
        <v>371</v>
      </c>
    </row>
    <row r="100" spans="1:6">
      <c r="A100" s="14" t="s">
        <v>157</v>
      </c>
      <c r="B100" s="15" t="s">
        <v>367</v>
      </c>
      <c r="C100" s="15" t="s">
        <v>372</v>
      </c>
      <c r="F100" s="68" t="s">
        <v>373</v>
      </c>
    </row>
    <row r="101" spans="1:6">
      <c r="A101" s="14" t="s">
        <v>157</v>
      </c>
      <c r="B101" s="15" t="s">
        <v>367</v>
      </c>
      <c r="C101" s="15" t="s">
        <v>374</v>
      </c>
      <c r="F101" s="68" t="s">
        <v>375</v>
      </c>
    </row>
    <row r="102" spans="1:6">
      <c r="A102" s="14" t="s">
        <v>157</v>
      </c>
      <c r="B102" s="15" t="s">
        <v>367</v>
      </c>
      <c r="C102" s="15" t="s">
        <v>376</v>
      </c>
      <c r="F102" s="69" t="s">
        <v>377</v>
      </c>
    </row>
    <row r="103" spans="1:6">
      <c r="A103" s="14" t="s">
        <v>157</v>
      </c>
      <c r="B103" s="15" t="s">
        <v>367</v>
      </c>
      <c r="C103" s="15" t="s">
        <v>378</v>
      </c>
      <c r="F103" s="70" t="s">
        <v>379</v>
      </c>
    </row>
    <row r="104" spans="1:6">
      <c r="A104" s="14" t="s">
        <v>157</v>
      </c>
      <c r="B104" s="15" t="s">
        <v>367</v>
      </c>
      <c r="C104" s="15" t="s">
        <v>380</v>
      </c>
      <c r="F104" s="70" t="s">
        <v>381</v>
      </c>
    </row>
    <row r="105" spans="1:6">
      <c r="A105" s="14" t="s">
        <v>157</v>
      </c>
      <c r="B105" s="15" t="s">
        <v>367</v>
      </c>
      <c r="C105" s="15" t="s">
        <v>382</v>
      </c>
      <c r="F105" s="70" t="s">
        <v>383</v>
      </c>
    </row>
    <row r="106" spans="1:6">
      <c r="A106" s="14" t="s">
        <v>157</v>
      </c>
      <c r="B106" s="15" t="s">
        <v>367</v>
      </c>
      <c r="C106" s="15" t="s">
        <v>384</v>
      </c>
      <c r="F106" s="70" t="s">
        <v>385</v>
      </c>
    </row>
    <row r="107" spans="1:6">
      <c r="A107" s="14" t="s">
        <v>157</v>
      </c>
      <c r="B107" s="15" t="s">
        <v>367</v>
      </c>
      <c r="C107" s="15" t="s">
        <v>386</v>
      </c>
      <c r="F107" s="71" t="s">
        <v>387</v>
      </c>
    </row>
    <row r="108" spans="1:6">
      <c r="A108" s="14" t="s">
        <v>157</v>
      </c>
      <c r="B108" s="15" t="s">
        <v>367</v>
      </c>
      <c r="C108" s="15" t="s">
        <v>388</v>
      </c>
      <c r="F108" s="72" t="s">
        <v>389</v>
      </c>
    </row>
    <row r="109" spans="1:6">
      <c r="A109" s="14" t="s">
        <v>157</v>
      </c>
      <c r="B109" s="15" t="s">
        <v>367</v>
      </c>
      <c r="C109" s="15" t="s">
        <v>390</v>
      </c>
      <c r="F109" s="73" t="s">
        <v>391</v>
      </c>
    </row>
    <row r="110" spans="1:6">
      <c r="A110" s="14" t="s">
        <v>157</v>
      </c>
      <c r="B110" s="15" t="s">
        <v>392</v>
      </c>
      <c r="C110" s="15" t="s">
        <v>392</v>
      </c>
      <c r="F110" s="73" t="s">
        <v>393</v>
      </c>
    </row>
    <row r="111" spans="1:6">
      <c r="A111" s="14" t="s">
        <v>157</v>
      </c>
      <c r="B111" s="15" t="s">
        <v>392</v>
      </c>
      <c r="C111" s="15" t="s">
        <v>394</v>
      </c>
      <c r="F111" s="73" t="s">
        <v>395</v>
      </c>
    </row>
    <row r="112" spans="1:6">
      <c r="A112" s="14" t="s">
        <v>157</v>
      </c>
      <c r="B112" s="15" t="s">
        <v>396</v>
      </c>
      <c r="C112" s="15" t="s">
        <v>396</v>
      </c>
      <c r="F112" s="73" t="s">
        <v>397</v>
      </c>
    </row>
    <row r="113" spans="1:6">
      <c r="A113" s="14" t="s">
        <v>157</v>
      </c>
      <c r="B113" s="15" t="s">
        <v>396</v>
      </c>
      <c r="C113" s="15" t="s">
        <v>398</v>
      </c>
      <c r="F113" s="73" t="s">
        <v>399</v>
      </c>
    </row>
    <row r="114" spans="1:6">
      <c r="A114" s="14" t="s">
        <v>157</v>
      </c>
      <c r="B114" s="15" t="s">
        <v>396</v>
      </c>
      <c r="C114" s="15" t="s">
        <v>400</v>
      </c>
      <c r="F114" s="73" t="s">
        <v>401</v>
      </c>
    </row>
    <row r="115" spans="1:6">
      <c r="A115" s="14" t="s">
        <v>157</v>
      </c>
      <c r="B115" s="15" t="s">
        <v>396</v>
      </c>
      <c r="C115" s="15" t="s">
        <v>402</v>
      </c>
      <c r="F115" s="73" t="s">
        <v>403</v>
      </c>
    </row>
    <row r="116" spans="1:6">
      <c r="A116" s="14" t="s">
        <v>157</v>
      </c>
      <c r="B116" s="15" t="s">
        <v>396</v>
      </c>
      <c r="C116" s="15" t="s">
        <v>404</v>
      </c>
      <c r="F116" s="73" t="s">
        <v>405</v>
      </c>
    </row>
    <row r="117" spans="1:6">
      <c r="A117" s="14" t="s">
        <v>157</v>
      </c>
      <c r="B117" s="15" t="s">
        <v>396</v>
      </c>
      <c r="C117" s="15" t="s">
        <v>406</v>
      </c>
      <c r="F117" s="73" t="s">
        <v>407</v>
      </c>
    </row>
    <row r="118" spans="1:6">
      <c r="A118" s="14" t="s">
        <v>157</v>
      </c>
      <c r="B118" s="15" t="s">
        <v>396</v>
      </c>
      <c r="C118" s="15" t="s">
        <v>258</v>
      </c>
      <c r="F118" s="73" t="s">
        <v>408</v>
      </c>
    </row>
    <row r="119" spans="1:6">
      <c r="A119" s="14" t="s">
        <v>160</v>
      </c>
      <c r="B119" s="15" t="s">
        <v>409</v>
      </c>
      <c r="C119" s="15" t="s">
        <v>410</v>
      </c>
      <c r="F119" s="73" t="s">
        <v>411</v>
      </c>
    </row>
    <row r="120" spans="1:6">
      <c r="A120" s="14" t="s">
        <v>160</v>
      </c>
      <c r="B120" s="15" t="s">
        <v>409</v>
      </c>
      <c r="C120" s="15" t="s">
        <v>409</v>
      </c>
      <c r="F120" s="73" t="s">
        <v>412</v>
      </c>
    </row>
    <row r="121" spans="1:6">
      <c r="A121" s="14" t="s">
        <v>160</v>
      </c>
      <c r="B121" s="15" t="s">
        <v>409</v>
      </c>
      <c r="C121" s="15" t="s">
        <v>413</v>
      </c>
      <c r="F121" s="73" t="s">
        <v>414</v>
      </c>
    </row>
    <row r="122" spans="1:6">
      <c r="A122" s="14" t="s">
        <v>160</v>
      </c>
      <c r="B122" s="15" t="s">
        <v>409</v>
      </c>
      <c r="C122" s="15" t="s">
        <v>415</v>
      </c>
      <c r="F122" s="73" t="s">
        <v>188</v>
      </c>
    </row>
    <row r="123" spans="1:6">
      <c r="A123" s="14" t="s">
        <v>160</v>
      </c>
      <c r="B123" s="15" t="s">
        <v>409</v>
      </c>
      <c r="C123" s="15" t="s">
        <v>416</v>
      </c>
      <c r="D123" s="74"/>
      <c r="F123" s="75" t="s">
        <v>417</v>
      </c>
    </row>
    <row r="124" spans="1:6">
      <c r="A124" s="14" t="s">
        <v>160</v>
      </c>
      <c r="B124" s="15" t="s">
        <v>409</v>
      </c>
      <c r="C124" s="15" t="s">
        <v>418</v>
      </c>
      <c r="D124" s="74"/>
      <c r="F124" s="76" t="s">
        <v>419</v>
      </c>
    </row>
    <row r="125" spans="1:6">
      <c r="A125" s="14" t="s">
        <v>160</v>
      </c>
      <c r="B125" s="15" t="s">
        <v>409</v>
      </c>
      <c r="C125" s="15" t="s">
        <v>420</v>
      </c>
      <c r="D125" s="74"/>
      <c r="F125" s="77" t="s">
        <v>421</v>
      </c>
    </row>
    <row r="126" spans="1:6">
      <c r="A126" s="14" t="s">
        <v>160</v>
      </c>
      <c r="B126" s="15" t="s">
        <v>409</v>
      </c>
      <c r="C126" s="15" t="s">
        <v>422</v>
      </c>
      <c r="F126" s="77" t="s">
        <v>423</v>
      </c>
    </row>
    <row r="127" spans="1:6">
      <c r="A127" s="14" t="s">
        <v>160</v>
      </c>
      <c r="B127" s="15" t="s">
        <v>409</v>
      </c>
      <c r="C127" s="15" t="s">
        <v>424</v>
      </c>
      <c r="F127" s="77" t="s">
        <v>425</v>
      </c>
    </row>
    <row r="128" spans="1:6">
      <c r="A128" s="14" t="s">
        <v>160</v>
      </c>
      <c r="B128" s="15" t="s">
        <v>409</v>
      </c>
      <c r="C128" s="15" t="s">
        <v>426</v>
      </c>
      <c r="F128" s="77" t="s">
        <v>427</v>
      </c>
    </row>
    <row r="129" spans="1:6">
      <c r="A129" s="14" t="s">
        <v>160</v>
      </c>
      <c r="B129" s="15" t="s">
        <v>409</v>
      </c>
      <c r="C129" s="15" t="s">
        <v>396</v>
      </c>
      <c r="F129" s="77" t="s">
        <v>428</v>
      </c>
    </row>
    <row r="130" spans="1:6">
      <c r="A130" s="14" t="s">
        <v>160</v>
      </c>
      <c r="B130" s="15" t="s">
        <v>409</v>
      </c>
      <c r="C130" s="15" t="s">
        <v>429</v>
      </c>
      <c r="F130" s="77" t="s">
        <v>430</v>
      </c>
    </row>
    <row r="131" spans="1:6">
      <c r="A131" s="14" t="s">
        <v>160</v>
      </c>
      <c r="B131" s="15" t="s">
        <v>431</v>
      </c>
      <c r="C131" s="15" t="s">
        <v>431</v>
      </c>
      <c r="F131" s="77" t="s">
        <v>432</v>
      </c>
    </row>
    <row r="132" spans="1:6">
      <c r="A132" s="14" t="s">
        <v>160</v>
      </c>
      <c r="B132" s="15" t="s">
        <v>431</v>
      </c>
      <c r="C132" s="15" t="s">
        <v>433</v>
      </c>
      <c r="F132" s="77" t="s">
        <v>434</v>
      </c>
    </row>
    <row r="133" spans="1:6">
      <c r="A133" s="14" t="s">
        <v>160</v>
      </c>
      <c r="B133" s="15" t="s">
        <v>431</v>
      </c>
      <c r="C133" s="15" t="s">
        <v>435</v>
      </c>
      <c r="F133" s="77" t="s">
        <v>436</v>
      </c>
    </row>
    <row r="134" spans="1:6">
      <c r="A134" s="14" t="s">
        <v>160</v>
      </c>
      <c r="B134" s="15" t="s">
        <v>431</v>
      </c>
      <c r="C134" s="15" t="s">
        <v>437</v>
      </c>
      <c r="F134" s="77" t="s">
        <v>438</v>
      </c>
    </row>
    <row r="135" spans="1:6">
      <c r="A135" s="14" t="s">
        <v>160</v>
      </c>
      <c r="B135" s="15" t="s">
        <v>431</v>
      </c>
      <c r="C135" s="15" t="s">
        <v>439</v>
      </c>
      <c r="F135" s="77" t="s">
        <v>440</v>
      </c>
    </row>
    <row r="136" spans="1:6">
      <c r="A136" s="14" t="s">
        <v>160</v>
      </c>
      <c r="B136" s="15" t="s">
        <v>441</v>
      </c>
      <c r="C136" s="15" t="s">
        <v>160</v>
      </c>
      <c r="D136" s="74"/>
      <c r="F136" s="78" t="s">
        <v>442</v>
      </c>
    </row>
    <row r="137" spans="1:6">
      <c r="A137" s="14" t="s">
        <v>160</v>
      </c>
      <c r="B137" s="15" t="s">
        <v>441</v>
      </c>
      <c r="C137" s="15" t="s">
        <v>443</v>
      </c>
      <c r="D137" s="74"/>
      <c r="F137" s="79" t="s">
        <v>444</v>
      </c>
    </row>
    <row r="138" spans="1:6">
      <c r="A138" s="14" t="s">
        <v>160</v>
      </c>
      <c r="B138" s="15" t="s">
        <v>441</v>
      </c>
      <c r="C138" s="15" t="s">
        <v>445</v>
      </c>
      <c r="D138" s="74"/>
      <c r="F138" s="80" t="s">
        <v>446</v>
      </c>
    </row>
    <row r="139" spans="1:6">
      <c r="A139" s="14" t="s">
        <v>160</v>
      </c>
      <c r="B139" s="15" t="s">
        <v>441</v>
      </c>
      <c r="C139" s="15" t="s">
        <v>447</v>
      </c>
      <c r="D139" s="74"/>
      <c r="F139" s="80" t="s">
        <v>448</v>
      </c>
    </row>
    <row r="140" spans="1:6">
      <c r="A140" s="14" t="s">
        <v>160</v>
      </c>
      <c r="B140" s="15" t="s">
        <v>441</v>
      </c>
      <c r="C140" s="15" t="s">
        <v>449</v>
      </c>
      <c r="D140" s="74"/>
      <c r="F140" s="80" t="s">
        <v>450</v>
      </c>
    </row>
    <row r="141" spans="1:6">
      <c r="A141" s="14" t="s">
        <v>160</v>
      </c>
      <c r="B141" s="15" t="s">
        <v>441</v>
      </c>
      <c r="C141" s="15" t="s">
        <v>451</v>
      </c>
      <c r="D141" s="74"/>
      <c r="F141" s="80" t="s">
        <v>452</v>
      </c>
    </row>
    <row r="142" spans="1:6">
      <c r="A142" s="14" t="s">
        <v>160</v>
      </c>
      <c r="B142" s="15" t="s">
        <v>441</v>
      </c>
      <c r="C142" s="15" t="s">
        <v>453</v>
      </c>
      <c r="D142" s="74"/>
      <c r="F142" s="80" t="s">
        <v>454</v>
      </c>
    </row>
    <row r="143" spans="1:6">
      <c r="A143" s="14" t="s">
        <v>160</v>
      </c>
      <c r="B143" s="15" t="s">
        <v>441</v>
      </c>
      <c r="C143" s="15" t="s">
        <v>455</v>
      </c>
      <c r="D143" s="74"/>
      <c r="F143" s="80" t="s">
        <v>456</v>
      </c>
    </row>
    <row r="144" spans="1:6">
      <c r="A144" s="14" t="s">
        <v>160</v>
      </c>
      <c r="B144" s="15" t="s">
        <v>441</v>
      </c>
      <c r="C144" s="15" t="s">
        <v>457</v>
      </c>
      <c r="D144" s="74"/>
      <c r="F144" s="80" t="s">
        <v>458</v>
      </c>
    </row>
    <row r="145" spans="1:6">
      <c r="A145" s="14" t="s">
        <v>160</v>
      </c>
      <c r="B145" s="15" t="s">
        <v>441</v>
      </c>
      <c r="C145" s="15" t="s">
        <v>459</v>
      </c>
      <c r="D145" s="74"/>
      <c r="F145" s="80" t="s">
        <v>460</v>
      </c>
    </row>
    <row r="146" spans="1:6">
      <c r="A146" s="14" t="s">
        <v>160</v>
      </c>
      <c r="B146" s="15" t="s">
        <v>441</v>
      </c>
      <c r="C146" s="15" t="s">
        <v>461</v>
      </c>
      <c r="D146" s="74"/>
      <c r="F146" s="80" t="s">
        <v>462</v>
      </c>
    </row>
    <row r="147" spans="1:6">
      <c r="A147" s="14" t="s">
        <v>160</v>
      </c>
      <c r="B147" s="15" t="s">
        <v>441</v>
      </c>
      <c r="C147" s="15" t="s">
        <v>463</v>
      </c>
      <c r="D147" s="74"/>
      <c r="F147" s="80" t="s">
        <v>464</v>
      </c>
    </row>
    <row r="148" spans="1:6">
      <c r="A148" s="14" t="s">
        <v>160</v>
      </c>
      <c r="B148" s="15" t="s">
        <v>465</v>
      </c>
      <c r="C148" s="15" t="s">
        <v>465</v>
      </c>
      <c r="D148" s="74"/>
      <c r="F148" s="80" t="s">
        <v>209</v>
      </c>
    </row>
    <row r="149" spans="1:6">
      <c r="A149" s="14" t="s">
        <v>160</v>
      </c>
      <c r="B149" s="15" t="s">
        <v>465</v>
      </c>
      <c r="C149" s="15" t="s">
        <v>466</v>
      </c>
      <c r="D149" s="74"/>
      <c r="F149" s="80" t="s">
        <v>467</v>
      </c>
    </row>
    <row r="150" spans="1:6">
      <c r="A150" s="14" t="s">
        <v>160</v>
      </c>
      <c r="B150" s="15" t="s">
        <v>468</v>
      </c>
      <c r="C150" s="15" t="s">
        <v>468</v>
      </c>
      <c r="D150" s="74"/>
      <c r="F150" s="80" t="s">
        <v>469</v>
      </c>
    </row>
    <row r="151" spans="1:6">
      <c r="A151" s="14" t="s">
        <v>160</v>
      </c>
      <c r="B151" s="15" t="s">
        <v>470</v>
      </c>
      <c r="C151" s="15" t="s">
        <v>470</v>
      </c>
      <c r="D151" s="74"/>
      <c r="F151" s="80" t="s">
        <v>471</v>
      </c>
    </row>
    <row r="152" spans="1:6">
      <c r="A152" s="14" t="s">
        <v>160</v>
      </c>
      <c r="B152" s="15" t="s">
        <v>470</v>
      </c>
      <c r="C152" s="15" t="s">
        <v>472</v>
      </c>
      <c r="D152" s="74"/>
      <c r="F152" s="80" t="s">
        <v>473</v>
      </c>
    </row>
    <row r="153" spans="1:6">
      <c r="A153" s="14" t="s">
        <v>160</v>
      </c>
      <c r="B153" s="15" t="s">
        <v>470</v>
      </c>
      <c r="C153" s="15" t="s">
        <v>474</v>
      </c>
      <c r="D153" s="74"/>
      <c r="F153" s="80" t="s">
        <v>475</v>
      </c>
    </row>
    <row r="154" spans="1:6">
      <c r="A154" s="14" t="s">
        <v>160</v>
      </c>
      <c r="B154" s="15" t="s">
        <v>476</v>
      </c>
      <c r="C154" s="15" t="s">
        <v>476</v>
      </c>
      <c r="D154" s="74"/>
      <c r="F154" s="80" t="s">
        <v>477</v>
      </c>
    </row>
    <row r="155" spans="1:6">
      <c r="A155" s="14" t="s">
        <v>160</v>
      </c>
      <c r="B155" s="15" t="s">
        <v>476</v>
      </c>
      <c r="C155" s="15" t="s">
        <v>443</v>
      </c>
      <c r="D155" s="74"/>
      <c r="F155" s="80" t="s">
        <v>478</v>
      </c>
    </row>
    <row r="156" spans="1:6">
      <c r="A156" s="14" t="s">
        <v>160</v>
      </c>
      <c r="B156" s="15" t="s">
        <v>476</v>
      </c>
      <c r="C156" s="15" t="s">
        <v>479</v>
      </c>
      <c r="D156" s="74"/>
      <c r="F156" s="81" t="s">
        <v>480</v>
      </c>
    </row>
    <row r="157" spans="1:6">
      <c r="A157" s="14" t="s">
        <v>160</v>
      </c>
      <c r="B157" s="15" t="s">
        <v>476</v>
      </c>
      <c r="C157" s="15" t="s">
        <v>481</v>
      </c>
      <c r="D157" s="74"/>
      <c r="F157" s="82" t="s">
        <v>482</v>
      </c>
    </row>
    <row r="158" spans="1:6">
      <c r="A158" s="14" t="s">
        <v>160</v>
      </c>
      <c r="B158" s="15" t="s">
        <v>476</v>
      </c>
      <c r="C158" s="15" t="s">
        <v>445</v>
      </c>
      <c r="D158" s="74"/>
      <c r="F158" s="83" t="s">
        <v>483</v>
      </c>
    </row>
    <row r="159" spans="1:6">
      <c r="A159" s="14" t="s">
        <v>160</v>
      </c>
      <c r="B159" s="15" t="s">
        <v>476</v>
      </c>
      <c r="C159" s="15" t="s">
        <v>457</v>
      </c>
      <c r="D159" s="74"/>
      <c r="F159" s="83" t="s">
        <v>484</v>
      </c>
    </row>
    <row r="160" spans="1:6">
      <c r="A160" s="14" t="s">
        <v>163</v>
      </c>
      <c r="B160" s="15" t="s">
        <v>485</v>
      </c>
      <c r="C160" s="15" t="s">
        <v>157</v>
      </c>
      <c r="D160" s="74"/>
      <c r="F160" s="83" t="s">
        <v>486</v>
      </c>
    </row>
    <row r="161" spans="1:6">
      <c r="A161" s="14" t="s">
        <v>163</v>
      </c>
      <c r="B161" s="15" t="s">
        <v>485</v>
      </c>
      <c r="C161" s="15" t="s">
        <v>487</v>
      </c>
      <c r="D161" s="74"/>
      <c r="F161" s="83" t="s">
        <v>488</v>
      </c>
    </row>
    <row r="162" spans="1:6">
      <c r="A162" s="14" t="s">
        <v>163</v>
      </c>
      <c r="B162" s="15" t="s">
        <v>485</v>
      </c>
      <c r="C162" s="15" t="s">
        <v>489</v>
      </c>
      <c r="D162" s="74"/>
      <c r="F162" s="83" t="s">
        <v>490</v>
      </c>
    </row>
    <row r="163" spans="1:6">
      <c r="A163" s="14" t="s">
        <v>163</v>
      </c>
      <c r="B163" s="15" t="s">
        <v>485</v>
      </c>
      <c r="C163" s="15" t="s">
        <v>491</v>
      </c>
      <c r="D163" s="74"/>
      <c r="F163" s="83" t="s">
        <v>492</v>
      </c>
    </row>
    <row r="164" spans="1:6">
      <c r="A164" s="14" t="s">
        <v>163</v>
      </c>
      <c r="B164" s="15" t="s">
        <v>485</v>
      </c>
      <c r="C164" s="15" t="s">
        <v>493</v>
      </c>
      <c r="D164" s="74"/>
      <c r="F164" s="83" t="s">
        <v>494</v>
      </c>
    </row>
    <row r="165" spans="1:6">
      <c r="A165" s="14" t="s">
        <v>163</v>
      </c>
      <c r="B165" s="15" t="s">
        <v>485</v>
      </c>
      <c r="C165" s="15" t="s">
        <v>495</v>
      </c>
      <c r="D165" s="74"/>
      <c r="F165" s="83" t="s">
        <v>496</v>
      </c>
    </row>
    <row r="166" spans="1:6">
      <c r="A166" s="14" t="s">
        <v>163</v>
      </c>
      <c r="B166" s="15" t="s">
        <v>497</v>
      </c>
      <c r="C166" s="15" t="s">
        <v>498</v>
      </c>
      <c r="D166" s="74"/>
      <c r="F166" s="83" t="s">
        <v>499</v>
      </c>
    </row>
    <row r="167" spans="1:6">
      <c r="A167" s="14" t="s">
        <v>163</v>
      </c>
      <c r="B167" s="15" t="s">
        <v>497</v>
      </c>
      <c r="C167" s="15" t="s">
        <v>500</v>
      </c>
      <c r="D167" s="74"/>
      <c r="F167" s="83" t="s">
        <v>501</v>
      </c>
    </row>
    <row r="168" spans="1:6">
      <c r="A168" s="14" t="s">
        <v>163</v>
      </c>
      <c r="B168" s="15" t="s">
        <v>497</v>
      </c>
      <c r="C168" s="15" t="s">
        <v>502</v>
      </c>
      <c r="D168" s="74"/>
      <c r="F168" s="84" t="s">
        <v>503</v>
      </c>
    </row>
    <row r="169" spans="1:6">
      <c r="A169" s="14" t="s">
        <v>163</v>
      </c>
      <c r="B169" s="15" t="s">
        <v>497</v>
      </c>
      <c r="C169" s="15" t="s">
        <v>504</v>
      </c>
      <c r="D169" s="74"/>
      <c r="F169" s="82" t="s">
        <v>505</v>
      </c>
    </row>
    <row r="170" spans="1:6">
      <c r="A170" s="14" t="s">
        <v>163</v>
      </c>
      <c r="B170" s="15" t="s">
        <v>497</v>
      </c>
      <c r="C170" s="15" t="s">
        <v>506</v>
      </c>
      <c r="D170" s="74"/>
      <c r="F170" s="83" t="s">
        <v>507</v>
      </c>
    </row>
    <row r="171" spans="1:6">
      <c r="A171" s="14" t="s">
        <v>163</v>
      </c>
      <c r="B171" s="15" t="s">
        <v>508</v>
      </c>
      <c r="C171" s="15" t="s">
        <v>508</v>
      </c>
      <c r="D171" s="74"/>
      <c r="F171" s="83" t="s">
        <v>509</v>
      </c>
    </row>
    <row r="172" spans="1:6">
      <c r="A172" s="14" t="s">
        <v>163</v>
      </c>
      <c r="B172" s="15" t="s">
        <v>508</v>
      </c>
      <c r="C172" s="15" t="s">
        <v>510</v>
      </c>
      <c r="D172" s="74"/>
      <c r="F172" s="83" t="s">
        <v>511</v>
      </c>
    </row>
    <row r="173" spans="1:6">
      <c r="A173" s="14" t="s">
        <v>163</v>
      </c>
      <c r="B173" s="15" t="s">
        <v>508</v>
      </c>
      <c r="C173" s="15" t="s">
        <v>512</v>
      </c>
      <c r="D173" s="74"/>
      <c r="F173" s="84" t="s">
        <v>513</v>
      </c>
    </row>
    <row r="174" spans="1:6">
      <c r="A174" s="14" t="s">
        <v>163</v>
      </c>
      <c r="B174" s="15" t="s">
        <v>508</v>
      </c>
      <c r="C174" s="15" t="s">
        <v>514</v>
      </c>
      <c r="D174" s="74"/>
      <c r="F174" s="12" t="s">
        <v>515</v>
      </c>
    </row>
    <row r="175" spans="1:6">
      <c r="A175" s="14" t="s">
        <v>163</v>
      </c>
      <c r="B175" s="15" t="s">
        <v>516</v>
      </c>
      <c r="C175" s="15" t="s">
        <v>517</v>
      </c>
      <c r="D175" s="74"/>
      <c r="F175" s="12" t="s">
        <v>518</v>
      </c>
    </row>
    <row r="176" spans="1:6">
      <c r="A176" s="14" t="s">
        <v>163</v>
      </c>
      <c r="B176" s="15" t="s">
        <v>516</v>
      </c>
      <c r="C176" s="15" t="s">
        <v>519</v>
      </c>
      <c r="D176" s="74"/>
      <c r="F176" s="12" t="s">
        <v>520</v>
      </c>
    </row>
    <row r="177" spans="1:6">
      <c r="A177" s="14" t="s">
        <v>163</v>
      </c>
      <c r="B177" s="15" t="s">
        <v>516</v>
      </c>
      <c r="C177" s="15" t="s">
        <v>521</v>
      </c>
      <c r="D177" s="74"/>
      <c r="F177" s="12" t="s">
        <v>522</v>
      </c>
    </row>
    <row r="178" spans="1:6">
      <c r="A178" s="14" t="s">
        <v>163</v>
      </c>
      <c r="B178" s="15" t="s">
        <v>516</v>
      </c>
      <c r="C178" s="15" t="s">
        <v>523</v>
      </c>
      <c r="D178" s="74"/>
      <c r="F178" s="85" t="s">
        <v>524</v>
      </c>
    </row>
    <row r="179" spans="1:6">
      <c r="A179" s="14" t="s">
        <v>163</v>
      </c>
      <c r="B179" s="15" t="s">
        <v>516</v>
      </c>
      <c r="C179" s="15" t="s">
        <v>525</v>
      </c>
      <c r="D179" s="74"/>
      <c r="F179" s="86" t="s">
        <v>526</v>
      </c>
    </row>
    <row r="180" spans="1:6">
      <c r="A180" s="14" t="s">
        <v>163</v>
      </c>
      <c r="B180" s="15" t="s">
        <v>516</v>
      </c>
      <c r="C180" s="15" t="s">
        <v>527</v>
      </c>
      <c r="D180" s="74"/>
      <c r="F180" s="86" t="s">
        <v>206</v>
      </c>
    </row>
    <row r="181" spans="1:6">
      <c r="A181" s="14" t="s">
        <v>163</v>
      </c>
      <c r="B181" s="15" t="s">
        <v>516</v>
      </c>
      <c r="C181" s="15" t="s">
        <v>528</v>
      </c>
      <c r="D181" s="74"/>
      <c r="F181" s="87" t="s">
        <v>529</v>
      </c>
    </row>
    <row r="182" spans="1:6">
      <c r="A182" s="14" t="s">
        <v>163</v>
      </c>
      <c r="B182" s="15" t="s">
        <v>516</v>
      </c>
      <c r="C182" s="15" t="s">
        <v>530</v>
      </c>
      <c r="D182" s="74"/>
      <c r="F182" s="82" t="s">
        <v>531</v>
      </c>
    </row>
    <row r="183" spans="1:6" ht="25.5">
      <c r="A183" s="14" t="s">
        <v>163</v>
      </c>
      <c r="B183" s="15" t="s">
        <v>532</v>
      </c>
      <c r="C183" s="15" t="s">
        <v>533</v>
      </c>
      <c r="D183" s="74"/>
      <c r="F183" s="83" t="s">
        <v>534</v>
      </c>
    </row>
    <row r="184" spans="1:6" ht="25.5">
      <c r="A184" s="14" t="s">
        <v>163</v>
      </c>
      <c r="B184" s="15" t="s">
        <v>532</v>
      </c>
      <c r="C184" s="15" t="s">
        <v>535</v>
      </c>
      <c r="D184" s="74"/>
      <c r="F184" s="83" t="s">
        <v>536</v>
      </c>
    </row>
    <row r="185" spans="1:6">
      <c r="A185" s="14" t="s">
        <v>163</v>
      </c>
      <c r="B185" s="15" t="s">
        <v>537</v>
      </c>
      <c r="C185" s="15" t="s">
        <v>538</v>
      </c>
      <c r="D185" s="74"/>
      <c r="F185" s="83" t="s">
        <v>539</v>
      </c>
    </row>
    <row r="186" spans="1:6">
      <c r="A186" s="14" t="s">
        <v>163</v>
      </c>
      <c r="B186" s="15" t="s">
        <v>537</v>
      </c>
      <c r="C186" s="15" t="s">
        <v>537</v>
      </c>
      <c r="D186" s="74"/>
      <c r="F186" s="83" t="s">
        <v>540</v>
      </c>
    </row>
    <row r="187" spans="1:6">
      <c r="A187" s="14" t="s">
        <v>163</v>
      </c>
      <c r="B187" s="15" t="s">
        <v>537</v>
      </c>
      <c r="C187" s="15" t="s">
        <v>541</v>
      </c>
      <c r="D187" s="74"/>
      <c r="F187" s="83" t="s">
        <v>542</v>
      </c>
    </row>
    <row r="188" spans="1:6">
      <c r="A188" s="14" t="s">
        <v>163</v>
      </c>
      <c r="B188" s="15" t="s">
        <v>537</v>
      </c>
      <c r="C188" s="15" t="s">
        <v>543</v>
      </c>
      <c r="D188" s="74"/>
      <c r="F188" s="83" t="s">
        <v>544</v>
      </c>
    </row>
    <row r="189" spans="1:6">
      <c r="A189" s="14" t="s">
        <v>163</v>
      </c>
      <c r="B189" s="15" t="s">
        <v>537</v>
      </c>
      <c r="C189" s="15" t="s">
        <v>545</v>
      </c>
      <c r="D189" s="74"/>
      <c r="F189" s="84" t="s">
        <v>546</v>
      </c>
    </row>
    <row r="190" spans="1:6">
      <c r="A190" s="14" t="s">
        <v>163</v>
      </c>
      <c r="B190" s="15" t="s">
        <v>537</v>
      </c>
      <c r="C190" s="15" t="s">
        <v>547</v>
      </c>
      <c r="D190" s="74"/>
      <c r="F190" s="12" t="s">
        <v>548</v>
      </c>
    </row>
    <row r="191" spans="1:6">
      <c r="A191" s="14" t="s">
        <v>163</v>
      </c>
      <c r="B191" s="15" t="s">
        <v>537</v>
      </c>
      <c r="C191" s="15" t="s">
        <v>549</v>
      </c>
      <c r="D191" s="74"/>
      <c r="F191" s="12" t="s">
        <v>550</v>
      </c>
    </row>
    <row r="192" spans="1:6">
      <c r="A192" s="14" t="s">
        <v>163</v>
      </c>
      <c r="B192" s="15" t="s">
        <v>537</v>
      </c>
      <c r="C192" s="15" t="s">
        <v>551</v>
      </c>
      <c r="D192" s="74"/>
      <c r="F192" s="12" t="s">
        <v>552</v>
      </c>
    </row>
    <row r="193" spans="1:6">
      <c r="A193" s="14" t="s">
        <v>163</v>
      </c>
      <c r="B193" s="15" t="s">
        <v>537</v>
      </c>
      <c r="C193" s="15" t="s">
        <v>553</v>
      </c>
      <c r="D193" s="74"/>
      <c r="F193" s="12" t="s">
        <v>554</v>
      </c>
    </row>
    <row r="194" spans="1:6">
      <c r="A194" s="14" t="s">
        <v>163</v>
      </c>
      <c r="B194" s="15" t="s">
        <v>537</v>
      </c>
      <c r="C194" s="15" t="s">
        <v>555</v>
      </c>
      <c r="D194" s="74"/>
      <c r="F194" s="12" t="s">
        <v>556</v>
      </c>
    </row>
    <row r="195" spans="1:6">
      <c r="A195" s="14" t="s">
        <v>163</v>
      </c>
      <c r="B195" s="15" t="s">
        <v>537</v>
      </c>
      <c r="C195" s="15" t="s">
        <v>557</v>
      </c>
      <c r="D195" s="74"/>
      <c r="F195" s="12" t="s">
        <v>558</v>
      </c>
    </row>
    <row r="196" spans="1:6">
      <c r="A196" s="14" t="s">
        <v>166</v>
      </c>
      <c r="B196" s="15" t="s">
        <v>559</v>
      </c>
      <c r="C196" s="15" t="s">
        <v>560</v>
      </c>
      <c r="D196" s="74"/>
      <c r="F196" s="12" t="s">
        <v>561</v>
      </c>
    </row>
    <row r="197" spans="1:6">
      <c r="A197" s="14" t="s">
        <v>166</v>
      </c>
      <c r="B197" s="15" t="s">
        <v>559</v>
      </c>
      <c r="C197" s="15" t="s">
        <v>562</v>
      </c>
      <c r="D197" s="74"/>
      <c r="F197" s="12" t="s">
        <v>563</v>
      </c>
    </row>
    <row r="198" spans="1:6">
      <c r="A198" s="14" t="s">
        <v>166</v>
      </c>
      <c r="B198" s="15" t="s">
        <v>559</v>
      </c>
      <c r="C198" s="15" t="s">
        <v>564</v>
      </c>
      <c r="D198" s="74"/>
      <c r="F198" s="12" t="s">
        <v>565</v>
      </c>
    </row>
    <row r="199" spans="1:6">
      <c r="A199" s="14" t="s">
        <v>166</v>
      </c>
      <c r="B199" s="15" t="s">
        <v>559</v>
      </c>
      <c r="C199" s="15" t="s">
        <v>566</v>
      </c>
      <c r="D199" s="74"/>
      <c r="F199" s="12" t="s">
        <v>567</v>
      </c>
    </row>
    <row r="200" spans="1:6">
      <c r="A200" s="14" t="s">
        <v>166</v>
      </c>
      <c r="B200" s="15" t="s">
        <v>559</v>
      </c>
      <c r="C200" s="15" t="s">
        <v>568</v>
      </c>
      <c r="D200" s="74"/>
      <c r="F200" s="12" t="s">
        <v>569</v>
      </c>
    </row>
    <row r="201" spans="1:6">
      <c r="A201" s="14" t="s">
        <v>166</v>
      </c>
      <c r="B201" s="15" t="s">
        <v>559</v>
      </c>
      <c r="C201" s="15" t="s">
        <v>570</v>
      </c>
      <c r="D201" s="74"/>
      <c r="F201" s="12" t="s">
        <v>571</v>
      </c>
    </row>
    <row r="202" spans="1:6">
      <c r="A202" s="14" t="s">
        <v>166</v>
      </c>
      <c r="B202" s="15" t="s">
        <v>559</v>
      </c>
      <c r="C202" s="15" t="s">
        <v>572</v>
      </c>
      <c r="D202" s="74"/>
      <c r="F202" s="12" t="s">
        <v>573</v>
      </c>
    </row>
    <row r="203" spans="1:6">
      <c r="A203" s="14" t="s">
        <v>166</v>
      </c>
      <c r="B203" s="15" t="s">
        <v>559</v>
      </c>
      <c r="C203" s="15" t="s">
        <v>574</v>
      </c>
      <c r="D203" s="74"/>
      <c r="F203" s="12" t="s">
        <v>575</v>
      </c>
    </row>
    <row r="204" spans="1:6">
      <c r="A204" s="14" t="s">
        <v>166</v>
      </c>
      <c r="B204" s="15" t="s">
        <v>559</v>
      </c>
      <c r="C204" s="15" t="s">
        <v>576</v>
      </c>
      <c r="D204" s="74"/>
      <c r="F204" s="12" t="s">
        <v>577</v>
      </c>
    </row>
    <row r="205" spans="1:6">
      <c r="A205" s="14" t="s">
        <v>166</v>
      </c>
      <c r="B205" s="15" t="s">
        <v>559</v>
      </c>
      <c r="C205" s="15" t="s">
        <v>578</v>
      </c>
      <c r="D205" s="74"/>
      <c r="F205" s="12" t="s">
        <v>579</v>
      </c>
    </row>
    <row r="206" spans="1:6">
      <c r="A206" s="14" t="s">
        <v>166</v>
      </c>
      <c r="B206" s="15" t="s">
        <v>580</v>
      </c>
      <c r="C206" s="15" t="s">
        <v>580</v>
      </c>
      <c r="D206" s="74"/>
      <c r="F206" s="12" t="s">
        <v>581</v>
      </c>
    </row>
    <row r="207" spans="1:6">
      <c r="A207" s="14" t="s">
        <v>166</v>
      </c>
      <c r="B207" s="15" t="s">
        <v>582</v>
      </c>
      <c r="C207" s="15" t="s">
        <v>582</v>
      </c>
      <c r="D207" s="74"/>
      <c r="F207" s="12" t="s">
        <v>583</v>
      </c>
    </row>
    <row r="208" spans="1:6">
      <c r="A208" s="14" t="s">
        <v>166</v>
      </c>
      <c r="B208" s="15" t="s">
        <v>582</v>
      </c>
      <c r="C208" s="15" t="s">
        <v>584</v>
      </c>
      <c r="D208" s="74"/>
      <c r="F208" s="12" t="s">
        <v>585</v>
      </c>
    </row>
    <row r="209" spans="1:6">
      <c r="A209" s="14" t="s">
        <v>166</v>
      </c>
      <c r="B209" s="15" t="s">
        <v>582</v>
      </c>
      <c r="C209" s="15" t="s">
        <v>586</v>
      </c>
      <c r="D209" s="74"/>
      <c r="F209" s="12" t="s">
        <v>587</v>
      </c>
    </row>
    <row r="210" spans="1:6">
      <c r="A210" s="14" t="s">
        <v>166</v>
      </c>
      <c r="B210" s="15" t="s">
        <v>582</v>
      </c>
      <c r="C210" s="15" t="s">
        <v>588</v>
      </c>
      <c r="D210" s="74"/>
      <c r="F210" s="12" t="s">
        <v>589</v>
      </c>
    </row>
    <row r="211" spans="1:6">
      <c r="A211" s="14" t="s">
        <v>166</v>
      </c>
      <c r="B211" s="15" t="s">
        <v>582</v>
      </c>
      <c r="C211" s="15" t="s">
        <v>590</v>
      </c>
      <c r="D211" s="74"/>
      <c r="F211" s="12" t="s">
        <v>591</v>
      </c>
    </row>
    <row r="212" spans="1:6">
      <c r="A212" s="14" t="s">
        <v>166</v>
      </c>
      <c r="B212" s="15" t="s">
        <v>592</v>
      </c>
      <c r="C212" s="15" t="s">
        <v>593</v>
      </c>
      <c r="D212" s="74"/>
      <c r="F212" s="12" t="s">
        <v>594</v>
      </c>
    </row>
    <row r="213" spans="1:6">
      <c r="A213" s="14" t="s">
        <v>166</v>
      </c>
      <c r="B213" s="15" t="s">
        <v>592</v>
      </c>
      <c r="C213" s="15" t="s">
        <v>595</v>
      </c>
      <c r="D213" s="74"/>
      <c r="F213" s="12" t="s">
        <v>596</v>
      </c>
    </row>
    <row r="214" spans="1:6">
      <c r="A214" s="14" t="s">
        <v>166</v>
      </c>
      <c r="B214" s="15" t="s">
        <v>592</v>
      </c>
      <c r="C214" s="15" t="s">
        <v>597</v>
      </c>
      <c r="D214" s="74"/>
      <c r="F214" s="12" t="s">
        <v>598</v>
      </c>
    </row>
    <row r="215" spans="1:6">
      <c r="A215" s="14" t="s">
        <v>166</v>
      </c>
      <c r="B215" s="15" t="s">
        <v>592</v>
      </c>
      <c r="C215" s="15" t="s">
        <v>599</v>
      </c>
      <c r="D215" s="74"/>
      <c r="F215" s="12" t="s">
        <v>600</v>
      </c>
    </row>
    <row r="216" spans="1:6">
      <c r="A216" s="14" t="s">
        <v>166</v>
      </c>
      <c r="B216" s="15" t="s">
        <v>592</v>
      </c>
      <c r="C216" s="15" t="s">
        <v>601</v>
      </c>
      <c r="D216" s="74"/>
      <c r="F216" s="12" t="s">
        <v>602</v>
      </c>
    </row>
    <row r="217" spans="1:6">
      <c r="A217" s="14" t="s">
        <v>166</v>
      </c>
      <c r="B217" s="15" t="s">
        <v>592</v>
      </c>
      <c r="C217" s="15" t="s">
        <v>603</v>
      </c>
      <c r="D217" s="74"/>
      <c r="F217" s="12" t="s">
        <v>604</v>
      </c>
    </row>
    <row r="218" spans="1:6">
      <c r="A218" s="14" t="s">
        <v>166</v>
      </c>
      <c r="B218" s="15" t="s">
        <v>605</v>
      </c>
      <c r="C218" s="15" t="s">
        <v>605</v>
      </c>
      <c r="D218" s="74"/>
      <c r="F218" s="12" t="s">
        <v>606</v>
      </c>
    </row>
    <row r="219" spans="1:6">
      <c r="A219" s="14" t="s">
        <v>166</v>
      </c>
      <c r="B219" s="15" t="s">
        <v>607</v>
      </c>
      <c r="C219" s="15" t="s">
        <v>607</v>
      </c>
      <c r="D219" s="74"/>
      <c r="F219" s="12" t="s">
        <v>608</v>
      </c>
    </row>
    <row r="220" spans="1:6">
      <c r="A220" s="14" t="s">
        <v>166</v>
      </c>
      <c r="B220" s="15" t="s">
        <v>607</v>
      </c>
      <c r="C220" s="15" t="s">
        <v>609</v>
      </c>
      <c r="D220" s="74"/>
    </row>
    <row r="221" spans="1:6">
      <c r="A221" s="14" t="s">
        <v>166</v>
      </c>
      <c r="B221" s="15" t="s">
        <v>607</v>
      </c>
      <c r="C221" s="15" t="s">
        <v>610</v>
      </c>
      <c r="D221" s="74"/>
    </row>
    <row r="222" spans="1:6">
      <c r="A222" s="14" t="s">
        <v>166</v>
      </c>
      <c r="B222" s="15" t="s">
        <v>611</v>
      </c>
      <c r="C222" s="15" t="s">
        <v>612</v>
      </c>
      <c r="D222" s="74"/>
    </row>
    <row r="223" spans="1:6">
      <c r="A223" s="14" t="s">
        <v>166</v>
      </c>
      <c r="B223" s="15" t="s">
        <v>611</v>
      </c>
      <c r="C223" s="15" t="s">
        <v>613</v>
      </c>
      <c r="D223" s="74"/>
    </row>
    <row r="224" spans="1:6">
      <c r="A224" s="14" t="s">
        <v>166</v>
      </c>
      <c r="B224" s="15" t="s">
        <v>611</v>
      </c>
      <c r="C224" s="15" t="s">
        <v>614</v>
      </c>
      <c r="D224" s="74"/>
    </row>
    <row r="225" spans="1:4">
      <c r="A225" s="14" t="s">
        <v>166</v>
      </c>
      <c r="B225" s="15" t="s">
        <v>611</v>
      </c>
      <c r="C225" s="15" t="s">
        <v>615</v>
      </c>
      <c r="D225" s="74"/>
    </row>
    <row r="226" spans="1:4">
      <c r="A226" s="14" t="s">
        <v>166</v>
      </c>
      <c r="B226" s="15" t="s">
        <v>611</v>
      </c>
      <c r="C226" s="15" t="s">
        <v>616</v>
      </c>
      <c r="D226" s="74"/>
    </row>
    <row r="227" spans="1:4">
      <c r="A227" s="14" t="s">
        <v>166</v>
      </c>
      <c r="B227" s="15" t="s">
        <v>611</v>
      </c>
      <c r="C227" s="15" t="s">
        <v>617</v>
      </c>
      <c r="D227" s="74"/>
    </row>
    <row r="228" spans="1:4">
      <c r="A228" s="14" t="s">
        <v>166</v>
      </c>
      <c r="B228" s="15" t="s">
        <v>611</v>
      </c>
      <c r="C228" s="15" t="s">
        <v>264</v>
      </c>
      <c r="D228" s="74"/>
    </row>
    <row r="229" spans="1:4">
      <c r="A229" s="14" t="s">
        <v>166</v>
      </c>
      <c r="B229" s="15" t="s">
        <v>611</v>
      </c>
      <c r="C229" s="15" t="s">
        <v>506</v>
      </c>
      <c r="D229" s="74"/>
    </row>
    <row r="230" spans="1:4">
      <c r="A230" s="14" t="s">
        <v>166</v>
      </c>
      <c r="B230" s="15" t="s">
        <v>611</v>
      </c>
      <c r="C230" s="15" t="s">
        <v>618</v>
      </c>
      <c r="D230" s="74"/>
    </row>
    <row r="231" spans="1:4">
      <c r="A231" s="14" t="s">
        <v>166</v>
      </c>
      <c r="B231" s="15" t="s">
        <v>611</v>
      </c>
      <c r="C231" s="15" t="s">
        <v>619</v>
      </c>
      <c r="D231" s="74"/>
    </row>
    <row r="232" spans="1:4">
      <c r="A232" s="14" t="s">
        <v>166</v>
      </c>
      <c r="B232" s="15" t="s">
        <v>611</v>
      </c>
      <c r="C232" s="15" t="s">
        <v>620</v>
      </c>
      <c r="D232" s="74"/>
    </row>
    <row r="233" spans="1:4">
      <c r="A233" s="14" t="s">
        <v>166</v>
      </c>
      <c r="B233" s="15" t="s">
        <v>621</v>
      </c>
      <c r="C233" s="15" t="s">
        <v>621</v>
      </c>
      <c r="D233" s="74"/>
    </row>
    <row r="234" spans="1:4">
      <c r="A234" s="14" t="s">
        <v>166</v>
      </c>
      <c r="B234" s="15" t="s">
        <v>622</v>
      </c>
      <c r="C234" s="15" t="s">
        <v>622</v>
      </c>
      <c r="D234" s="74"/>
    </row>
    <row r="235" spans="1:4">
      <c r="A235" s="14" t="s">
        <v>166</v>
      </c>
      <c r="B235" s="15" t="s">
        <v>622</v>
      </c>
      <c r="C235" s="15" t="s">
        <v>623</v>
      </c>
      <c r="D235" s="88"/>
    </row>
    <row r="236" spans="1:4">
      <c r="A236" s="14" t="s">
        <v>166</v>
      </c>
      <c r="B236" s="15" t="s">
        <v>622</v>
      </c>
      <c r="C236" s="15" t="s">
        <v>624</v>
      </c>
      <c r="D236" s="88"/>
    </row>
    <row r="237" spans="1:4">
      <c r="A237" s="14" t="s">
        <v>166</v>
      </c>
      <c r="B237" s="15" t="s">
        <v>622</v>
      </c>
      <c r="C237" s="15" t="s">
        <v>625</v>
      </c>
      <c r="D237" s="88"/>
    </row>
    <row r="238" spans="1:4">
      <c r="A238" s="14" t="s">
        <v>166</v>
      </c>
      <c r="B238" s="15" t="s">
        <v>622</v>
      </c>
      <c r="C238" s="15" t="s">
        <v>626</v>
      </c>
      <c r="D238" s="88"/>
    </row>
    <row r="239" spans="1:4">
      <c r="A239" s="14" t="s">
        <v>166</v>
      </c>
      <c r="B239" s="15" t="s">
        <v>622</v>
      </c>
      <c r="C239" s="15" t="s">
        <v>627</v>
      </c>
      <c r="D239" s="88"/>
    </row>
    <row r="240" spans="1:4">
      <c r="A240" s="14" t="s">
        <v>166</v>
      </c>
      <c r="B240" s="15" t="s">
        <v>622</v>
      </c>
      <c r="C240" s="15" t="s">
        <v>628</v>
      </c>
      <c r="D240" s="88"/>
    </row>
    <row r="241" spans="1:4">
      <c r="A241" s="14" t="s">
        <v>166</v>
      </c>
      <c r="B241" s="15" t="s">
        <v>629</v>
      </c>
      <c r="C241" s="15" t="s">
        <v>630</v>
      </c>
      <c r="D241" s="88"/>
    </row>
    <row r="242" spans="1:4">
      <c r="A242" s="14" t="s">
        <v>166</v>
      </c>
      <c r="B242" s="15" t="s">
        <v>629</v>
      </c>
      <c r="C242" s="15" t="s">
        <v>545</v>
      </c>
      <c r="D242" s="88"/>
    </row>
    <row r="243" spans="1:4">
      <c r="A243" s="14" t="s">
        <v>166</v>
      </c>
      <c r="B243" s="15" t="s">
        <v>629</v>
      </c>
      <c r="C243" s="15" t="s">
        <v>631</v>
      </c>
      <c r="D243" s="88"/>
    </row>
    <row r="244" spans="1:4">
      <c r="A244" s="14" t="s">
        <v>166</v>
      </c>
      <c r="B244" s="15" t="s">
        <v>629</v>
      </c>
      <c r="C244" s="15" t="s">
        <v>632</v>
      </c>
      <c r="D244" s="88"/>
    </row>
    <row r="245" spans="1:4">
      <c r="A245" s="14" t="s">
        <v>166</v>
      </c>
      <c r="B245" s="15" t="s">
        <v>629</v>
      </c>
      <c r="C245" s="15" t="s">
        <v>633</v>
      </c>
      <c r="D245" s="88"/>
    </row>
    <row r="246" spans="1:4">
      <c r="A246" s="14" t="s">
        <v>166</v>
      </c>
      <c r="B246" s="15" t="s">
        <v>629</v>
      </c>
      <c r="C246" s="15" t="s">
        <v>634</v>
      </c>
      <c r="D246" s="88"/>
    </row>
    <row r="247" spans="1:4">
      <c r="A247" s="14" t="s">
        <v>166</v>
      </c>
      <c r="B247" s="15" t="s">
        <v>629</v>
      </c>
      <c r="C247" s="15" t="s">
        <v>635</v>
      </c>
      <c r="D247" s="88"/>
    </row>
    <row r="248" spans="1:4">
      <c r="A248" s="14" t="s">
        <v>166</v>
      </c>
      <c r="B248" s="15" t="s">
        <v>629</v>
      </c>
      <c r="C248" s="15" t="s">
        <v>636</v>
      </c>
      <c r="D248" s="88"/>
    </row>
    <row r="249" spans="1:4">
      <c r="A249" s="14" t="s">
        <v>166</v>
      </c>
      <c r="B249" s="15" t="s">
        <v>629</v>
      </c>
      <c r="C249" s="15" t="s">
        <v>637</v>
      </c>
      <c r="D249" s="88"/>
    </row>
    <row r="250" spans="1:4">
      <c r="A250" s="14" t="s">
        <v>166</v>
      </c>
      <c r="B250" s="15" t="s">
        <v>629</v>
      </c>
      <c r="C250" s="15" t="s">
        <v>638</v>
      </c>
      <c r="D250" s="88"/>
    </row>
    <row r="251" spans="1:4">
      <c r="A251" s="14" t="s">
        <v>166</v>
      </c>
      <c r="B251" s="15" t="s">
        <v>629</v>
      </c>
      <c r="C251" s="15" t="s">
        <v>639</v>
      </c>
      <c r="D251" s="88"/>
    </row>
    <row r="252" spans="1:4">
      <c r="A252" s="14" t="s">
        <v>166</v>
      </c>
      <c r="B252" s="15" t="s">
        <v>629</v>
      </c>
      <c r="C252" s="15" t="s">
        <v>640</v>
      </c>
      <c r="D252" s="88"/>
    </row>
    <row r="253" spans="1:4">
      <c r="A253" s="14" t="s">
        <v>166</v>
      </c>
      <c r="B253" s="15" t="s">
        <v>629</v>
      </c>
      <c r="C253" s="15" t="s">
        <v>641</v>
      </c>
      <c r="D253" s="74"/>
    </row>
    <row r="254" spans="1:4">
      <c r="A254" s="14" t="s">
        <v>166</v>
      </c>
      <c r="B254" s="15" t="s">
        <v>629</v>
      </c>
      <c r="C254" s="15" t="s">
        <v>642</v>
      </c>
      <c r="D254" s="74"/>
    </row>
    <row r="255" spans="1:4">
      <c r="A255" s="14" t="s">
        <v>166</v>
      </c>
      <c r="B255" s="15" t="s">
        <v>629</v>
      </c>
      <c r="C255" s="15" t="s">
        <v>276</v>
      </c>
      <c r="D255" s="74"/>
    </row>
    <row r="256" spans="1:4">
      <c r="A256" s="14" t="s">
        <v>166</v>
      </c>
      <c r="B256" s="15" t="s">
        <v>629</v>
      </c>
      <c r="C256" s="15" t="s">
        <v>643</v>
      </c>
      <c r="D256" s="74"/>
    </row>
    <row r="257" spans="1:4">
      <c r="A257" s="14" t="s">
        <v>170</v>
      </c>
      <c r="B257" s="15" t="s">
        <v>644</v>
      </c>
      <c r="C257" s="15" t="s">
        <v>645</v>
      </c>
      <c r="D257" s="74"/>
    </row>
    <row r="258" spans="1:4">
      <c r="A258" s="14" t="s">
        <v>170</v>
      </c>
      <c r="B258" s="15" t="s">
        <v>644</v>
      </c>
      <c r="C258" s="15" t="s">
        <v>646</v>
      </c>
      <c r="D258" s="74"/>
    </row>
    <row r="259" spans="1:4">
      <c r="A259" s="14" t="s">
        <v>170</v>
      </c>
      <c r="B259" s="15" t="s">
        <v>644</v>
      </c>
      <c r="C259" s="15" t="s">
        <v>647</v>
      </c>
      <c r="D259" s="74"/>
    </row>
    <row r="260" spans="1:4">
      <c r="A260" s="14" t="s">
        <v>170</v>
      </c>
      <c r="B260" s="15" t="s">
        <v>644</v>
      </c>
      <c r="C260" s="15" t="s">
        <v>648</v>
      </c>
      <c r="D260" s="74"/>
    </row>
    <row r="261" spans="1:4">
      <c r="A261" s="14" t="s">
        <v>170</v>
      </c>
      <c r="B261" s="15" t="s">
        <v>644</v>
      </c>
      <c r="C261" s="15" t="s">
        <v>644</v>
      </c>
      <c r="D261" s="74"/>
    </row>
    <row r="262" spans="1:4">
      <c r="A262" s="14" t="s">
        <v>170</v>
      </c>
      <c r="B262" s="15" t="s">
        <v>267</v>
      </c>
      <c r="C262" s="15" t="s">
        <v>612</v>
      </c>
      <c r="D262" s="74"/>
    </row>
    <row r="263" spans="1:4">
      <c r="A263" s="14" t="s">
        <v>170</v>
      </c>
      <c r="B263" s="15" t="s">
        <v>267</v>
      </c>
      <c r="C263" s="15" t="s">
        <v>649</v>
      </c>
      <c r="D263" s="74"/>
    </row>
    <row r="264" spans="1:4">
      <c r="A264" s="14" t="s">
        <v>170</v>
      </c>
      <c r="B264" s="15" t="s">
        <v>267</v>
      </c>
      <c r="C264" s="15" t="s">
        <v>650</v>
      </c>
      <c r="D264" s="74"/>
    </row>
    <row r="265" spans="1:4">
      <c r="A265" s="14" t="s">
        <v>170</v>
      </c>
      <c r="B265" s="15" t="s">
        <v>267</v>
      </c>
      <c r="C265" s="15" t="s">
        <v>651</v>
      </c>
      <c r="D265" s="74"/>
    </row>
    <row r="266" spans="1:4">
      <c r="A266" s="14" t="s">
        <v>170</v>
      </c>
      <c r="B266" s="15" t="s">
        <v>267</v>
      </c>
      <c r="C266" s="15" t="s">
        <v>652</v>
      </c>
      <c r="D266" s="74"/>
    </row>
    <row r="267" spans="1:4">
      <c r="A267" s="14" t="s">
        <v>170</v>
      </c>
      <c r="B267" s="15" t="s">
        <v>267</v>
      </c>
      <c r="C267" s="15" t="s">
        <v>653</v>
      </c>
      <c r="D267" s="74"/>
    </row>
    <row r="268" spans="1:4">
      <c r="A268" s="14" t="s">
        <v>170</v>
      </c>
      <c r="B268" s="15" t="s">
        <v>267</v>
      </c>
      <c r="C268" s="15" t="s">
        <v>654</v>
      </c>
      <c r="D268" s="74"/>
    </row>
    <row r="269" spans="1:4">
      <c r="A269" s="14" t="s">
        <v>170</v>
      </c>
      <c r="B269" s="15" t="s">
        <v>267</v>
      </c>
      <c r="C269" s="15" t="s">
        <v>655</v>
      </c>
      <c r="D269" s="74"/>
    </row>
    <row r="270" spans="1:4">
      <c r="A270" s="14" t="s">
        <v>170</v>
      </c>
      <c r="B270" s="15" t="s">
        <v>267</v>
      </c>
      <c r="C270" s="15" t="s">
        <v>656</v>
      </c>
      <c r="D270" s="74"/>
    </row>
    <row r="271" spans="1:4">
      <c r="A271" s="14" t="s">
        <v>170</v>
      </c>
      <c r="B271" s="15" t="s">
        <v>267</v>
      </c>
      <c r="C271" s="15" t="s">
        <v>657</v>
      </c>
      <c r="D271" s="74"/>
    </row>
    <row r="272" spans="1:4">
      <c r="A272" s="14" t="s">
        <v>170</v>
      </c>
      <c r="B272" s="15" t="s">
        <v>267</v>
      </c>
      <c r="C272" s="15" t="s">
        <v>658</v>
      </c>
      <c r="D272" s="74"/>
    </row>
    <row r="273" spans="1:4">
      <c r="A273" s="14" t="s">
        <v>170</v>
      </c>
      <c r="B273" s="15" t="s">
        <v>267</v>
      </c>
      <c r="C273" s="15" t="s">
        <v>659</v>
      </c>
      <c r="D273" s="74"/>
    </row>
    <row r="274" spans="1:4">
      <c r="A274" s="14" t="s">
        <v>170</v>
      </c>
      <c r="B274" s="15" t="s">
        <v>267</v>
      </c>
      <c r="C274" s="15" t="s">
        <v>660</v>
      </c>
      <c r="D274" s="74"/>
    </row>
    <row r="275" spans="1:4">
      <c r="A275" s="14" t="s">
        <v>170</v>
      </c>
      <c r="B275" s="15" t="s">
        <v>267</v>
      </c>
      <c r="C275" s="15" t="s">
        <v>661</v>
      </c>
      <c r="D275" s="74"/>
    </row>
    <row r="276" spans="1:4">
      <c r="A276" s="14" t="s">
        <v>170</v>
      </c>
      <c r="B276" s="15" t="s">
        <v>267</v>
      </c>
      <c r="C276" s="15" t="s">
        <v>662</v>
      </c>
      <c r="D276" s="74"/>
    </row>
    <row r="277" spans="1:4">
      <c r="A277" s="14" t="s">
        <v>170</v>
      </c>
      <c r="B277" s="15" t="s">
        <v>663</v>
      </c>
      <c r="C277" s="15" t="s">
        <v>664</v>
      </c>
      <c r="D277" s="74"/>
    </row>
    <row r="278" spans="1:4">
      <c r="A278" s="14" t="s">
        <v>170</v>
      </c>
      <c r="B278" s="15" t="s">
        <v>663</v>
      </c>
      <c r="C278" s="15" t="s">
        <v>665</v>
      </c>
      <c r="D278" s="74"/>
    </row>
    <row r="279" spans="1:4">
      <c r="A279" s="14" t="s">
        <v>170</v>
      </c>
      <c r="B279" s="15" t="s">
        <v>663</v>
      </c>
      <c r="C279" s="15" t="s">
        <v>666</v>
      </c>
      <c r="D279" s="74"/>
    </row>
    <row r="280" spans="1:4">
      <c r="A280" s="14" t="s">
        <v>170</v>
      </c>
      <c r="B280" s="15" t="s">
        <v>663</v>
      </c>
      <c r="C280" s="15" t="s">
        <v>667</v>
      </c>
      <c r="D280" s="74"/>
    </row>
    <row r="281" spans="1:4">
      <c r="A281" s="14" t="s">
        <v>170</v>
      </c>
      <c r="B281" s="15" t="s">
        <v>668</v>
      </c>
      <c r="C281" s="15" t="s">
        <v>668</v>
      </c>
      <c r="D281" s="74"/>
    </row>
    <row r="282" spans="1:4">
      <c r="A282" s="14" t="s">
        <v>170</v>
      </c>
      <c r="B282" s="15" t="s">
        <v>668</v>
      </c>
      <c r="C282" s="15" t="s">
        <v>669</v>
      </c>
      <c r="D282" s="74"/>
    </row>
    <row r="283" spans="1:4">
      <c r="A283" s="14" t="s">
        <v>170</v>
      </c>
      <c r="B283" s="15" t="s">
        <v>668</v>
      </c>
      <c r="C283" s="15" t="s">
        <v>670</v>
      </c>
      <c r="D283" s="74"/>
    </row>
    <row r="284" spans="1:4">
      <c r="A284" s="14" t="s">
        <v>170</v>
      </c>
      <c r="B284" s="15" t="s">
        <v>668</v>
      </c>
      <c r="C284" s="15" t="s">
        <v>671</v>
      </c>
      <c r="D284" s="74"/>
    </row>
    <row r="285" spans="1:4">
      <c r="A285" s="14" t="s">
        <v>170</v>
      </c>
      <c r="B285" s="15" t="s">
        <v>668</v>
      </c>
      <c r="C285" s="15" t="s">
        <v>672</v>
      </c>
      <c r="D285" s="74"/>
    </row>
    <row r="286" spans="1:4">
      <c r="A286" s="14" t="s">
        <v>170</v>
      </c>
      <c r="B286" s="15" t="s">
        <v>668</v>
      </c>
      <c r="C286" s="15" t="s">
        <v>673</v>
      </c>
      <c r="D286" s="74"/>
    </row>
    <row r="287" spans="1:4">
      <c r="A287" s="14" t="s">
        <v>170</v>
      </c>
      <c r="B287" s="15" t="s">
        <v>668</v>
      </c>
      <c r="C287" s="15" t="s">
        <v>674</v>
      </c>
      <c r="D287" s="74"/>
    </row>
    <row r="288" spans="1:4">
      <c r="A288" s="14" t="s">
        <v>170</v>
      </c>
      <c r="B288" s="15" t="s">
        <v>675</v>
      </c>
      <c r="C288" s="15" t="s">
        <v>396</v>
      </c>
      <c r="D288" s="74"/>
    </row>
    <row r="289" spans="1:4" ht="25.5">
      <c r="A289" s="14" t="s">
        <v>170</v>
      </c>
      <c r="B289" s="15" t="s">
        <v>675</v>
      </c>
      <c r="C289" s="15" t="s">
        <v>676</v>
      </c>
      <c r="D289" s="74"/>
    </row>
    <row r="290" spans="1:4">
      <c r="A290" s="14" t="s">
        <v>170</v>
      </c>
      <c r="B290" s="15" t="s">
        <v>675</v>
      </c>
      <c r="C290" s="15" t="s">
        <v>677</v>
      </c>
      <c r="D290" s="74"/>
    </row>
    <row r="291" spans="1:4">
      <c r="A291" s="14" t="s">
        <v>170</v>
      </c>
      <c r="B291" s="15" t="s">
        <v>675</v>
      </c>
      <c r="C291" s="15" t="s">
        <v>678</v>
      </c>
      <c r="D291" s="74"/>
    </row>
    <row r="292" spans="1:4">
      <c r="A292" s="14" t="s">
        <v>170</v>
      </c>
      <c r="B292" s="15" t="s">
        <v>675</v>
      </c>
      <c r="C292" s="15" t="s">
        <v>679</v>
      </c>
      <c r="D292" s="74"/>
    </row>
    <row r="293" spans="1:4">
      <c r="A293" s="14" t="s">
        <v>170</v>
      </c>
      <c r="B293" s="15" t="s">
        <v>675</v>
      </c>
      <c r="C293" s="15" t="s">
        <v>680</v>
      </c>
      <c r="D293" s="74"/>
    </row>
    <row r="294" spans="1:4">
      <c r="A294" s="14" t="s">
        <v>170</v>
      </c>
      <c r="B294" s="15" t="s">
        <v>681</v>
      </c>
      <c r="C294" s="15" t="s">
        <v>681</v>
      </c>
      <c r="D294" s="74"/>
    </row>
    <row r="295" spans="1:4">
      <c r="A295" s="14" t="s">
        <v>170</v>
      </c>
      <c r="B295" s="15" t="s">
        <v>681</v>
      </c>
      <c r="C295" s="15" t="s">
        <v>682</v>
      </c>
      <c r="D295" s="74"/>
    </row>
    <row r="296" spans="1:4">
      <c r="A296" s="14" t="s">
        <v>170</v>
      </c>
      <c r="B296" s="15" t="s">
        <v>681</v>
      </c>
      <c r="C296" s="15" t="s">
        <v>683</v>
      </c>
      <c r="D296" s="74"/>
    </row>
    <row r="297" spans="1:4">
      <c r="A297" s="14" t="s">
        <v>170</v>
      </c>
      <c r="B297" s="15" t="s">
        <v>681</v>
      </c>
      <c r="C297" s="15" t="s">
        <v>684</v>
      </c>
      <c r="D297" s="74"/>
    </row>
    <row r="298" spans="1:4">
      <c r="A298" s="14" t="s">
        <v>170</v>
      </c>
      <c r="B298" s="15" t="s">
        <v>685</v>
      </c>
      <c r="C298" s="15" t="s">
        <v>686</v>
      </c>
      <c r="D298" s="74"/>
    </row>
    <row r="299" spans="1:4">
      <c r="A299" s="14" t="s">
        <v>170</v>
      </c>
      <c r="B299" s="15" t="s">
        <v>685</v>
      </c>
      <c r="C299" s="15" t="s">
        <v>687</v>
      </c>
      <c r="D299" s="74"/>
    </row>
    <row r="300" spans="1:4">
      <c r="A300" s="14" t="s">
        <v>170</v>
      </c>
      <c r="B300" s="15" t="s">
        <v>685</v>
      </c>
      <c r="C300" s="15" t="s">
        <v>688</v>
      </c>
      <c r="D300" s="74"/>
    </row>
    <row r="301" spans="1:4">
      <c r="A301" s="14" t="s">
        <v>170</v>
      </c>
      <c r="B301" s="15" t="s">
        <v>685</v>
      </c>
      <c r="C301" s="15" t="s">
        <v>689</v>
      </c>
      <c r="D301" s="74"/>
    </row>
    <row r="302" spans="1:4">
      <c r="A302" s="14" t="s">
        <v>170</v>
      </c>
      <c r="B302" s="15" t="s">
        <v>685</v>
      </c>
      <c r="C302" s="15" t="s">
        <v>690</v>
      </c>
      <c r="D302" s="74"/>
    </row>
    <row r="303" spans="1:4">
      <c r="A303" s="14" t="s">
        <v>691</v>
      </c>
      <c r="B303" s="15" t="s">
        <v>692</v>
      </c>
      <c r="C303" s="15" t="s">
        <v>692</v>
      </c>
    </row>
    <row r="304" spans="1:4">
      <c r="A304" s="14" t="s">
        <v>691</v>
      </c>
      <c r="B304" s="15" t="s">
        <v>692</v>
      </c>
      <c r="C304" s="15" t="s">
        <v>693</v>
      </c>
    </row>
    <row r="305" spans="1:3">
      <c r="A305" s="14" t="s">
        <v>691</v>
      </c>
      <c r="B305" s="15" t="s">
        <v>692</v>
      </c>
      <c r="C305" s="15" t="s">
        <v>694</v>
      </c>
    </row>
    <row r="306" spans="1:3">
      <c r="A306" s="14" t="s">
        <v>691</v>
      </c>
      <c r="B306" s="15" t="s">
        <v>692</v>
      </c>
      <c r="C306" s="15" t="s">
        <v>695</v>
      </c>
    </row>
    <row r="307" spans="1:3">
      <c r="A307" s="14" t="s">
        <v>691</v>
      </c>
      <c r="B307" s="15" t="s">
        <v>696</v>
      </c>
      <c r="C307" s="15" t="s">
        <v>238</v>
      </c>
    </row>
    <row r="308" spans="1:3">
      <c r="A308" s="14" t="s">
        <v>691</v>
      </c>
      <c r="B308" s="15" t="s">
        <v>696</v>
      </c>
      <c r="C308" s="15" t="s">
        <v>697</v>
      </c>
    </row>
    <row r="309" spans="1:3">
      <c r="A309" s="14" t="s">
        <v>691</v>
      </c>
      <c r="B309" s="15" t="s">
        <v>696</v>
      </c>
      <c r="C309" s="15" t="s">
        <v>698</v>
      </c>
    </row>
    <row r="310" spans="1:3">
      <c r="A310" s="14" t="s">
        <v>691</v>
      </c>
      <c r="B310" s="15" t="s">
        <v>696</v>
      </c>
      <c r="C310" s="15" t="s">
        <v>519</v>
      </c>
    </row>
    <row r="311" spans="1:3">
      <c r="A311" s="14" t="s">
        <v>691</v>
      </c>
      <c r="B311" s="15" t="s">
        <v>696</v>
      </c>
      <c r="C311" s="15" t="s">
        <v>699</v>
      </c>
    </row>
    <row r="312" spans="1:3">
      <c r="A312" s="14" t="s">
        <v>691</v>
      </c>
      <c r="B312" s="15" t="s">
        <v>696</v>
      </c>
      <c r="C312" s="15" t="s">
        <v>700</v>
      </c>
    </row>
    <row r="313" spans="1:3">
      <c r="A313" s="14" t="s">
        <v>691</v>
      </c>
      <c r="B313" s="15" t="s">
        <v>701</v>
      </c>
      <c r="C313" s="15" t="s">
        <v>701</v>
      </c>
    </row>
    <row r="314" spans="1:3">
      <c r="A314" s="14" t="s">
        <v>691</v>
      </c>
      <c r="B314" s="15" t="s">
        <v>701</v>
      </c>
      <c r="C314" s="15" t="s">
        <v>702</v>
      </c>
    </row>
    <row r="315" spans="1:3">
      <c r="A315" s="14" t="s">
        <v>691</v>
      </c>
      <c r="B315" s="15" t="s">
        <v>703</v>
      </c>
      <c r="C315" s="15" t="s">
        <v>703</v>
      </c>
    </row>
    <row r="316" spans="1:3">
      <c r="A316" s="14" t="s">
        <v>691</v>
      </c>
      <c r="B316" s="15" t="s">
        <v>704</v>
      </c>
      <c r="C316" s="15" t="s">
        <v>704</v>
      </c>
    </row>
    <row r="317" spans="1:3">
      <c r="A317" s="14" t="s">
        <v>691</v>
      </c>
      <c r="B317" s="15" t="s">
        <v>704</v>
      </c>
      <c r="C317" s="15" t="s">
        <v>705</v>
      </c>
    </row>
    <row r="318" spans="1:3">
      <c r="A318" s="14" t="s">
        <v>691</v>
      </c>
      <c r="B318" s="15" t="s">
        <v>704</v>
      </c>
      <c r="C318" s="15" t="s">
        <v>706</v>
      </c>
    </row>
    <row r="319" spans="1:3">
      <c r="A319" s="14" t="s">
        <v>691</v>
      </c>
      <c r="B319" s="15" t="s">
        <v>704</v>
      </c>
      <c r="C319" s="15" t="s">
        <v>707</v>
      </c>
    </row>
    <row r="320" spans="1:3">
      <c r="A320" s="14" t="s">
        <v>691</v>
      </c>
      <c r="B320" s="15" t="s">
        <v>704</v>
      </c>
      <c r="C320" s="15" t="s">
        <v>708</v>
      </c>
    </row>
    <row r="321" spans="1:3">
      <c r="A321" s="14" t="s">
        <v>691</v>
      </c>
      <c r="B321" s="15" t="s">
        <v>709</v>
      </c>
      <c r="C321" s="15" t="s">
        <v>710</v>
      </c>
    </row>
    <row r="322" spans="1:3">
      <c r="A322" s="14" t="s">
        <v>691</v>
      </c>
      <c r="B322" s="15" t="s">
        <v>709</v>
      </c>
      <c r="C322" s="15" t="s">
        <v>711</v>
      </c>
    </row>
    <row r="323" spans="1:3">
      <c r="A323" s="14" t="s">
        <v>691</v>
      </c>
      <c r="B323" s="15" t="s">
        <v>709</v>
      </c>
      <c r="C323" s="15" t="s">
        <v>712</v>
      </c>
    </row>
    <row r="324" spans="1:3">
      <c r="A324" s="14" t="s">
        <v>691</v>
      </c>
      <c r="B324" s="15" t="s">
        <v>709</v>
      </c>
      <c r="C324" s="15" t="s">
        <v>713</v>
      </c>
    </row>
    <row r="325" spans="1:3">
      <c r="A325" s="14" t="s">
        <v>691</v>
      </c>
      <c r="B325" s="15" t="s">
        <v>709</v>
      </c>
      <c r="C325" s="15" t="s">
        <v>714</v>
      </c>
    </row>
    <row r="326" spans="1:3">
      <c r="A326" s="14" t="s">
        <v>691</v>
      </c>
      <c r="B326" s="15" t="s">
        <v>715</v>
      </c>
      <c r="C326" s="15" t="s">
        <v>671</v>
      </c>
    </row>
    <row r="327" spans="1:3">
      <c r="A327" s="14" t="s">
        <v>691</v>
      </c>
      <c r="B327" s="15" t="s">
        <v>715</v>
      </c>
      <c r="C327" s="15" t="s">
        <v>716</v>
      </c>
    </row>
    <row r="328" spans="1:3">
      <c r="A328" s="14" t="s">
        <v>691</v>
      </c>
      <c r="B328" s="15" t="s">
        <v>715</v>
      </c>
      <c r="C328" s="15" t="s">
        <v>717</v>
      </c>
    </row>
    <row r="329" spans="1:3">
      <c r="A329" s="14" t="s">
        <v>691</v>
      </c>
      <c r="B329" s="15" t="s">
        <v>715</v>
      </c>
      <c r="C329" s="15" t="s">
        <v>718</v>
      </c>
    </row>
    <row r="330" spans="1:3">
      <c r="A330" s="14" t="s">
        <v>691</v>
      </c>
      <c r="B330" s="15" t="s">
        <v>715</v>
      </c>
      <c r="C330" s="15" t="s">
        <v>506</v>
      </c>
    </row>
    <row r="331" spans="1:3">
      <c r="A331" s="14" t="s">
        <v>691</v>
      </c>
      <c r="B331" s="15" t="s">
        <v>715</v>
      </c>
      <c r="C331" s="15" t="s">
        <v>714</v>
      </c>
    </row>
    <row r="332" spans="1:3">
      <c r="A332" s="14" t="s">
        <v>691</v>
      </c>
      <c r="B332" s="15" t="s">
        <v>719</v>
      </c>
      <c r="C332" s="15" t="s">
        <v>719</v>
      </c>
    </row>
    <row r="333" spans="1:3">
      <c r="A333" s="14" t="s">
        <v>691</v>
      </c>
      <c r="B333" s="15" t="s">
        <v>719</v>
      </c>
      <c r="C333" s="15" t="s">
        <v>720</v>
      </c>
    </row>
    <row r="334" spans="1:3">
      <c r="A334" s="14" t="s">
        <v>691</v>
      </c>
      <c r="B334" s="15" t="s">
        <v>719</v>
      </c>
      <c r="C334" s="15" t="s">
        <v>616</v>
      </c>
    </row>
    <row r="335" spans="1:3">
      <c r="A335" s="14" t="s">
        <v>691</v>
      </c>
      <c r="B335" s="15" t="s">
        <v>719</v>
      </c>
      <c r="C335" s="15" t="s">
        <v>721</v>
      </c>
    </row>
    <row r="336" spans="1:3">
      <c r="A336" s="14" t="s">
        <v>691</v>
      </c>
      <c r="B336" s="15" t="s">
        <v>719</v>
      </c>
      <c r="C336" s="15" t="s">
        <v>722</v>
      </c>
    </row>
    <row r="337" spans="1:3">
      <c r="A337" s="14" t="s">
        <v>691</v>
      </c>
      <c r="B337" s="15" t="s">
        <v>719</v>
      </c>
      <c r="C337" s="15" t="s">
        <v>723</v>
      </c>
    </row>
    <row r="338" spans="1:3">
      <c r="A338" s="14" t="s">
        <v>691</v>
      </c>
      <c r="B338" s="15" t="s">
        <v>719</v>
      </c>
      <c r="C338" s="15" t="s">
        <v>724</v>
      </c>
    </row>
    <row r="339" spans="1:3">
      <c r="A339" s="14" t="s">
        <v>691</v>
      </c>
      <c r="B339" s="15" t="s">
        <v>719</v>
      </c>
      <c r="C339" s="15" t="s">
        <v>725</v>
      </c>
    </row>
    <row r="340" spans="1:3">
      <c r="A340" s="14" t="s">
        <v>691</v>
      </c>
      <c r="B340" s="15" t="s">
        <v>726</v>
      </c>
      <c r="C340" s="15" t="s">
        <v>726</v>
      </c>
    </row>
    <row r="341" spans="1:3">
      <c r="A341" s="14" t="s">
        <v>691</v>
      </c>
      <c r="B341" s="15" t="s">
        <v>726</v>
      </c>
      <c r="C341" s="15" t="s">
        <v>727</v>
      </c>
    </row>
    <row r="342" spans="1:3">
      <c r="A342" s="14" t="s">
        <v>691</v>
      </c>
      <c r="B342" s="15" t="s">
        <v>728</v>
      </c>
      <c r="C342" s="15" t="s">
        <v>729</v>
      </c>
    </row>
    <row r="343" spans="1:3">
      <c r="A343" s="14" t="s">
        <v>691</v>
      </c>
      <c r="B343" s="15" t="s">
        <v>728</v>
      </c>
      <c r="C343" s="15" t="s">
        <v>157</v>
      </c>
    </row>
    <row r="344" spans="1:3">
      <c r="A344" s="14" t="s">
        <v>691</v>
      </c>
      <c r="B344" s="15" t="s">
        <v>728</v>
      </c>
      <c r="C344" s="15" t="s">
        <v>730</v>
      </c>
    </row>
    <row r="345" spans="1:3">
      <c r="A345" s="14" t="s">
        <v>691</v>
      </c>
      <c r="B345" s="15" t="s">
        <v>728</v>
      </c>
      <c r="C345" s="15" t="s">
        <v>731</v>
      </c>
    </row>
    <row r="346" spans="1:3">
      <c r="A346" s="14" t="s">
        <v>691</v>
      </c>
      <c r="B346" s="15" t="s">
        <v>728</v>
      </c>
      <c r="C346" s="15" t="s">
        <v>732</v>
      </c>
    </row>
    <row r="347" spans="1:3">
      <c r="A347" s="14" t="s">
        <v>691</v>
      </c>
      <c r="B347" s="15" t="s">
        <v>728</v>
      </c>
      <c r="C347" s="15" t="s">
        <v>733</v>
      </c>
    </row>
    <row r="348" spans="1:3">
      <c r="A348" s="14" t="s">
        <v>691</v>
      </c>
      <c r="B348" s="15" t="s">
        <v>728</v>
      </c>
      <c r="C348" s="15" t="s">
        <v>734</v>
      </c>
    </row>
    <row r="349" spans="1:3">
      <c r="A349" s="14" t="s">
        <v>691</v>
      </c>
      <c r="B349" s="15" t="s">
        <v>728</v>
      </c>
      <c r="C349" s="15" t="s">
        <v>735</v>
      </c>
    </row>
    <row r="350" spans="1:3">
      <c r="A350" s="14" t="s">
        <v>691</v>
      </c>
      <c r="B350" s="15" t="s">
        <v>728</v>
      </c>
      <c r="C350" s="15" t="s">
        <v>292</v>
      </c>
    </row>
    <row r="351" spans="1:3">
      <c r="A351" s="14" t="s">
        <v>691</v>
      </c>
      <c r="B351" s="15" t="s">
        <v>728</v>
      </c>
      <c r="C351" s="15" t="s">
        <v>736</v>
      </c>
    </row>
    <row r="352" spans="1:3">
      <c r="A352" s="14" t="s">
        <v>691</v>
      </c>
      <c r="B352" s="15" t="s">
        <v>737</v>
      </c>
      <c r="C352" s="15" t="s">
        <v>738</v>
      </c>
    </row>
    <row r="353" spans="1:3">
      <c r="A353" s="14" t="s">
        <v>691</v>
      </c>
      <c r="B353" s="15" t="s">
        <v>737</v>
      </c>
      <c r="C353" s="15" t="s">
        <v>739</v>
      </c>
    </row>
    <row r="354" spans="1:3">
      <c r="A354" s="14" t="s">
        <v>691</v>
      </c>
      <c r="B354" s="15" t="s">
        <v>737</v>
      </c>
      <c r="C354" s="15" t="s">
        <v>740</v>
      </c>
    </row>
    <row r="355" spans="1:3">
      <c r="A355" s="14" t="s">
        <v>691</v>
      </c>
      <c r="B355" s="15" t="s">
        <v>737</v>
      </c>
      <c r="C355" s="15" t="s">
        <v>741</v>
      </c>
    </row>
    <row r="356" spans="1:3">
      <c r="A356" s="14" t="s">
        <v>691</v>
      </c>
      <c r="B356" s="15" t="s">
        <v>737</v>
      </c>
      <c r="C356" s="15" t="s">
        <v>742</v>
      </c>
    </row>
    <row r="357" spans="1:3">
      <c r="A357" s="14" t="s">
        <v>691</v>
      </c>
      <c r="B357" s="15" t="s">
        <v>737</v>
      </c>
      <c r="C357" s="15" t="s">
        <v>743</v>
      </c>
    </row>
    <row r="358" spans="1:3">
      <c r="A358" s="14" t="s">
        <v>691</v>
      </c>
      <c r="B358" s="15" t="s">
        <v>737</v>
      </c>
      <c r="C358" s="15" t="s">
        <v>744</v>
      </c>
    </row>
    <row r="359" spans="1:3">
      <c r="A359" s="14" t="s">
        <v>691</v>
      </c>
      <c r="B359" s="15" t="s">
        <v>737</v>
      </c>
      <c r="C359" s="15" t="s">
        <v>745</v>
      </c>
    </row>
    <row r="360" spans="1:3">
      <c r="A360" s="14" t="s">
        <v>691</v>
      </c>
      <c r="B360" s="15" t="s">
        <v>746</v>
      </c>
      <c r="C360" s="15" t="s">
        <v>746</v>
      </c>
    </row>
    <row r="361" spans="1:3">
      <c r="A361" s="14" t="s">
        <v>691</v>
      </c>
      <c r="B361" s="15" t="s">
        <v>746</v>
      </c>
      <c r="C361" s="15" t="s">
        <v>747</v>
      </c>
    </row>
    <row r="362" spans="1:3">
      <c r="A362" s="14" t="s">
        <v>691</v>
      </c>
      <c r="B362" s="15" t="s">
        <v>746</v>
      </c>
      <c r="C362" s="15" t="s">
        <v>748</v>
      </c>
    </row>
    <row r="363" spans="1:3">
      <c r="A363" s="14" t="s">
        <v>691</v>
      </c>
      <c r="B363" s="15" t="s">
        <v>746</v>
      </c>
      <c r="C363" s="15" t="s">
        <v>749</v>
      </c>
    </row>
    <row r="364" spans="1:3">
      <c r="A364" s="14" t="s">
        <v>691</v>
      </c>
      <c r="B364" s="15" t="s">
        <v>750</v>
      </c>
      <c r="C364" s="15" t="s">
        <v>750</v>
      </c>
    </row>
    <row r="365" spans="1:3">
      <c r="A365" s="14" t="s">
        <v>691</v>
      </c>
      <c r="B365" s="15" t="s">
        <v>750</v>
      </c>
      <c r="C365" s="15" t="s">
        <v>751</v>
      </c>
    </row>
    <row r="366" spans="1:3">
      <c r="A366" s="14" t="s">
        <v>691</v>
      </c>
      <c r="B366" s="15" t="s">
        <v>750</v>
      </c>
      <c r="C366" s="15" t="s">
        <v>752</v>
      </c>
    </row>
    <row r="367" spans="1:3">
      <c r="A367" s="14" t="s">
        <v>691</v>
      </c>
      <c r="B367" s="15" t="s">
        <v>750</v>
      </c>
      <c r="C367" s="15" t="s">
        <v>178</v>
      </c>
    </row>
    <row r="368" spans="1:3">
      <c r="A368" s="14" t="s">
        <v>691</v>
      </c>
      <c r="B368" s="15" t="s">
        <v>750</v>
      </c>
      <c r="C368" s="15" t="s">
        <v>753</v>
      </c>
    </row>
    <row r="369" spans="1:3">
      <c r="A369" s="14" t="s">
        <v>691</v>
      </c>
      <c r="B369" s="15" t="s">
        <v>750</v>
      </c>
      <c r="C369" s="15" t="s">
        <v>754</v>
      </c>
    </row>
    <row r="370" spans="1:3">
      <c r="A370" s="14" t="s">
        <v>691</v>
      </c>
      <c r="B370" s="15" t="s">
        <v>750</v>
      </c>
      <c r="C370" s="15" t="s">
        <v>447</v>
      </c>
    </row>
    <row r="371" spans="1:3">
      <c r="A371" s="14" t="s">
        <v>691</v>
      </c>
      <c r="B371" s="15" t="s">
        <v>750</v>
      </c>
      <c r="C371" s="15" t="s">
        <v>671</v>
      </c>
    </row>
    <row r="372" spans="1:3">
      <c r="A372" s="14" t="s">
        <v>691</v>
      </c>
      <c r="B372" s="15" t="s">
        <v>755</v>
      </c>
      <c r="C372" s="15" t="s">
        <v>755</v>
      </c>
    </row>
    <row r="373" spans="1:3">
      <c r="A373" s="14" t="s">
        <v>691</v>
      </c>
      <c r="B373" s="15" t="s">
        <v>755</v>
      </c>
      <c r="C373" s="15" t="s">
        <v>756</v>
      </c>
    </row>
    <row r="374" spans="1:3">
      <c r="A374" s="14" t="s">
        <v>691</v>
      </c>
      <c r="B374" s="15" t="s">
        <v>755</v>
      </c>
      <c r="C374" s="15" t="s">
        <v>757</v>
      </c>
    </row>
    <row r="375" spans="1:3">
      <c r="A375" s="14" t="s">
        <v>691</v>
      </c>
      <c r="B375" s="15" t="s">
        <v>755</v>
      </c>
      <c r="C375" s="15" t="s">
        <v>758</v>
      </c>
    </row>
    <row r="376" spans="1:3">
      <c r="A376" s="14" t="s">
        <v>691</v>
      </c>
      <c r="B376" s="15" t="s">
        <v>755</v>
      </c>
      <c r="C376" s="15" t="s">
        <v>759</v>
      </c>
    </row>
    <row r="377" spans="1:3">
      <c r="A377" s="14" t="s">
        <v>691</v>
      </c>
      <c r="B377" s="15" t="s">
        <v>755</v>
      </c>
      <c r="C377" s="15" t="s">
        <v>760</v>
      </c>
    </row>
    <row r="378" spans="1:3">
      <c r="A378" s="14" t="s">
        <v>691</v>
      </c>
      <c r="B378" s="15" t="s">
        <v>755</v>
      </c>
      <c r="C378" s="15" t="s">
        <v>761</v>
      </c>
    </row>
    <row r="379" spans="1:3">
      <c r="A379" s="14" t="s">
        <v>691</v>
      </c>
      <c r="B379" s="15" t="s">
        <v>755</v>
      </c>
      <c r="C379" s="15" t="s">
        <v>762</v>
      </c>
    </row>
    <row r="380" spans="1:3">
      <c r="A380" s="14" t="s">
        <v>691</v>
      </c>
      <c r="B380" s="15" t="s">
        <v>755</v>
      </c>
      <c r="C380" s="15" t="s">
        <v>763</v>
      </c>
    </row>
    <row r="381" spans="1:3">
      <c r="A381" s="14" t="s">
        <v>691</v>
      </c>
      <c r="B381" s="15" t="s">
        <v>755</v>
      </c>
      <c r="C381" s="15" t="s">
        <v>764</v>
      </c>
    </row>
    <row r="382" spans="1:3">
      <c r="A382" s="14" t="s">
        <v>176</v>
      </c>
      <c r="B382" s="15" t="s">
        <v>765</v>
      </c>
      <c r="C382" s="15" t="s">
        <v>766</v>
      </c>
    </row>
    <row r="383" spans="1:3">
      <c r="A383" s="14" t="s">
        <v>176</v>
      </c>
      <c r="B383" s="15" t="s">
        <v>765</v>
      </c>
      <c r="C383" s="15" t="s">
        <v>767</v>
      </c>
    </row>
    <row r="384" spans="1:3">
      <c r="A384" s="14" t="s">
        <v>176</v>
      </c>
      <c r="B384" s="15" t="s">
        <v>765</v>
      </c>
      <c r="C384" s="15" t="s">
        <v>768</v>
      </c>
    </row>
    <row r="385" spans="1:3">
      <c r="A385" s="14" t="s">
        <v>176</v>
      </c>
      <c r="B385" s="15" t="s">
        <v>765</v>
      </c>
      <c r="C385" s="15" t="s">
        <v>769</v>
      </c>
    </row>
    <row r="386" spans="1:3">
      <c r="A386" s="14" t="s">
        <v>176</v>
      </c>
      <c r="B386" s="15" t="s">
        <v>765</v>
      </c>
      <c r="C386" s="15" t="s">
        <v>770</v>
      </c>
    </row>
    <row r="387" spans="1:3">
      <c r="A387" s="14" t="s">
        <v>176</v>
      </c>
      <c r="B387" s="15" t="s">
        <v>765</v>
      </c>
      <c r="C387" s="15" t="s">
        <v>771</v>
      </c>
    </row>
    <row r="388" spans="1:3">
      <c r="A388" s="14" t="s">
        <v>176</v>
      </c>
      <c r="B388" s="15" t="s">
        <v>765</v>
      </c>
      <c r="C388" s="15" t="s">
        <v>772</v>
      </c>
    </row>
    <row r="389" spans="1:3">
      <c r="A389" s="14" t="s">
        <v>176</v>
      </c>
      <c r="B389" s="15" t="s">
        <v>765</v>
      </c>
      <c r="C389" s="15" t="s">
        <v>773</v>
      </c>
    </row>
    <row r="390" spans="1:3">
      <c r="A390" s="14" t="s">
        <v>176</v>
      </c>
      <c r="B390" s="15" t="s">
        <v>765</v>
      </c>
      <c r="C390" s="15" t="s">
        <v>774</v>
      </c>
    </row>
    <row r="391" spans="1:3">
      <c r="A391" s="14" t="s">
        <v>176</v>
      </c>
      <c r="B391" s="15" t="s">
        <v>765</v>
      </c>
      <c r="C391" s="15" t="s">
        <v>775</v>
      </c>
    </row>
    <row r="392" spans="1:3">
      <c r="A392" s="14" t="s">
        <v>176</v>
      </c>
      <c r="B392" s="15" t="s">
        <v>765</v>
      </c>
      <c r="C392" s="15" t="s">
        <v>176</v>
      </c>
    </row>
    <row r="393" spans="1:3">
      <c r="A393" s="14" t="s">
        <v>176</v>
      </c>
      <c r="B393" s="15" t="s">
        <v>765</v>
      </c>
      <c r="C393" s="15" t="s">
        <v>776</v>
      </c>
    </row>
    <row r="394" spans="1:3">
      <c r="A394" s="14" t="s">
        <v>176</v>
      </c>
      <c r="B394" s="15" t="s">
        <v>765</v>
      </c>
      <c r="C394" s="15" t="s">
        <v>777</v>
      </c>
    </row>
    <row r="395" spans="1:3">
      <c r="A395" s="14" t="s">
        <v>176</v>
      </c>
      <c r="B395" s="15" t="s">
        <v>778</v>
      </c>
      <c r="C395" s="15" t="s">
        <v>779</v>
      </c>
    </row>
    <row r="396" spans="1:3">
      <c r="A396" s="14" t="s">
        <v>176</v>
      </c>
      <c r="B396" s="15" t="s">
        <v>778</v>
      </c>
      <c r="C396" s="15" t="s">
        <v>780</v>
      </c>
    </row>
    <row r="397" spans="1:3">
      <c r="A397" s="14" t="s">
        <v>176</v>
      </c>
      <c r="B397" s="15" t="s">
        <v>778</v>
      </c>
      <c r="C397" s="15" t="s">
        <v>781</v>
      </c>
    </row>
    <row r="398" spans="1:3">
      <c r="A398" s="14" t="s">
        <v>176</v>
      </c>
      <c r="B398" s="15" t="s">
        <v>778</v>
      </c>
      <c r="C398" s="15" t="s">
        <v>782</v>
      </c>
    </row>
    <row r="399" spans="1:3">
      <c r="A399" s="14" t="s">
        <v>176</v>
      </c>
      <c r="B399" s="15" t="s">
        <v>778</v>
      </c>
      <c r="C399" s="15" t="s">
        <v>783</v>
      </c>
    </row>
    <row r="400" spans="1:3" ht="25.5">
      <c r="A400" s="14" t="s">
        <v>176</v>
      </c>
      <c r="B400" s="15" t="s">
        <v>778</v>
      </c>
      <c r="C400" s="15" t="s">
        <v>784</v>
      </c>
    </row>
    <row r="401" spans="1:3">
      <c r="A401" s="14" t="s">
        <v>176</v>
      </c>
      <c r="B401" s="15" t="s">
        <v>778</v>
      </c>
      <c r="C401" s="15" t="s">
        <v>545</v>
      </c>
    </row>
    <row r="402" spans="1:3">
      <c r="A402" s="14" t="s">
        <v>176</v>
      </c>
      <c r="B402" s="15" t="s">
        <v>778</v>
      </c>
      <c r="C402" s="15" t="s">
        <v>785</v>
      </c>
    </row>
    <row r="403" spans="1:3">
      <c r="A403" s="14" t="s">
        <v>176</v>
      </c>
      <c r="B403" s="15" t="s">
        <v>778</v>
      </c>
      <c r="C403" s="15" t="s">
        <v>786</v>
      </c>
    </row>
    <row r="404" spans="1:3">
      <c r="A404" s="14" t="s">
        <v>176</v>
      </c>
      <c r="B404" s="15" t="s">
        <v>778</v>
      </c>
      <c r="C404" s="15" t="s">
        <v>787</v>
      </c>
    </row>
    <row r="405" spans="1:3">
      <c r="A405" s="14" t="s">
        <v>176</v>
      </c>
      <c r="B405" s="15" t="s">
        <v>778</v>
      </c>
      <c r="C405" s="15" t="s">
        <v>788</v>
      </c>
    </row>
    <row r="406" spans="1:3">
      <c r="A406" s="14" t="s">
        <v>176</v>
      </c>
      <c r="B406" s="15" t="s">
        <v>778</v>
      </c>
      <c r="C406" s="15" t="s">
        <v>789</v>
      </c>
    </row>
    <row r="407" spans="1:3">
      <c r="A407" s="14" t="s">
        <v>176</v>
      </c>
      <c r="B407" s="15" t="s">
        <v>778</v>
      </c>
      <c r="C407" s="15" t="s">
        <v>790</v>
      </c>
    </row>
    <row r="408" spans="1:3">
      <c r="A408" s="14" t="s">
        <v>176</v>
      </c>
      <c r="B408" s="15" t="s">
        <v>778</v>
      </c>
      <c r="C408" s="15" t="s">
        <v>791</v>
      </c>
    </row>
    <row r="409" spans="1:3">
      <c r="A409" s="14" t="s">
        <v>176</v>
      </c>
      <c r="B409" s="15" t="s">
        <v>382</v>
      </c>
      <c r="C409" s="15" t="s">
        <v>792</v>
      </c>
    </row>
    <row r="410" spans="1:3">
      <c r="A410" s="14" t="s">
        <v>176</v>
      </c>
      <c r="B410" s="15" t="s">
        <v>382</v>
      </c>
      <c r="C410" s="15" t="s">
        <v>793</v>
      </c>
    </row>
    <row r="411" spans="1:3">
      <c r="A411" s="14" t="s">
        <v>176</v>
      </c>
      <c r="B411" s="15" t="s">
        <v>382</v>
      </c>
      <c r="C411" s="15" t="s">
        <v>794</v>
      </c>
    </row>
    <row r="412" spans="1:3">
      <c r="A412" s="14" t="s">
        <v>176</v>
      </c>
      <c r="B412" s="15" t="s">
        <v>382</v>
      </c>
      <c r="C412" s="15" t="s">
        <v>795</v>
      </c>
    </row>
    <row r="413" spans="1:3">
      <c r="A413" s="14" t="s">
        <v>176</v>
      </c>
      <c r="B413" s="15" t="s">
        <v>382</v>
      </c>
      <c r="C413" s="15" t="s">
        <v>796</v>
      </c>
    </row>
    <row r="414" spans="1:3">
      <c r="A414" s="14" t="s">
        <v>176</v>
      </c>
      <c r="B414" s="15" t="s">
        <v>382</v>
      </c>
      <c r="C414" s="15" t="s">
        <v>797</v>
      </c>
    </row>
    <row r="415" spans="1:3">
      <c r="A415" s="14" t="s">
        <v>176</v>
      </c>
      <c r="B415" s="15" t="s">
        <v>382</v>
      </c>
      <c r="C415" s="15" t="s">
        <v>798</v>
      </c>
    </row>
    <row r="416" spans="1:3">
      <c r="A416" s="14" t="s">
        <v>176</v>
      </c>
      <c r="B416" s="15" t="s">
        <v>382</v>
      </c>
      <c r="C416" s="15" t="s">
        <v>553</v>
      </c>
    </row>
    <row r="417" spans="1:3">
      <c r="A417" s="14" t="s">
        <v>176</v>
      </c>
      <c r="B417" s="15" t="s">
        <v>382</v>
      </c>
      <c r="C417" s="15" t="s">
        <v>799</v>
      </c>
    </row>
    <row r="418" spans="1:3">
      <c r="A418" s="14" t="s">
        <v>176</v>
      </c>
      <c r="B418" s="15" t="s">
        <v>382</v>
      </c>
      <c r="C418" s="15" t="s">
        <v>800</v>
      </c>
    </row>
    <row r="419" spans="1:3">
      <c r="A419" s="14" t="s">
        <v>176</v>
      </c>
      <c r="B419" s="15" t="s">
        <v>382</v>
      </c>
      <c r="C419" s="15" t="s">
        <v>801</v>
      </c>
    </row>
    <row r="420" spans="1:3">
      <c r="A420" s="14" t="s">
        <v>176</v>
      </c>
      <c r="B420" s="15" t="s">
        <v>382</v>
      </c>
      <c r="C420" s="15" t="s">
        <v>802</v>
      </c>
    </row>
    <row r="421" spans="1:3">
      <c r="A421" s="14" t="s">
        <v>176</v>
      </c>
      <c r="B421" s="15" t="s">
        <v>803</v>
      </c>
      <c r="C421" s="15" t="s">
        <v>804</v>
      </c>
    </row>
    <row r="422" spans="1:3">
      <c r="A422" s="14" t="s">
        <v>176</v>
      </c>
      <c r="B422" s="15" t="s">
        <v>803</v>
      </c>
      <c r="C422" s="15" t="s">
        <v>805</v>
      </c>
    </row>
    <row r="423" spans="1:3">
      <c r="A423" s="14" t="s">
        <v>176</v>
      </c>
      <c r="B423" s="15" t="s">
        <v>803</v>
      </c>
      <c r="C423" s="15" t="s">
        <v>157</v>
      </c>
    </row>
    <row r="424" spans="1:3">
      <c r="A424" s="14" t="s">
        <v>176</v>
      </c>
      <c r="B424" s="15" t="s">
        <v>803</v>
      </c>
      <c r="C424" s="15" t="s">
        <v>806</v>
      </c>
    </row>
    <row r="425" spans="1:3">
      <c r="A425" s="14" t="s">
        <v>176</v>
      </c>
      <c r="B425" s="15" t="s">
        <v>803</v>
      </c>
      <c r="C425" s="15" t="s">
        <v>807</v>
      </c>
    </row>
    <row r="426" spans="1:3">
      <c r="A426" s="14" t="s">
        <v>176</v>
      </c>
      <c r="B426" s="15" t="s">
        <v>803</v>
      </c>
      <c r="C426" s="15" t="s">
        <v>808</v>
      </c>
    </row>
    <row r="427" spans="1:3">
      <c r="A427" s="14" t="s">
        <v>176</v>
      </c>
      <c r="B427" s="15" t="s">
        <v>803</v>
      </c>
      <c r="C427" s="15" t="s">
        <v>335</v>
      </c>
    </row>
    <row r="428" spans="1:3">
      <c r="A428" s="14" t="s">
        <v>176</v>
      </c>
      <c r="B428" s="15" t="s">
        <v>803</v>
      </c>
      <c r="C428" s="15" t="s">
        <v>809</v>
      </c>
    </row>
    <row r="429" spans="1:3">
      <c r="A429" s="14" t="s">
        <v>176</v>
      </c>
      <c r="B429" s="15" t="s">
        <v>810</v>
      </c>
      <c r="C429" s="15" t="s">
        <v>811</v>
      </c>
    </row>
    <row r="430" spans="1:3">
      <c r="A430" s="14" t="s">
        <v>176</v>
      </c>
      <c r="B430" s="15" t="s">
        <v>810</v>
      </c>
      <c r="C430" s="15" t="s">
        <v>812</v>
      </c>
    </row>
    <row r="431" spans="1:3">
      <c r="A431" s="14" t="s">
        <v>176</v>
      </c>
      <c r="B431" s="15" t="s">
        <v>810</v>
      </c>
      <c r="C431" s="15" t="s">
        <v>813</v>
      </c>
    </row>
    <row r="432" spans="1:3">
      <c r="A432" s="14" t="s">
        <v>176</v>
      </c>
      <c r="B432" s="15" t="s">
        <v>810</v>
      </c>
      <c r="C432" s="15" t="s">
        <v>814</v>
      </c>
    </row>
    <row r="433" spans="1:3">
      <c r="A433" s="14" t="s">
        <v>176</v>
      </c>
      <c r="B433" s="15" t="s">
        <v>810</v>
      </c>
      <c r="C433" s="15" t="s">
        <v>815</v>
      </c>
    </row>
    <row r="434" spans="1:3">
      <c r="A434" s="14" t="s">
        <v>176</v>
      </c>
      <c r="B434" s="15" t="s">
        <v>810</v>
      </c>
      <c r="C434" s="15" t="s">
        <v>816</v>
      </c>
    </row>
    <row r="435" spans="1:3">
      <c r="A435" s="14" t="s">
        <v>176</v>
      </c>
      <c r="B435" s="15" t="s">
        <v>817</v>
      </c>
      <c r="C435" s="15" t="s">
        <v>817</v>
      </c>
    </row>
    <row r="436" spans="1:3">
      <c r="A436" s="14" t="s">
        <v>176</v>
      </c>
      <c r="B436" s="15" t="s">
        <v>817</v>
      </c>
      <c r="C436" s="15" t="s">
        <v>162</v>
      </c>
    </row>
    <row r="437" spans="1:3">
      <c r="A437" s="14" t="s">
        <v>176</v>
      </c>
      <c r="B437" s="15" t="s">
        <v>817</v>
      </c>
      <c r="C437" s="15" t="s">
        <v>818</v>
      </c>
    </row>
    <row r="438" spans="1:3">
      <c r="A438" s="14" t="s">
        <v>176</v>
      </c>
      <c r="B438" s="15" t="s">
        <v>817</v>
      </c>
      <c r="C438" s="15" t="s">
        <v>819</v>
      </c>
    </row>
    <row r="439" spans="1:3">
      <c r="A439" s="14" t="s">
        <v>176</v>
      </c>
      <c r="B439" s="15" t="s">
        <v>817</v>
      </c>
      <c r="C439" s="15" t="s">
        <v>820</v>
      </c>
    </row>
    <row r="440" spans="1:3">
      <c r="A440" s="14" t="s">
        <v>176</v>
      </c>
      <c r="B440" s="15" t="s">
        <v>821</v>
      </c>
      <c r="C440" s="15" t="s">
        <v>821</v>
      </c>
    </row>
    <row r="441" spans="1:3">
      <c r="A441" s="14" t="s">
        <v>176</v>
      </c>
      <c r="B441" s="15" t="s">
        <v>821</v>
      </c>
      <c r="C441" s="15" t="s">
        <v>822</v>
      </c>
    </row>
    <row r="442" spans="1:3">
      <c r="A442" s="14" t="s">
        <v>176</v>
      </c>
      <c r="B442" s="15" t="s">
        <v>821</v>
      </c>
      <c r="C442" s="15" t="s">
        <v>823</v>
      </c>
    </row>
    <row r="443" spans="1:3">
      <c r="A443" s="14" t="s">
        <v>176</v>
      </c>
      <c r="B443" s="15" t="s">
        <v>821</v>
      </c>
      <c r="C443" s="15" t="s">
        <v>824</v>
      </c>
    </row>
    <row r="444" spans="1:3">
      <c r="A444" s="14" t="s">
        <v>176</v>
      </c>
      <c r="B444" s="15" t="s">
        <v>821</v>
      </c>
      <c r="C444" s="15" t="s">
        <v>825</v>
      </c>
    </row>
    <row r="445" spans="1:3">
      <c r="A445" s="14" t="s">
        <v>176</v>
      </c>
      <c r="B445" s="15" t="s">
        <v>821</v>
      </c>
      <c r="C445" s="15" t="s">
        <v>826</v>
      </c>
    </row>
    <row r="446" spans="1:3">
      <c r="A446" s="14" t="s">
        <v>179</v>
      </c>
      <c r="B446" s="15" t="s">
        <v>827</v>
      </c>
      <c r="C446" s="15" t="s">
        <v>828</v>
      </c>
    </row>
    <row r="447" spans="1:3" ht="25.5">
      <c r="A447" s="14" t="s">
        <v>179</v>
      </c>
      <c r="B447" s="15" t="s">
        <v>827</v>
      </c>
      <c r="C447" s="15" t="s">
        <v>829</v>
      </c>
    </row>
    <row r="448" spans="1:3">
      <c r="A448" s="14" t="s">
        <v>179</v>
      </c>
      <c r="B448" s="15" t="s">
        <v>830</v>
      </c>
      <c r="C448" s="15" t="s">
        <v>831</v>
      </c>
    </row>
    <row r="449" spans="1:3">
      <c r="A449" s="14" t="s">
        <v>179</v>
      </c>
      <c r="B449" s="15" t="s">
        <v>830</v>
      </c>
      <c r="C449" s="15" t="s">
        <v>178</v>
      </c>
    </row>
    <row r="450" spans="1:3">
      <c r="A450" s="14" t="s">
        <v>179</v>
      </c>
      <c r="B450" s="15" t="s">
        <v>830</v>
      </c>
      <c r="C450" s="15" t="s">
        <v>832</v>
      </c>
    </row>
    <row r="451" spans="1:3">
      <c r="A451" s="14" t="s">
        <v>179</v>
      </c>
      <c r="B451" s="15" t="s">
        <v>299</v>
      </c>
      <c r="C451" s="15" t="s">
        <v>833</v>
      </c>
    </row>
    <row r="452" spans="1:3">
      <c r="A452" s="14" t="s">
        <v>179</v>
      </c>
      <c r="B452" s="15" t="s">
        <v>299</v>
      </c>
      <c r="C452" s="15" t="s">
        <v>292</v>
      </c>
    </row>
    <row r="453" spans="1:3">
      <c r="A453" s="14" t="s">
        <v>179</v>
      </c>
      <c r="B453" s="15" t="s">
        <v>299</v>
      </c>
      <c r="C453" s="15" t="s">
        <v>834</v>
      </c>
    </row>
    <row r="454" spans="1:3">
      <c r="A454" s="14" t="s">
        <v>182</v>
      </c>
      <c r="B454" s="15" t="s">
        <v>835</v>
      </c>
      <c r="C454" s="15" t="s">
        <v>836</v>
      </c>
    </row>
    <row r="455" spans="1:3">
      <c r="A455" s="14" t="s">
        <v>182</v>
      </c>
      <c r="B455" s="15" t="s">
        <v>835</v>
      </c>
      <c r="C455" s="15" t="s">
        <v>837</v>
      </c>
    </row>
    <row r="456" spans="1:3">
      <c r="A456" s="14" t="s">
        <v>182</v>
      </c>
      <c r="B456" s="15" t="s">
        <v>835</v>
      </c>
      <c r="C456" s="15" t="s">
        <v>248</v>
      </c>
    </row>
    <row r="457" spans="1:3">
      <c r="A457" s="14" t="s">
        <v>182</v>
      </c>
      <c r="B457" s="15" t="s">
        <v>835</v>
      </c>
      <c r="C457" s="15" t="s">
        <v>826</v>
      </c>
    </row>
    <row r="458" spans="1:3">
      <c r="A458" s="14" t="s">
        <v>182</v>
      </c>
      <c r="B458" s="15" t="s">
        <v>835</v>
      </c>
      <c r="C458" s="15" t="s">
        <v>838</v>
      </c>
    </row>
    <row r="459" spans="1:3">
      <c r="A459" s="14" t="s">
        <v>182</v>
      </c>
      <c r="B459" s="15" t="s">
        <v>835</v>
      </c>
      <c r="C459" s="15" t="s">
        <v>839</v>
      </c>
    </row>
    <row r="460" spans="1:3">
      <c r="A460" s="14" t="s">
        <v>182</v>
      </c>
      <c r="B460" s="15" t="s">
        <v>835</v>
      </c>
      <c r="C460" s="15" t="s">
        <v>840</v>
      </c>
    </row>
    <row r="461" spans="1:3">
      <c r="A461" s="14" t="s">
        <v>182</v>
      </c>
      <c r="B461" s="15" t="s">
        <v>835</v>
      </c>
      <c r="C461" s="15" t="s">
        <v>193</v>
      </c>
    </row>
    <row r="462" spans="1:3">
      <c r="A462" s="14" t="s">
        <v>182</v>
      </c>
      <c r="B462" s="15" t="s">
        <v>835</v>
      </c>
      <c r="C462" s="15" t="s">
        <v>841</v>
      </c>
    </row>
    <row r="463" spans="1:3">
      <c r="A463" s="14" t="s">
        <v>182</v>
      </c>
      <c r="B463" s="15" t="s">
        <v>835</v>
      </c>
      <c r="C463" s="15" t="s">
        <v>842</v>
      </c>
    </row>
    <row r="464" spans="1:3">
      <c r="A464" s="14" t="s">
        <v>182</v>
      </c>
      <c r="B464" s="15" t="s">
        <v>835</v>
      </c>
      <c r="C464" s="15" t="s">
        <v>487</v>
      </c>
    </row>
    <row r="465" spans="1:3">
      <c r="A465" s="14" t="s">
        <v>182</v>
      </c>
      <c r="B465" s="15" t="s">
        <v>835</v>
      </c>
      <c r="C465" s="15" t="s">
        <v>843</v>
      </c>
    </row>
    <row r="466" spans="1:3">
      <c r="A466" s="14" t="s">
        <v>182</v>
      </c>
      <c r="B466" s="15" t="s">
        <v>835</v>
      </c>
      <c r="C466" s="15" t="s">
        <v>844</v>
      </c>
    </row>
    <row r="467" spans="1:3">
      <c r="A467" s="14" t="s">
        <v>182</v>
      </c>
      <c r="B467" s="15" t="s">
        <v>835</v>
      </c>
      <c r="C467" s="15" t="s">
        <v>845</v>
      </c>
    </row>
    <row r="468" spans="1:3">
      <c r="A468" s="14" t="s">
        <v>182</v>
      </c>
      <c r="B468" s="15" t="s">
        <v>835</v>
      </c>
      <c r="C468" s="15" t="s">
        <v>846</v>
      </c>
    </row>
    <row r="469" spans="1:3">
      <c r="A469" s="14" t="s">
        <v>182</v>
      </c>
      <c r="B469" s="15" t="s">
        <v>835</v>
      </c>
      <c r="C469" s="15" t="s">
        <v>847</v>
      </c>
    </row>
    <row r="470" spans="1:3">
      <c r="A470" s="14" t="s">
        <v>182</v>
      </c>
      <c r="B470" s="15" t="s">
        <v>835</v>
      </c>
      <c r="C470" s="15" t="s">
        <v>848</v>
      </c>
    </row>
    <row r="471" spans="1:3">
      <c r="A471" s="14" t="s">
        <v>182</v>
      </c>
      <c r="B471" s="15" t="s">
        <v>835</v>
      </c>
      <c r="C471" s="15" t="s">
        <v>849</v>
      </c>
    </row>
    <row r="472" spans="1:3">
      <c r="A472" s="14" t="s">
        <v>182</v>
      </c>
      <c r="B472" s="15" t="s">
        <v>835</v>
      </c>
      <c r="C472" s="15" t="s">
        <v>850</v>
      </c>
    </row>
    <row r="473" spans="1:3">
      <c r="A473" s="14" t="s">
        <v>182</v>
      </c>
      <c r="B473" s="15" t="s">
        <v>835</v>
      </c>
      <c r="C473" s="15" t="s">
        <v>851</v>
      </c>
    </row>
    <row r="474" spans="1:3">
      <c r="A474" s="14" t="s">
        <v>182</v>
      </c>
      <c r="B474" s="15" t="s">
        <v>835</v>
      </c>
      <c r="C474" s="15" t="s">
        <v>852</v>
      </c>
    </row>
    <row r="475" spans="1:3" ht="38.25">
      <c r="A475" s="14" t="s">
        <v>182</v>
      </c>
      <c r="B475" s="15" t="s">
        <v>853</v>
      </c>
      <c r="C475" s="15" t="s">
        <v>853</v>
      </c>
    </row>
    <row r="476" spans="1:3">
      <c r="A476" s="14" t="s">
        <v>182</v>
      </c>
      <c r="B476" s="15" t="s">
        <v>854</v>
      </c>
      <c r="C476" s="15" t="s">
        <v>854</v>
      </c>
    </row>
    <row r="477" spans="1:3">
      <c r="A477" s="14" t="s">
        <v>182</v>
      </c>
      <c r="B477" s="15" t="s">
        <v>855</v>
      </c>
      <c r="C477" s="15" t="s">
        <v>855</v>
      </c>
    </row>
    <row r="478" spans="1:3">
      <c r="A478" s="14" t="s">
        <v>182</v>
      </c>
      <c r="B478" s="15" t="s">
        <v>856</v>
      </c>
      <c r="C478" s="15" t="s">
        <v>857</v>
      </c>
    </row>
    <row r="479" spans="1:3">
      <c r="A479" s="14" t="s">
        <v>182</v>
      </c>
      <c r="B479" s="15" t="s">
        <v>858</v>
      </c>
      <c r="C479" s="15" t="s">
        <v>859</v>
      </c>
    </row>
    <row r="480" spans="1:3">
      <c r="A480" s="14" t="s">
        <v>182</v>
      </c>
      <c r="B480" s="15" t="s">
        <v>858</v>
      </c>
      <c r="C480" s="15" t="s">
        <v>860</v>
      </c>
    </row>
    <row r="481" spans="1:3">
      <c r="A481" s="14" t="s">
        <v>182</v>
      </c>
      <c r="B481" s="15" t="s">
        <v>858</v>
      </c>
      <c r="C481" s="15" t="s">
        <v>861</v>
      </c>
    </row>
    <row r="482" spans="1:3">
      <c r="A482" s="14" t="s">
        <v>182</v>
      </c>
      <c r="B482" s="15" t="s">
        <v>858</v>
      </c>
      <c r="C482" s="15" t="s">
        <v>862</v>
      </c>
    </row>
    <row r="483" spans="1:3">
      <c r="A483" s="14" t="s">
        <v>182</v>
      </c>
      <c r="B483" s="15" t="s">
        <v>858</v>
      </c>
      <c r="C483" s="15" t="s">
        <v>863</v>
      </c>
    </row>
    <row r="484" spans="1:3">
      <c r="A484" s="14" t="s">
        <v>182</v>
      </c>
      <c r="B484" s="15" t="s">
        <v>864</v>
      </c>
      <c r="C484" s="15" t="s">
        <v>865</v>
      </c>
    </row>
    <row r="485" spans="1:3">
      <c r="A485" s="14" t="s">
        <v>182</v>
      </c>
      <c r="B485" s="15" t="s">
        <v>864</v>
      </c>
      <c r="C485" s="15" t="s">
        <v>613</v>
      </c>
    </row>
    <row r="486" spans="1:3">
      <c r="A486" s="14" t="s">
        <v>182</v>
      </c>
      <c r="B486" s="15" t="s">
        <v>864</v>
      </c>
      <c r="C486" s="15" t="s">
        <v>182</v>
      </c>
    </row>
    <row r="487" spans="1:3">
      <c r="A487" s="14" t="s">
        <v>182</v>
      </c>
      <c r="B487" s="15" t="s">
        <v>648</v>
      </c>
      <c r="C487" s="15" t="s">
        <v>648</v>
      </c>
    </row>
    <row r="488" spans="1:3">
      <c r="A488" s="14" t="s">
        <v>182</v>
      </c>
      <c r="B488" s="15" t="s">
        <v>866</v>
      </c>
      <c r="C488" s="15" t="s">
        <v>778</v>
      </c>
    </row>
    <row r="489" spans="1:3">
      <c r="A489" s="14" t="s">
        <v>182</v>
      </c>
      <c r="B489" s="15" t="s">
        <v>866</v>
      </c>
      <c r="C489" s="15" t="s">
        <v>867</v>
      </c>
    </row>
    <row r="490" spans="1:3">
      <c r="A490" s="14" t="s">
        <v>182</v>
      </c>
      <c r="B490" s="15" t="s">
        <v>866</v>
      </c>
      <c r="C490" s="15" t="s">
        <v>868</v>
      </c>
    </row>
    <row r="491" spans="1:3" ht="38.25">
      <c r="A491" s="14" t="s">
        <v>182</v>
      </c>
      <c r="B491" s="15" t="s">
        <v>869</v>
      </c>
      <c r="C491" s="15" t="s">
        <v>869</v>
      </c>
    </row>
    <row r="492" spans="1:3" ht="38.25">
      <c r="A492" s="14" t="s">
        <v>182</v>
      </c>
      <c r="B492" s="15" t="s">
        <v>870</v>
      </c>
      <c r="C492" s="15" t="s">
        <v>870</v>
      </c>
    </row>
    <row r="493" spans="1:3">
      <c r="A493" s="14" t="s">
        <v>182</v>
      </c>
      <c r="B493" s="15" t="s">
        <v>871</v>
      </c>
      <c r="C493" s="15" t="s">
        <v>871</v>
      </c>
    </row>
    <row r="494" spans="1:3" ht="25.5">
      <c r="A494" s="14" t="s">
        <v>182</v>
      </c>
      <c r="B494" s="15" t="s">
        <v>872</v>
      </c>
      <c r="C494" s="15" t="s">
        <v>872</v>
      </c>
    </row>
    <row r="495" spans="1:3" ht="25.5">
      <c r="A495" s="14" t="s">
        <v>182</v>
      </c>
      <c r="B495" s="15" t="s">
        <v>873</v>
      </c>
      <c r="C495" s="15" t="s">
        <v>873</v>
      </c>
    </row>
    <row r="496" spans="1:3">
      <c r="A496" s="14" t="s">
        <v>182</v>
      </c>
      <c r="B496" s="15" t="s">
        <v>698</v>
      </c>
      <c r="C496" s="15" t="s">
        <v>874</v>
      </c>
    </row>
    <row r="497" spans="1:3">
      <c r="A497" s="14" t="s">
        <v>182</v>
      </c>
      <c r="B497" s="15" t="s">
        <v>698</v>
      </c>
      <c r="C497" s="15" t="s">
        <v>875</v>
      </c>
    </row>
    <row r="498" spans="1:3">
      <c r="A498" s="14" t="s">
        <v>182</v>
      </c>
      <c r="B498" s="15" t="s">
        <v>698</v>
      </c>
      <c r="C498" s="15" t="s">
        <v>876</v>
      </c>
    </row>
    <row r="499" spans="1:3">
      <c r="A499" s="14" t="s">
        <v>182</v>
      </c>
      <c r="B499" s="15" t="s">
        <v>698</v>
      </c>
      <c r="C499" s="15" t="s">
        <v>877</v>
      </c>
    </row>
    <row r="500" spans="1:3">
      <c r="A500" s="14" t="s">
        <v>182</v>
      </c>
      <c r="B500" s="15" t="s">
        <v>698</v>
      </c>
      <c r="C500" s="15" t="s">
        <v>878</v>
      </c>
    </row>
    <row r="501" spans="1:3">
      <c r="A501" s="14" t="s">
        <v>182</v>
      </c>
      <c r="B501" s="15" t="s">
        <v>698</v>
      </c>
      <c r="C501" s="15" t="s">
        <v>535</v>
      </c>
    </row>
    <row r="502" spans="1:3">
      <c r="A502" s="14" t="s">
        <v>182</v>
      </c>
      <c r="B502" s="15" t="s">
        <v>698</v>
      </c>
      <c r="C502" s="15" t="s">
        <v>879</v>
      </c>
    </row>
    <row r="503" spans="1:3">
      <c r="A503" s="14" t="s">
        <v>182</v>
      </c>
      <c r="B503" s="15" t="s">
        <v>880</v>
      </c>
      <c r="C503" s="15" t="s">
        <v>880</v>
      </c>
    </row>
    <row r="504" spans="1:3">
      <c r="A504" s="14" t="s">
        <v>182</v>
      </c>
      <c r="B504" s="15" t="s">
        <v>880</v>
      </c>
      <c r="C504" s="15" t="s">
        <v>881</v>
      </c>
    </row>
    <row r="505" spans="1:3">
      <c r="A505" s="14" t="s">
        <v>182</v>
      </c>
      <c r="B505" s="15" t="s">
        <v>880</v>
      </c>
      <c r="C505" s="15" t="s">
        <v>882</v>
      </c>
    </row>
    <row r="506" spans="1:3">
      <c r="A506" s="14" t="s">
        <v>182</v>
      </c>
      <c r="B506" s="15" t="s">
        <v>880</v>
      </c>
      <c r="C506" s="15" t="s">
        <v>883</v>
      </c>
    </row>
    <row r="507" spans="1:3">
      <c r="A507" s="14" t="s">
        <v>182</v>
      </c>
      <c r="B507" s="15" t="s">
        <v>880</v>
      </c>
      <c r="C507" s="15" t="s">
        <v>884</v>
      </c>
    </row>
    <row r="508" spans="1:3">
      <c r="A508" s="14" t="s">
        <v>182</v>
      </c>
      <c r="B508" s="15" t="s">
        <v>885</v>
      </c>
      <c r="C508" s="15" t="s">
        <v>885</v>
      </c>
    </row>
    <row r="509" spans="1:3">
      <c r="A509" s="14" t="s">
        <v>182</v>
      </c>
      <c r="B509" s="15" t="s">
        <v>886</v>
      </c>
      <c r="C509" s="15" t="s">
        <v>886</v>
      </c>
    </row>
    <row r="510" spans="1:3">
      <c r="A510" s="14" t="s">
        <v>182</v>
      </c>
      <c r="B510" s="15" t="s">
        <v>887</v>
      </c>
      <c r="C510" s="15" t="s">
        <v>887</v>
      </c>
    </row>
    <row r="511" spans="1:3">
      <c r="A511" s="14" t="s">
        <v>182</v>
      </c>
      <c r="B511" s="15" t="s">
        <v>888</v>
      </c>
      <c r="C511" s="15" t="s">
        <v>889</v>
      </c>
    </row>
    <row r="512" spans="1:3">
      <c r="A512" s="14" t="s">
        <v>182</v>
      </c>
      <c r="B512" s="15" t="s">
        <v>888</v>
      </c>
      <c r="C512" s="15" t="s">
        <v>890</v>
      </c>
    </row>
    <row r="513" spans="1:3" ht="25.5">
      <c r="A513" s="14" t="s">
        <v>182</v>
      </c>
      <c r="B513" s="15" t="s">
        <v>891</v>
      </c>
      <c r="C513" s="15" t="s">
        <v>891</v>
      </c>
    </row>
    <row r="514" spans="1:3">
      <c r="A514" s="14" t="s">
        <v>182</v>
      </c>
      <c r="B514" s="15" t="s">
        <v>892</v>
      </c>
      <c r="C514" s="15" t="s">
        <v>892</v>
      </c>
    </row>
    <row r="515" spans="1:3">
      <c r="A515" s="14" t="s">
        <v>182</v>
      </c>
      <c r="B515" s="15" t="s">
        <v>892</v>
      </c>
      <c r="C515" s="15" t="s">
        <v>893</v>
      </c>
    </row>
    <row r="516" spans="1:3">
      <c r="A516" s="14" t="s">
        <v>182</v>
      </c>
      <c r="B516" s="15" t="s">
        <v>892</v>
      </c>
      <c r="C516" s="15" t="s">
        <v>894</v>
      </c>
    </row>
    <row r="517" spans="1:3">
      <c r="A517" s="14" t="s">
        <v>182</v>
      </c>
      <c r="B517" s="15" t="s">
        <v>895</v>
      </c>
      <c r="C517" s="15" t="s">
        <v>895</v>
      </c>
    </row>
    <row r="518" spans="1:3">
      <c r="A518" s="14" t="s">
        <v>182</v>
      </c>
      <c r="B518" s="15" t="s">
        <v>896</v>
      </c>
      <c r="C518" s="15" t="s">
        <v>896</v>
      </c>
    </row>
    <row r="519" spans="1:3">
      <c r="A519" s="14" t="s">
        <v>182</v>
      </c>
      <c r="B519" s="15" t="s">
        <v>896</v>
      </c>
      <c r="C519" s="15" t="s">
        <v>897</v>
      </c>
    </row>
    <row r="520" spans="1:3">
      <c r="A520" s="14" t="s">
        <v>182</v>
      </c>
      <c r="B520" s="15" t="s">
        <v>898</v>
      </c>
      <c r="C520" s="15" t="s">
        <v>899</v>
      </c>
    </row>
    <row r="521" spans="1:3">
      <c r="A521" s="14" t="s">
        <v>182</v>
      </c>
      <c r="B521" s="15" t="s">
        <v>898</v>
      </c>
      <c r="C521" s="15" t="s">
        <v>900</v>
      </c>
    </row>
    <row r="522" spans="1:3">
      <c r="A522" s="14" t="s">
        <v>182</v>
      </c>
      <c r="B522" s="15" t="s">
        <v>898</v>
      </c>
      <c r="C522" s="15" t="s">
        <v>901</v>
      </c>
    </row>
    <row r="523" spans="1:3">
      <c r="A523" s="14" t="s">
        <v>185</v>
      </c>
      <c r="B523" s="15" t="s">
        <v>902</v>
      </c>
      <c r="C523" s="15" t="s">
        <v>903</v>
      </c>
    </row>
    <row r="524" spans="1:3">
      <c r="A524" s="14" t="s">
        <v>185</v>
      </c>
      <c r="B524" s="15" t="s">
        <v>902</v>
      </c>
      <c r="C524" s="15" t="s">
        <v>904</v>
      </c>
    </row>
    <row r="525" spans="1:3">
      <c r="A525" s="14" t="s">
        <v>185</v>
      </c>
      <c r="B525" s="15" t="s">
        <v>902</v>
      </c>
      <c r="C525" s="15" t="s">
        <v>905</v>
      </c>
    </row>
    <row r="526" spans="1:3">
      <c r="A526" s="14" t="s">
        <v>185</v>
      </c>
      <c r="B526" s="15" t="s">
        <v>902</v>
      </c>
      <c r="C526" s="15" t="s">
        <v>906</v>
      </c>
    </row>
    <row r="527" spans="1:3">
      <c r="A527" s="14" t="s">
        <v>185</v>
      </c>
      <c r="B527" s="15" t="s">
        <v>902</v>
      </c>
      <c r="C527" s="15" t="s">
        <v>907</v>
      </c>
    </row>
    <row r="528" spans="1:3">
      <c r="A528" s="14" t="s">
        <v>185</v>
      </c>
      <c r="B528" s="15" t="s">
        <v>902</v>
      </c>
      <c r="C528" s="15" t="s">
        <v>908</v>
      </c>
    </row>
    <row r="529" spans="1:3">
      <c r="A529" s="14" t="s">
        <v>185</v>
      </c>
      <c r="B529" s="15" t="s">
        <v>909</v>
      </c>
      <c r="C529" s="15" t="s">
        <v>910</v>
      </c>
    </row>
    <row r="530" spans="1:3">
      <c r="A530" s="14" t="s">
        <v>185</v>
      </c>
      <c r="B530" s="15" t="s">
        <v>909</v>
      </c>
      <c r="C530" s="15" t="s">
        <v>415</v>
      </c>
    </row>
    <row r="531" spans="1:3">
      <c r="A531" s="14" t="s">
        <v>185</v>
      </c>
      <c r="B531" s="15" t="s">
        <v>909</v>
      </c>
      <c r="C531" s="15" t="s">
        <v>911</v>
      </c>
    </row>
    <row r="532" spans="1:3">
      <c r="A532" s="14" t="s">
        <v>185</v>
      </c>
      <c r="B532" s="15" t="s">
        <v>909</v>
      </c>
      <c r="C532" s="15" t="s">
        <v>912</v>
      </c>
    </row>
    <row r="533" spans="1:3">
      <c r="A533" s="14" t="s">
        <v>185</v>
      </c>
      <c r="B533" s="15" t="s">
        <v>909</v>
      </c>
      <c r="C533" s="15" t="s">
        <v>913</v>
      </c>
    </row>
    <row r="534" spans="1:3">
      <c r="A534" s="14" t="s">
        <v>185</v>
      </c>
      <c r="B534" s="15" t="s">
        <v>909</v>
      </c>
      <c r="C534" s="15" t="s">
        <v>914</v>
      </c>
    </row>
    <row r="535" spans="1:3">
      <c r="A535" s="14" t="s">
        <v>185</v>
      </c>
      <c r="B535" s="15" t="s">
        <v>909</v>
      </c>
      <c r="C535" s="15" t="s">
        <v>915</v>
      </c>
    </row>
    <row r="536" spans="1:3">
      <c r="A536" s="14" t="s">
        <v>185</v>
      </c>
      <c r="B536" s="15" t="s">
        <v>909</v>
      </c>
      <c r="C536" s="15" t="s">
        <v>916</v>
      </c>
    </row>
    <row r="537" spans="1:3">
      <c r="A537" s="14" t="s">
        <v>185</v>
      </c>
      <c r="B537" s="15" t="s">
        <v>909</v>
      </c>
      <c r="C537" s="15" t="s">
        <v>917</v>
      </c>
    </row>
    <row r="538" spans="1:3">
      <c r="A538" s="14" t="s">
        <v>185</v>
      </c>
      <c r="B538" s="15" t="s">
        <v>909</v>
      </c>
      <c r="C538" s="15" t="s">
        <v>918</v>
      </c>
    </row>
    <row r="539" spans="1:3">
      <c r="A539" s="14" t="s">
        <v>185</v>
      </c>
      <c r="B539" s="15" t="s">
        <v>919</v>
      </c>
      <c r="C539" s="15" t="s">
        <v>920</v>
      </c>
    </row>
    <row r="540" spans="1:3">
      <c r="A540" s="14" t="s">
        <v>185</v>
      </c>
      <c r="B540" s="15" t="s">
        <v>919</v>
      </c>
      <c r="C540" s="15" t="s">
        <v>415</v>
      </c>
    </row>
    <row r="541" spans="1:3">
      <c r="A541" s="14" t="s">
        <v>185</v>
      </c>
      <c r="B541" s="15" t="s">
        <v>919</v>
      </c>
      <c r="C541" s="15" t="s">
        <v>184</v>
      </c>
    </row>
    <row r="542" spans="1:3">
      <c r="A542" s="14" t="s">
        <v>185</v>
      </c>
      <c r="B542" s="15" t="s">
        <v>919</v>
      </c>
      <c r="C542" s="15" t="s">
        <v>921</v>
      </c>
    </row>
    <row r="543" spans="1:3" ht="25.5">
      <c r="A543" s="14" t="s">
        <v>185</v>
      </c>
      <c r="B543" s="15" t="s">
        <v>919</v>
      </c>
      <c r="C543" s="15" t="s">
        <v>922</v>
      </c>
    </row>
    <row r="544" spans="1:3">
      <c r="A544" s="14" t="s">
        <v>185</v>
      </c>
      <c r="B544" s="15" t="s">
        <v>919</v>
      </c>
      <c r="C544" s="15" t="s">
        <v>923</v>
      </c>
    </row>
    <row r="545" spans="1:3">
      <c r="A545" s="14" t="s">
        <v>185</v>
      </c>
      <c r="B545" s="15" t="s">
        <v>919</v>
      </c>
      <c r="C545" s="15" t="s">
        <v>924</v>
      </c>
    </row>
    <row r="546" spans="1:3">
      <c r="A546" s="14" t="s">
        <v>185</v>
      </c>
      <c r="B546" s="15" t="s">
        <v>919</v>
      </c>
      <c r="C546" s="15" t="s">
        <v>925</v>
      </c>
    </row>
    <row r="547" spans="1:3">
      <c r="A547" s="14" t="s">
        <v>185</v>
      </c>
      <c r="B547" s="15" t="s">
        <v>919</v>
      </c>
      <c r="C547" s="15" t="s">
        <v>926</v>
      </c>
    </row>
    <row r="548" spans="1:3">
      <c r="A548" s="14" t="s">
        <v>185</v>
      </c>
      <c r="B548" s="15" t="s">
        <v>919</v>
      </c>
      <c r="C548" s="15" t="s">
        <v>927</v>
      </c>
    </row>
    <row r="549" spans="1:3">
      <c r="A549" s="14" t="s">
        <v>185</v>
      </c>
      <c r="B549" s="15" t="s">
        <v>919</v>
      </c>
      <c r="C549" s="15" t="s">
        <v>380</v>
      </c>
    </row>
    <row r="550" spans="1:3">
      <c r="A550" s="14" t="s">
        <v>185</v>
      </c>
      <c r="B550" s="15" t="s">
        <v>919</v>
      </c>
      <c r="C550" s="15" t="s">
        <v>447</v>
      </c>
    </row>
    <row r="551" spans="1:3">
      <c r="A551" s="14" t="s">
        <v>185</v>
      </c>
      <c r="B551" s="15" t="s">
        <v>928</v>
      </c>
      <c r="C551" s="15" t="s">
        <v>929</v>
      </c>
    </row>
    <row r="552" spans="1:3">
      <c r="A552" s="14" t="s">
        <v>185</v>
      </c>
      <c r="B552" s="15" t="s">
        <v>928</v>
      </c>
      <c r="C552" s="15" t="s">
        <v>643</v>
      </c>
    </row>
    <row r="553" spans="1:3">
      <c r="A553" s="14" t="s">
        <v>185</v>
      </c>
      <c r="B553" s="15" t="s">
        <v>928</v>
      </c>
      <c r="C553" s="15" t="s">
        <v>374</v>
      </c>
    </row>
    <row r="554" spans="1:3">
      <c r="A554" s="14" t="s">
        <v>185</v>
      </c>
      <c r="B554" s="15" t="s">
        <v>928</v>
      </c>
      <c r="C554" s="15" t="s">
        <v>538</v>
      </c>
    </row>
    <row r="555" spans="1:3">
      <c r="A555" s="14" t="s">
        <v>185</v>
      </c>
      <c r="B555" s="15" t="s">
        <v>928</v>
      </c>
      <c r="C555" s="15" t="s">
        <v>930</v>
      </c>
    </row>
    <row r="556" spans="1:3">
      <c r="A556" s="14" t="s">
        <v>185</v>
      </c>
      <c r="B556" s="15" t="s">
        <v>928</v>
      </c>
      <c r="C556" s="15" t="s">
        <v>931</v>
      </c>
    </row>
    <row r="557" spans="1:3">
      <c r="A557" s="14" t="s">
        <v>185</v>
      </c>
      <c r="B557" s="15" t="s">
        <v>928</v>
      </c>
      <c r="C557" s="15" t="s">
        <v>932</v>
      </c>
    </row>
    <row r="558" spans="1:3">
      <c r="A558" s="14" t="s">
        <v>185</v>
      </c>
      <c r="B558" s="15" t="s">
        <v>928</v>
      </c>
      <c r="C558" s="15" t="s">
        <v>933</v>
      </c>
    </row>
    <row r="559" spans="1:3">
      <c r="A559" s="14" t="s">
        <v>185</v>
      </c>
      <c r="B559" s="15" t="s">
        <v>928</v>
      </c>
      <c r="C559" s="15" t="s">
        <v>934</v>
      </c>
    </row>
    <row r="560" spans="1:3">
      <c r="A560" s="14" t="s">
        <v>185</v>
      </c>
      <c r="B560" s="15" t="s">
        <v>928</v>
      </c>
      <c r="C560" s="15" t="s">
        <v>935</v>
      </c>
    </row>
    <row r="561" spans="1:3">
      <c r="A561" s="14" t="s">
        <v>185</v>
      </c>
      <c r="B561" s="15" t="s">
        <v>928</v>
      </c>
      <c r="C561" s="15" t="s">
        <v>936</v>
      </c>
    </row>
    <row r="562" spans="1:3">
      <c r="A562" s="14" t="s">
        <v>185</v>
      </c>
      <c r="B562" s="15" t="s">
        <v>937</v>
      </c>
      <c r="C562" s="15" t="s">
        <v>938</v>
      </c>
    </row>
    <row r="563" spans="1:3">
      <c r="A563" s="14" t="s">
        <v>185</v>
      </c>
      <c r="B563" s="15" t="s">
        <v>937</v>
      </c>
      <c r="C563" s="15" t="s">
        <v>939</v>
      </c>
    </row>
    <row r="564" spans="1:3">
      <c r="A564" s="14" t="s">
        <v>185</v>
      </c>
      <c r="B564" s="15" t="s">
        <v>937</v>
      </c>
      <c r="C564" s="15" t="s">
        <v>937</v>
      </c>
    </row>
    <row r="565" spans="1:3">
      <c r="A565" s="14" t="s">
        <v>185</v>
      </c>
      <c r="B565" s="15" t="s">
        <v>937</v>
      </c>
      <c r="C565" s="15" t="s">
        <v>940</v>
      </c>
    </row>
    <row r="566" spans="1:3" ht="25.5">
      <c r="A566" s="14" t="s">
        <v>185</v>
      </c>
      <c r="B566" s="15" t="s">
        <v>941</v>
      </c>
      <c r="C566" s="15" t="s">
        <v>941</v>
      </c>
    </row>
    <row r="567" spans="1:3" ht="25.5">
      <c r="A567" s="14" t="s">
        <v>185</v>
      </c>
      <c r="B567" s="15" t="s">
        <v>941</v>
      </c>
      <c r="C567" s="15" t="s">
        <v>942</v>
      </c>
    </row>
    <row r="568" spans="1:3" ht="25.5">
      <c r="A568" s="14" t="s">
        <v>185</v>
      </c>
      <c r="B568" s="15" t="s">
        <v>941</v>
      </c>
      <c r="C568" s="15" t="s">
        <v>943</v>
      </c>
    </row>
    <row r="569" spans="1:3" ht="25.5">
      <c r="A569" s="14" t="s">
        <v>185</v>
      </c>
      <c r="B569" s="15" t="s">
        <v>941</v>
      </c>
      <c r="C569" s="15" t="s">
        <v>944</v>
      </c>
    </row>
    <row r="570" spans="1:3" ht="25.5">
      <c r="A570" s="14" t="s">
        <v>185</v>
      </c>
      <c r="B570" s="15" t="s">
        <v>941</v>
      </c>
      <c r="C570" s="15" t="s">
        <v>187</v>
      </c>
    </row>
    <row r="571" spans="1:3" ht="25.5">
      <c r="A571" s="14" t="s">
        <v>185</v>
      </c>
      <c r="B571" s="15" t="s">
        <v>941</v>
      </c>
      <c r="C571" s="15" t="s">
        <v>945</v>
      </c>
    </row>
    <row r="572" spans="1:3">
      <c r="A572" s="14" t="s">
        <v>188</v>
      </c>
      <c r="B572" s="15" t="s">
        <v>946</v>
      </c>
      <c r="C572" s="15" t="s">
        <v>947</v>
      </c>
    </row>
    <row r="573" spans="1:3">
      <c r="A573" s="14" t="s">
        <v>188</v>
      </c>
      <c r="B573" s="15" t="s">
        <v>946</v>
      </c>
      <c r="C573" s="15" t="s">
        <v>948</v>
      </c>
    </row>
    <row r="574" spans="1:3">
      <c r="A574" s="14" t="s">
        <v>188</v>
      </c>
      <c r="B574" s="15" t="s">
        <v>946</v>
      </c>
      <c r="C574" s="15" t="s">
        <v>258</v>
      </c>
    </row>
    <row r="575" spans="1:3">
      <c r="A575" s="14" t="s">
        <v>188</v>
      </c>
      <c r="B575" s="15" t="s">
        <v>946</v>
      </c>
      <c r="C575" s="15" t="s">
        <v>949</v>
      </c>
    </row>
    <row r="576" spans="1:3">
      <c r="A576" s="14" t="s">
        <v>188</v>
      </c>
      <c r="B576" s="15" t="s">
        <v>946</v>
      </c>
      <c r="C576" s="15" t="s">
        <v>950</v>
      </c>
    </row>
    <row r="577" spans="1:3">
      <c r="A577" s="14" t="s">
        <v>188</v>
      </c>
      <c r="B577" s="15" t="s">
        <v>946</v>
      </c>
      <c r="C577" s="15" t="s">
        <v>951</v>
      </c>
    </row>
    <row r="578" spans="1:3">
      <c r="A578" s="14" t="s">
        <v>188</v>
      </c>
      <c r="B578" s="15" t="s">
        <v>946</v>
      </c>
      <c r="C578" s="15" t="s">
        <v>952</v>
      </c>
    </row>
    <row r="579" spans="1:3">
      <c r="A579" s="14" t="s">
        <v>188</v>
      </c>
      <c r="B579" s="15" t="s">
        <v>953</v>
      </c>
      <c r="C579" s="15" t="s">
        <v>953</v>
      </c>
    </row>
    <row r="580" spans="1:3">
      <c r="A580" s="14" t="s">
        <v>188</v>
      </c>
      <c r="B580" s="15" t="s">
        <v>953</v>
      </c>
      <c r="C580" s="15" t="s">
        <v>954</v>
      </c>
    </row>
    <row r="581" spans="1:3">
      <c r="A581" s="14" t="s">
        <v>188</v>
      </c>
      <c r="B581" s="15" t="s">
        <v>953</v>
      </c>
      <c r="C581" s="15" t="s">
        <v>468</v>
      </c>
    </row>
    <row r="582" spans="1:3">
      <c r="A582" s="14" t="s">
        <v>188</v>
      </c>
      <c r="B582" s="15" t="s">
        <v>953</v>
      </c>
      <c r="C582" s="15" t="s">
        <v>955</v>
      </c>
    </row>
    <row r="583" spans="1:3">
      <c r="A583" s="14" t="s">
        <v>188</v>
      </c>
      <c r="B583" s="15" t="s">
        <v>953</v>
      </c>
      <c r="C583" s="15" t="s">
        <v>956</v>
      </c>
    </row>
    <row r="584" spans="1:3">
      <c r="A584" s="14" t="s">
        <v>188</v>
      </c>
      <c r="B584" s="15" t="s">
        <v>957</v>
      </c>
      <c r="C584" s="15" t="s">
        <v>957</v>
      </c>
    </row>
    <row r="585" spans="1:3">
      <c r="A585" s="14" t="s">
        <v>188</v>
      </c>
      <c r="B585" s="15" t="s">
        <v>957</v>
      </c>
      <c r="C585" s="15" t="s">
        <v>958</v>
      </c>
    </row>
    <row r="586" spans="1:3">
      <c r="A586" s="14" t="s">
        <v>188</v>
      </c>
      <c r="B586" s="15" t="s">
        <v>957</v>
      </c>
      <c r="C586" s="15" t="s">
        <v>959</v>
      </c>
    </row>
    <row r="587" spans="1:3">
      <c r="A587" s="14" t="s">
        <v>188</v>
      </c>
      <c r="B587" s="15" t="s">
        <v>957</v>
      </c>
      <c r="C587" s="15" t="s">
        <v>960</v>
      </c>
    </row>
    <row r="588" spans="1:3">
      <c r="A588" s="14" t="s">
        <v>188</v>
      </c>
      <c r="B588" s="15" t="s">
        <v>957</v>
      </c>
      <c r="C588" s="15" t="s">
        <v>890</v>
      </c>
    </row>
    <row r="589" spans="1:3">
      <c r="A589" s="14" t="s">
        <v>188</v>
      </c>
      <c r="B589" s="15" t="s">
        <v>961</v>
      </c>
      <c r="C589" s="15" t="s">
        <v>961</v>
      </c>
    </row>
    <row r="590" spans="1:3">
      <c r="A590" s="14" t="s">
        <v>188</v>
      </c>
      <c r="B590" s="15" t="s">
        <v>961</v>
      </c>
      <c r="C590" s="15" t="s">
        <v>732</v>
      </c>
    </row>
    <row r="591" spans="1:3">
      <c r="A591" s="14" t="s">
        <v>188</v>
      </c>
      <c r="B591" s="15" t="s">
        <v>961</v>
      </c>
      <c r="C591" s="15" t="s">
        <v>613</v>
      </c>
    </row>
    <row r="592" spans="1:3">
      <c r="A592" s="14" t="s">
        <v>188</v>
      </c>
      <c r="B592" s="15" t="s">
        <v>961</v>
      </c>
      <c r="C592" s="15" t="s">
        <v>962</v>
      </c>
    </row>
    <row r="593" spans="1:3">
      <c r="A593" s="14" t="s">
        <v>188</v>
      </c>
      <c r="B593" s="15" t="s">
        <v>961</v>
      </c>
      <c r="C593" s="15" t="s">
        <v>963</v>
      </c>
    </row>
    <row r="594" spans="1:3">
      <c r="A594" s="14" t="s">
        <v>188</v>
      </c>
      <c r="B594" s="15" t="s">
        <v>964</v>
      </c>
      <c r="C594" s="15" t="s">
        <v>332</v>
      </c>
    </row>
    <row r="595" spans="1:3">
      <c r="A595" s="14" t="s">
        <v>188</v>
      </c>
      <c r="B595" s="15" t="s">
        <v>964</v>
      </c>
      <c r="C595" s="15" t="s">
        <v>178</v>
      </c>
    </row>
    <row r="596" spans="1:3">
      <c r="A596" s="14" t="s">
        <v>188</v>
      </c>
      <c r="B596" s="15" t="s">
        <v>964</v>
      </c>
      <c r="C596" s="15" t="s">
        <v>965</v>
      </c>
    </row>
    <row r="597" spans="1:3">
      <c r="A597" s="14" t="s">
        <v>188</v>
      </c>
      <c r="B597" s="15" t="s">
        <v>964</v>
      </c>
      <c r="C597" s="15" t="s">
        <v>966</v>
      </c>
    </row>
    <row r="598" spans="1:3">
      <c r="A598" s="14" t="s">
        <v>188</v>
      </c>
      <c r="B598" s="15" t="s">
        <v>964</v>
      </c>
      <c r="C598" s="15" t="s">
        <v>967</v>
      </c>
    </row>
    <row r="599" spans="1:3">
      <c r="A599" s="14" t="s">
        <v>188</v>
      </c>
      <c r="B599" s="15" t="s">
        <v>964</v>
      </c>
      <c r="C599" s="15" t="s">
        <v>727</v>
      </c>
    </row>
    <row r="600" spans="1:3">
      <c r="A600" s="14" t="s">
        <v>188</v>
      </c>
      <c r="B600" s="15" t="s">
        <v>964</v>
      </c>
      <c r="C600" s="15" t="s">
        <v>968</v>
      </c>
    </row>
    <row r="601" spans="1:3">
      <c r="A601" s="14" t="s">
        <v>188</v>
      </c>
      <c r="B601" s="15" t="s">
        <v>969</v>
      </c>
      <c r="C601" s="15" t="s">
        <v>969</v>
      </c>
    </row>
    <row r="602" spans="1:3">
      <c r="A602" s="14" t="s">
        <v>188</v>
      </c>
      <c r="B602" s="15" t="s">
        <v>969</v>
      </c>
      <c r="C602" s="15" t="s">
        <v>970</v>
      </c>
    </row>
    <row r="603" spans="1:3">
      <c r="A603" s="14" t="s">
        <v>188</v>
      </c>
      <c r="B603" s="15" t="s">
        <v>969</v>
      </c>
      <c r="C603" s="15" t="s">
        <v>971</v>
      </c>
    </row>
    <row r="604" spans="1:3">
      <c r="A604" s="14" t="s">
        <v>188</v>
      </c>
      <c r="B604" s="15" t="s">
        <v>969</v>
      </c>
      <c r="C604" s="15" t="s">
        <v>972</v>
      </c>
    </row>
    <row r="605" spans="1:3">
      <c r="A605" s="14" t="s">
        <v>188</v>
      </c>
      <c r="B605" s="15" t="s">
        <v>969</v>
      </c>
      <c r="C605" s="15" t="s">
        <v>973</v>
      </c>
    </row>
    <row r="606" spans="1:3">
      <c r="A606" s="14" t="s">
        <v>188</v>
      </c>
      <c r="B606" s="15" t="s">
        <v>974</v>
      </c>
      <c r="C606" s="15" t="s">
        <v>184</v>
      </c>
    </row>
    <row r="607" spans="1:3">
      <c r="A607" s="14" t="s">
        <v>188</v>
      </c>
      <c r="B607" s="15" t="s">
        <v>974</v>
      </c>
      <c r="C607" s="15" t="s">
        <v>193</v>
      </c>
    </row>
    <row r="608" spans="1:3">
      <c r="A608" s="14" t="s">
        <v>188</v>
      </c>
      <c r="B608" s="15" t="s">
        <v>974</v>
      </c>
      <c r="C608" s="15" t="s">
        <v>244</v>
      </c>
    </row>
    <row r="609" spans="1:3">
      <c r="A609" s="14" t="s">
        <v>188</v>
      </c>
      <c r="B609" s="15" t="s">
        <v>974</v>
      </c>
      <c r="C609" s="15" t="s">
        <v>169</v>
      </c>
    </row>
    <row r="610" spans="1:3">
      <c r="A610" s="14" t="s">
        <v>188</v>
      </c>
      <c r="B610" s="15" t="s">
        <v>974</v>
      </c>
      <c r="C610" s="15" t="s">
        <v>975</v>
      </c>
    </row>
    <row r="611" spans="1:3">
      <c r="A611" s="14" t="s">
        <v>188</v>
      </c>
      <c r="B611" s="15" t="s">
        <v>974</v>
      </c>
      <c r="C611" s="15" t="s">
        <v>976</v>
      </c>
    </row>
    <row r="612" spans="1:3">
      <c r="A612" s="14" t="s">
        <v>188</v>
      </c>
      <c r="B612" s="15" t="s">
        <v>974</v>
      </c>
      <c r="C612" s="15" t="s">
        <v>977</v>
      </c>
    </row>
    <row r="613" spans="1:3">
      <c r="A613" s="14" t="s">
        <v>188</v>
      </c>
      <c r="B613" s="15" t="s">
        <v>974</v>
      </c>
      <c r="C613" s="15" t="s">
        <v>978</v>
      </c>
    </row>
    <row r="614" spans="1:3">
      <c r="A614" s="14" t="s">
        <v>188</v>
      </c>
      <c r="B614" s="15" t="s">
        <v>974</v>
      </c>
      <c r="C614" s="15" t="s">
        <v>979</v>
      </c>
    </row>
    <row r="615" spans="1:3">
      <c r="A615" s="14" t="s">
        <v>188</v>
      </c>
      <c r="B615" s="15" t="s">
        <v>974</v>
      </c>
      <c r="C615" s="15" t="s">
        <v>980</v>
      </c>
    </row>
    <row r="616" spans="1:3">
      <c r="A616" s="14" t="s">
        <v>188</v>
      </c>
      <c r="B616" s="15" t="s">
        <v>974</v>
      </c>
      <c r="C616" s="15" t="s">
        <v>981</v>
      </c>
    </row>
    <row r="617" spans="1:3">
      <c r="A617" s="14" t="s">
        <v>188</v>
      </c>
      <c r="B617" s="15" t="s">
        <v>974</v>
      </c>
      <c r="C617" s="15" t="s">
        <v>982</v>
      </c>
    </row>
    <row r="618" spans="1:3">
      <c r="A618" s="14" t="s">
        <v>188</v>
      </c>
      <c r="B618" s="15" t="s">
        <v>974</v>
      </c>
      <c r="C618" s="15" t="s">
        <v>983</v>
      </c>
    </row>
    <row r="619" spans="1:3">
      <c r="A619" s="14" t="s">
        <v>188</v>
      </c>
      <c r="B619" s="15" t="s">
        <v>974</v>
      </c>
      <c r="C619" s="15" t="s">
        <v>406</v>
      </c>
    </row>
    <row r="620" spans="1:3">
      <c r="A620" s="14" t="s">
        <v>188</v>
      </c>
      <c r="B620" s="15" t="s">
        <v>974</v>
      </c>
      <c r="C620" s="15" t="s">
        <v>984</v>
      </c>
    </row>
    <row r="621" spans="1:3">
      <c r="A621" s="14" t="s">
        <v>188</v>
      </c>
      <c r="B621" s="15" t="s">
        <v>974</v>
      </c>
      <c r="C621" s="15" t="s">
        <v>985</v>
      </c>
    </row>
    <row r="622" spans="1:3">
      <c r="A622" s="14" t="s">
        <v>188</v>
      </c>
      <c r="B622" s="15" t="s">
        <v>974</v>
      </c>
      <c r="C622" s="15" t="s">
        <v>986</v>
      </c>
    </row>
    <row r="623" spans="1:3">
      <c r="A623" s="14" t="s">
        <v>188</v>
      </c>
      <c r="B623" s="15" t="s">
        <v>987</v>
      </c>
      <c r="C623" s="15" t="s">
        <v>987</v>
      </c>
    </row>
    <row r="624" spans="1:3">
      <c r="A624" s="14" t="s">
        <v>188</v>
      </c>
      <c r="B624" s="15" t="s">
        <v>987</v>
      </c>
      <c r="C624" s="15" t="s">
        <v>778</v>
      </c>
    </row>
    <row r="625" spans="1:3">
      <c r="A625" s="14" t="s">
        <v>188</v>
      </c>
      <c r="B625" s="15" t="s">
        <v>987</v>
      </c>
      <c r="C625" s="15" t="s">
        <v>988</v>
      </c>
    </row>
    <row r="626" spans="1:3">
      <c r="A626" s="14" t="s">
        <v>188</v>
      </c>
      <c r="B626" s="15" t="s">
        <v>987</v>
      </c>
      <c r="C626" s="15" t="s">
        <v>989</v>
      </c>
    </row>
    <row r="627" spans="1:3">
      <c r="A627" s="14" t="s">
        <v>188</v>
      </c>
      <c r="B627" s="15" t="s">
        <v>987</v>
      </c>
      <c r="C627" s="15" t="s">
        <v>671</v>
      </c>
    </row>
    <row r="628" spans="1:3">
      <c r="A628" s="14" t="s">
        <v>188</v>
      </c>
      <c r="B628" s="15" t="s">
        <v>990</v>
      </c>
      <c r="C628" s="15" t="s">
        <v>990</v>
      </c>
    </row>
    <row r="629" spans="1:3">
      <c r="A629" s="14" t="s">
        <v>188</v>
      </c>
      <c r="B629" s="15" t="s">
        <v>990</v>
      </c>
      <c r="C629" s="15" t="s">
        <v>991</v>
      </c>
    </row>
    <row r="630" spans="1:3">
      <c r="A630" s="14" t="s">
        <v>188</v>
      </c>
      <c r="B630" s="15" t="s">
        <v>992</v>
      </c>
      <c r="C630" s="15" t="s">
        <v>993</v>
      </c>
    </row>
    <row r="631" spans="1:3">
      <c r="A631" s="14" t="s">
        <v>188</v>
      </c>
      <c r="B631" s="15" t="s">
        <v>992</v>
      </c>
      <c r="C631" s="15" t="s">
        <v>994</v>
      </c>
    </row>
    <row r="632" spans="1:3">
      <c r="A632" s="14" t="s">
        <v>188</v>
      </c>
      <c r="B632" s="15" t="s">
        <v>992</v>
      </c>
      <c r="C632" s="15" t="s">
        <v>995</v>
      </c>
    </row>
    <row r="633" spans="1:3">
      <c r="A633" s="14" t="s">
        <v>188</v>
      </c>
      <c r="B633" s="15" t="s">
        <v>992</v>
      </c>
      <c r="C633" s="15" t="s">
        <v>996</v>
      </c>
    </row>
    <row r="634" spans="1:3">
      <c r="A634" s="14" t="s">
        <v>188</v>
      </c>
      <c r="B634" s="15" t="s">
        <v>992</v>
      </c>
      <c r="C634" s="15" t="s">
        <v>997</v>
      </c>
    </row>
    <row r="635" spans="1:3">
      <c r="A635" s="14" t="s">
        <v>188</v>
      </c>
      <c r="B635" s="15" t="s">
        <v>992</v>
      </c>
      <c r="C635" s="15" t="s">
        <v>998</v>
      </c>
    </row>
    <row r="636" spans="1:3">
      <c r="A636" s="14" t="s">
        <v>188</v>
      </c>
      <c r="B636" s="15" t="s">
        <v>992</v>
      </c>
      <c r="C636" s="15" t="s">
        <v>447</v>
      </c>
    </row>
    <row r="637" spans="1:3">
      <c r="A637" s="14" t="s">
        <v>188</v>
      </c>
      <c r="B637" s="15" t="s">
        <v>992</v>
      </c>
      <c r="C637" s="15" t="s">
        <v>999</v>
      </c>
    </row>
    <row r="638" spans="1:3">
      <c r="A638" s="14" t="s">
        <v>188</v>
      </c>
      <c r="B638" s="15" t="s">
        <v>992</v>
      </c>
      <c r="C638" s="15" t="s">
        <v>1000</v>
      </c>
    </row>
    <row r="639" spans="1:3">
      <c r="A639" s="14" t="s">
        <v>188</v>
      </c>
      <c r="B639" s="15" t="s">
        <v>1001</v>
      </c>
      <c r="C639" s="15" t="s">
        <v>1001</v>
      </c>
    </row>
    <row r="640" spans="1:3">
      <c r="A640" s="14" t="s">
        <v>188</v>
      </c>
      <c r="B640" s="15" t="s">
        <v>1001</v>
      </c>
      <c r="C640" s="15" t="s">
        <v>1002</v>
      </c>
    </row>
    <row r="641" spans="1:4">
      <c r="A641" s="14" t="s">
        <v>188</v>
      </c>
      <c r="B641" s="15" t="s">
        <v>1001</v>
      </c>
      <c r="C641" s="15" t="s">
        <v>1003</v>
      </c>
    </row>
    <row r="642" spans="1:4">
      <c r="A642" s="14" t="s">
        <v>188</v>
      </c>
      <c r="B642" s="15" t="s">
        <v>1001</v>
      </c>
      <c r="C642" s="15" t="s">
        <v>1004</v>
      </c>
    </row>
    <row r="643" spans="1:4">
      <c r="A643" s="14" t="s">
        <v>188</v>
      </c>
      <c r="B643" s="15" t="s">
        <v>1005</v>
      </c>
      <c r="C643" s="15" t="s">
        <v>1006</v>
      </c>
    </row>
    <row r="644" spans="1:4">
      <c r="A644" s="14" t="s">
        <v>188</v>
      </c>
      <c r="B644" s="15" t="s">
        <v>1005</v>
      </c>
      <c r="C644" s="15" t="s">
        <v>1007</v>
      </c>
    </row>
    <row r="645" spans="1:4">
      <c r="A645" s="14" t="s">
        <v>188</v>
      </c>
      <c r="B645" s="15" t="s">
        <v>1005</v>
      </c>
      <c r="C645" s="15" t="s">
        <v>1008</v>
      </c>
    </row>
    <row r="646" spans="1:4">
      <c r="A646" s="14" t="s">
        <v>188</v>
      </c>
      <c r="B646" s="15" t="s">
        <v>1005</v>
      </c>
      <c r="C646" s="15" t="s">
        <v>1009</v>
      </c>
    </row>
    <row r="647" spans="1:4">
      <c r="A647" s="14" t="s">
        <v>188</v>
      </c>
      <c r="B647" s="15" t="s">
        <v>1005</v>
      </c>
      <c r="C647" s="15" t="s">
        <v>1010</v>
      </c>
      <c r="D647" s="89"/>
    </row>
    <row r="648" spans="1:4">
      <c r="A648" s="14" t="s">
        <v>188</v>
      </c>
      <c r="B648" s="15" t="s">
        <v>1005</v>
      </c>
      <c r="C648" s="15" t="s">
        <v>1011</v>
      </c>
    </row>
    <row r="649" spans="1:4">
      <c r="A649" s="14" t="s">
        <v>188</v>
      </c>
      <c r="B649" s="15" t="s">
        <v>1012</v>
      </c>
      <c r="C649" s="15" t="s">
        <v>1012</v>
      </c>
    </row>
    <row r="650" spans="1:4">
      <c r="A650" s="14" t="s">
        <v>188</v>
      </c>
      <c r="B650" s="15" t="s">
        <v>1012</v>
      </c>
      <c r="C650" s="15" t="s">
        <v>1013</v>
      </c>
    </row>
    <row r="651" spans="1:4">
      <c r="A651" s="14" t="s">
        <v>188</v>
      </c>
      <c r="B651" s="15" t="s">
        <v>1012</v>
      </c>
      <c r="C651" s="15" t="s">
        <v>1014</v>
      </c>
    </row>
    <row r="652" spans="1:4">
      <c r="A652" s="14" t="s">
        <v>188</v>
      </c>
      <c r="B652" s="15" t="s">
        <v>1015</v>
      </c>
      <c r="C652" s="15" t="s">
        <v>1015</v>
      </c>
    </row>
    <row r="653" spans="1:4">
      <c r="A653" s="14" t="s">
        <v>188</v>
      </c>
      <c r="B653" s="15" t="s">
        <v>1015</v>
      </c>
      <c r="C653" s="15" t="s">
        <v>1016</v>
      </c>
    </row>
    <row r="654" spans="1:4">
      <c r="A654" s="14" t="s">
        <v>188</v>
      </c>
      <c r="B654" s="15" t="s">
        <v>1015</v>
      </c>
      <c r="C654" s="15" t="s">
        <v>1017</v>
      </c>
    </row>
    <row r="655" spans="1:4">
      <c r="A655" s="14" t="s">
        <v>188</v>
      </c>
      <c r="B655" s="15" t="s">
        <v>1015</v>
      </c>
      <c r="C655" s="15" t="s">
        <v>1018</v>
      </c>
    </row>
    <row r="656" spans="1:4">
      <c r="A656" s="14" t="s">
        <v>188</v>
      </c>
      <c r="B656" s="15" t="s">
        <v>1015</v>
      </c>
      <c r="C656" s="15" t="s">
        <v>1019</v>
      </c>
    </row>
    <row r="657" spans="1:4">
      <c r="A657" s="14" t="s">
        <v>188</v>
      </c>
      <c r="B657" s="15" t="s">
        <v>1015</v>
      </c>
      <c r="C657" s="15" t="s">
        <v>1020</v>
      </c>
    </row>
    <row r="658" spans="1:4">
      <c r="A658" s="14" t="s">
        <v>188</v>
      </c>
      <c r="B658" s="15" t="s">
        <v>1015</v>
      </c>
      <c r="C658" s="15" t="s">
        <v>1021</v>
      </c>
    </row>
    <row r="659" spans="1:4">
      <c r="A659" s="14" t="s">
        <v>188</v>
      </c>
      <c r="B659" s="15" t="s">
        <v>1015</v>
      </c>
      <c r="C659" s="15" t="s">
        <v>1022</v>
      </c>
    </row>
    <row r="660" spans="1:4">
      <c r="A660" s="14" t="s">
        <v>188</v>
      </c>
      <c r="B660" s="15" t="s">
        <v>1015</v>
      </c>
      <c r="C660" s="15" t="s">
        <v>789</v>
      </c>
    </row>
    <row r="661" spans="1:4">
      <c r="A661" s="14" t="s">
        <v>188</v>
      </c>
      <c r="B661" s="15" t="s">
        <v>1015</v>
      </c>
      <c r="C661" s="15" t="s">
        <v>1023</v>
      </c>
    </row>
    <row r="662" spans="1:4">
      <c r="A662" s="14" t="s">
        <v>188</v>
      </c>
      <c r="B662" s="15" t="s">
        <v>1015</v>
      </c>
      <c r="C662" s="15" t="s">
        <v>1024</v>
      </c>
    </row>
    <row r="663" spans="1:4">
      <c r="A663" s="14" t="s">
        <v>188</v>
      </c>
      <c r="B663" s="15" t="s">
        <v>1025</v>
      </c>
      <c r="C663" s="15" t="s">
        <v>1025</v>
      </c>
    </row>
    <row r="664" spans="1:4">
      <c r="A664" s="14" t="s">
        <v>188</v>
      </c>
      <c r="B664" s="15" t="s">
        <v>1025</v>
      </c>
      <c r="C664" s="15" t="s">
        <v>1026</v>
      </c>
      <c r="D664" s="74"/>
    </row>
    <row r="665" spans="1:4">
      <c r="A665" s="14" t="s">
        <v>188</v>
      </c>
      <c r="B665" s="15" t="s">
        <v>1025</v>
      </c>
      <c r="C665" s="15" t="s">
        <v>1027</v>
      </c>
      <c r="D665" s="74"/>
    </row>
    <row r="666" spans="1:4">
      <c r="A666" s="14" t="s">
        <v>188</v>
      </c>
      <c r="B666" s="15" t="s">
        <v>1028</v>
      </c>
      <c r="C666" s="15" t="s">
        <v>1028</v>
      </c>
      <c r="D666" s="74"/>
    </row>
    <row r="667" spans="1:4">
      <c r="A667" s="14" t="s">
        <v>188</v>
      </c>
      <c r="B667" s="15" t="s">
        <v>1028</v>
      </c>
      <c r="C667" s="15" t="s">
        <v>1029</v>
      </c>
      <c r="D667" s="74"/>
    </row>
    <row r="668" spans="1:4">
      <c r="A668" s="14" t="s">
        <v>188</v>
      </c>
      <c r="B668" s="15" t="s">
        <v>1028</v>
      </c>
      <c r="C668" s="15" t="s">
        <v>1030</v>
      </c>
      <c r="D668" s="74"/>
    </row>
    <row r="669" spans="1:4">
      <c r="A669" s="14" t="s">
        <v>188</v>
      </c>
      <c r="B669" s="15" t="s">
        <v>1028</v>
      </c>
      <c r="C669" s="15" t="s">
        <v>1031</v>
      </c>
      <c r="D669" s="74"/>
    </row>
    <row r="670" spans="1:4">
      <c r="A670" s="14" t="s">
        <v>188</v>
      </c>
      <c r="B670" s="15" t="s">
        <v>1028</v>
      </c>
      <c r="C670" s="15" t="s">
        <v>1032</v>
      </c>
      <c r="D670" s="74"/>
    </row>
    <row r="671" spans="1:4">
      <c r="A671" s="14" t="s">
        <v>188</v>
      </c>
      <c r="B671" s="15" t="s">
        <v>1028</v>
      </c>
      <c r="C671" s="15" t="s">
        <v>1033</v>
      </c>
      <c r="D671" s="74"/>
    </row>
    <row r="672" spans="1:4">
      <c r="A672" s="14" t="s">
        <v>188</v>
      </c>
      <c r="B672" s="15" t="s">
        <v>1028</v>
      </c>
      <c r="C672" s="15" t="s">
        <v>1034</v>
      </c>
      <c r="D672" s="74"/>
    </row>
    <row r="673" spans="1:4">
      <c r="A673" s="14" t="s">
        <v>191</v>
      </c>
      <c r="B673" s="15" t="s">
        <v>1035</v>
      </c>
      <c r="C673" s="15" t="s">
        <v>1035</v>
      </c>
    </row>
    <row r="674" spans="1:4">
      <c r="A674" s="14" t="s">
        <v>191</v>
      </c>
      <c r="B674" s="15" t="s">
        <v>1035</v>
      </c>
      <c r="C674" s="15" t="s">
        <v>1036</v>
      </c>
      <c r="D674" s="90"/>
    </row>
    <row r="675" spans="1:4">
      <c r="A675" s="14" t="s">
        <v>191</v>
      </c>
      <c r="B675" s="15" t="s">
        <v>1035</v>
      </c>
      <c r="C675" s="15" t="s">
        <v>1037</v>
      </c>
      <c r="D675" s="74"/>
    </row>
    <row r="676" spans="1:4">
      <c r="A676" s="14" t="s">
        <v>191</v>
      </c>
      <c r="B676" s="15" t="s">
        <v>1038</v>
      </c>
      <c r="C676" s="15" t="s">
        <v>1039</v>
      </c>
      <c r="D676" s="74"/>
    </row>
    <row r="677" spans="1:4">
      <c r="A677" s="14" t="s">
        <v>191</v>
      </c>
      <c r="B677" s="15" t="s">
        <v>1038</v>
      </c>
      <c r="C677" s="15" t="s">
        <v>1040</v>
      </c>
      <c r="D677" s="90"/>
    </row>
    <row r="678" spans="1:4">
      <c r="A678" s="14" t="s">
        <v>191</v>
      </c>
      <c r="B678" s="15" t="s">
        <v>1038</v>
      </c>
      <c r="C678" s="15" t="s">
        <v>1041</v>
      </c>
      <c r="D678" s="90"/>
    </row>
    <row r="679" spans="1:4">
      <c r="A679" s="14" t="s">
        <v>191</v>
      </c>
      <c r="B679" s="15" t="s">
        <v>1038</v>
      </c>
      <c r="C679" s="15" t="s">
        <v>1042</v>
      </c>
      <c r="D679" s="74"/>
    </row>
    <row r="680" spans="1:4">
      <c r="A680" s="14" t="s">
        <v>191</v>
      </c>
      <c r="B680" s="15" t="s">
        <v>1038</v>
      </c>
      <c r="C680" s="15" t="s">
        <v>1043</v>
      </c>
      <c r="D680" s="90"/>
    </row>
    <row r="681" spans="1:4">
      <c r="A681" s="14" t="s">
        <v>191</v>
      </c>
      <c r="B681" s="15" t="s">
        <v>1038</v>
      </c>
      <c r="C681" s="15" t="s">
        <v>844</v>
      </c>
      <c r="D681" s="90"/>
    </row>
    <row r="682" spans="1:4">
      <c r="A682" s="14" t="s">
        <v>191</v>
      </c>
      <c r="B682" s="15" t="s">
        <v>1038</v>
      </c>
      <c r="C682" s="15" t="s">
        <v>162</v>
      </c>
      <c r="D682" s="74"/>
    </row>
    <row r="683" spans="1:4">
      <c r="A683" s="14" t="s">
        <v>191</v>
      </c>
      <c r="B683" s="15" t="s">
        <v>1038</v>
      </c>
      <c r="C683" s="15" t="s">
        <v>1044</v>
      </c>
      <c r="D683" s="90"/>
    </row>
    <row r="684" spans="1:4">
      <c r="A684" s="14" t="s">
        <v>191</v>
      </c>
      <c r="B684" s="15" t="s">
        <v>1045</v>
      </c>
      <c r="C684" s="15" t="s">
        <v>1046</v>
      </c>
      <c r="D684" s="74"/>
    </row>
    <row r="685" spans="1:4">
      <c r="A685" s="14" t="s">
        <v>191</v>
      </c>
      <c r="B685" s="15" t="s">
        <v>1045</v>
      </c>
      <c r="C685" s="15" t="s">
        <v>1047</v>
      </c>
      <c r="D685" s="74"/>
    </row>
    <row r="686" spans="1:4">
      <c r="A686" s="14" t="s">
        <v>191</v>
      </c>
      <c r="B686" s="15" t="s">
        <v>1045</v>
      </c>
      <c r="C686" s="15" t="s">
        <v>1048</v>
      </c>
      <c r="D686" s="90"/>
    </row>
    <row r="687" spans="1:4">
      <c r="A687" s="14" t="s">
        <v>191</v>
      </c>
      <c r="B687" s="15" t="s">
        <v>1045</v>
      </c>
      <c r="C687" s="15" t="s">
        <v>1049</v>
      </c>
      <c r="D687" s="74"/>
    </row>
    <row r="688" spans="1:4">
      <c r="A688" s="14" t="s">
        <v>191</v>
      </c>
      <c r="B688" s="15" t="s">
        <v>1050</v>
      </c>
      <c r="C688" s="15" t="s">
        <v>1050</v>
      </c>
      <c r="D688" s="74"/>
    </row>
    <row r="689" spans="1:4">
      <c r="A689" s="14" t="s">
        <v>191</v>
      </c>
      <c r="B689" s="15" t="s">
        <v>825</v>
      </c>
      <c r="C689" s="15" t="s">
        <v>825</v>
      </c>
      <c r="D689" s="74"/>
    </row>
    <row r="690" spans="1:4">
      <c r="A690" s="14" t="s">
        <v>191</v>
      </c>
      <c r="B690" s="15" t="s">
        <v>825</v>
      </c>
      <c r="C690" s="15" t="s">
        <v>1051</v>
      </c>
      <c r="D690" s="74"/>
    </row>
    <row r="691" spans="1:4">
      <c r="A691" s="14" t="s">
        <v>191</v>
      </c>
      <c r="B691" s="15" t="s">
        <v>1052</v>
      </c>
      <c r="C691" s="15" t="s">
        <v>1052</v>
      </c>
      <c r="D691" s="74"/>
    </row>
    <row r="692" spans="1:4">
      <c r="A692" s="14" t="s">
        <v>191</v>
      </c>
      <c r="B692" s="15" t="s">
        <v>1053</v>
      </c>
      <c r="C692" s="15" t="s">
        <v>1053</v>
      </c>
      <c r="D692" s="74"/>
    </row>
    <row r="693" spans="1:4">
      <c r="A693" s="14" t="s">
        <v>191</v>
      </c>
      <c r="B693" s="15" t="s">
        <v>1053</v>
      </c>
      <c r="C693" s="15" t="s">
        <v>1054</v>
      </c>
      <c r="D693" s="74"/>
    </row>
    <row r="694" spans="1:4">
      <c r="A694" s="14" t="s">
        <v>191</v>
      </c>
      <c r="B694" s="15" t="s">
        <v>1053</v>
      </c>
      <c r="C694" s="15" t="s">
        <v>276</v>
      </c>
      <c r="D694" s="74"/>
    </row>
    <row r="695" spans="1:4">
      <c r="A695" s="14" t="s">
        <v>191</v>
      </c>
      <c r="B695" s="15" t="s">
        <v>1055</v>
      </c>
      <c r="C695" s="15" t="s">
        <v>1056</v>
      </c>
      <c r="D695" s="74"/>
    </row>
    <row r="696" spans="1:4">
      <c r="A696" s="14" t="s">
        <v>191</v>
      </c>
      <c r="B696" s="15" t="s">
        <v>1055</v>
      </c>
      <c r="C696" s="15" t="s">
        <v>1057</v>
      </c>
      <c r="D696" s="74"/>
    </row>
    <row r="697" spans="1:4">
      <c r="A697" s="14" t="s">
        <v>191</v>
      </c>
      <c r="B697" s="15" t="s">
        <v>1055</v>
      </c>
      <c r="C697" s="15" t="s">
        <v>1058</v>
      </c>
      <c r="D697" s="74"/>
    </row>
    <row r="698" spans="1:4">
      <c r="A698" s="14" t="s">
        <v>191</v>
      </c>
      <c r="B698" s="15" t="s">
        <v>1055</v>
      </c>
      <c r="C698" s="15" t="s">
        <v>1059</v>
      </c>
      <c r="D698" s="74"/>
    </row>
    <row r="699" spans="1:4">
      <c r="A699" s="14" t="s">
        <v>191</v>
      </c>
      <c r="B699" s="15" t="s">
        <v>1055</v>
      </c>
      <c r="C699" s="15" t="s">
        <v>1060</v>
      </c>
      <c r="D699" s="74"/>
    </row>
    <row r="700" spans="1:4">
      <c r="A700" s="14" t="s">
        <v>191</v>
      </c>
      <c r="B700" s="15" t="s">
        <v>1055</v>
      </c>
      <c r="C700" s="15" t="s">
        <v>299</v>
      </c>
      <c r="D700" s="74"/>
    </row>
    <row r="701" spans="1:4">
      <c r="A701" s="14" t="s">
        <v>191</v>
      </c>
      <c r="B701" s="15" t="s">
        <v>1055</v>
      </c>
      <c r="C701" s="15" t="s">
        <v>1055</v>
      </c>
      <c r="D701" s="74"/>
    </row>
    <row r="702" spans="1:4">
      <c r="A702" s="14" t="s">
        <v>191</v>
      </c>
      <c r="B702" s="15" t="s">
        <v>1055</v>
      </c>
      <c r="C702" s="15" t="s">
        <v>1061</v>
      </c>
      <c r="D702" s="74"/>
    </row>
    <row r="703" spans="1:4">
      <c r="A703" s="14" t="s">
        <v>191</v>
      </c>
      <c r="B703" s="15" t="s">
        <v>1055</v>
      </c>
      <c r="C703" s="15" t="s">
        <v>1062</v>
      </c>
      <c r="D703" s="74"/>
    </row>
    <row r="704" spans="1:4">
      <c r="A704" s="14" t="s">
        <v>191</v>
      </c>
      <c r="B704" s="15" t="s">
        <v>1055</v>
      </c>
      <c r="C704" s="15" t="s">
        <v>926</v>
      </c>
      <c r="D704" s="74"/>
    </row>
    <row r="705" spans="1:4">
      <c r="A705" s="14" t="s">
        <v>191</v>
      </c>
      <c r="B705" s="15" t="s">
        <v>1055</v>
      </c>
      <c r="C705" s="15" t="s">
        <v>882</v>
      </c>
      <c r="D705" s="74"/>
    </row>
    <row r="706" spans="1:4">
      <c r="A706" s="14" t="s">
        <v>191</v>
      </c>
      <c r="B706" s="15" t="s">
        <v>1063</v>
      </c>
      <c r="C706" s="15" t="s">
        <v>1063</v>
      </c>
      <c r="D706" s="74"/>
    </row>
    <row r="707" spans="1:4">
      <c r="A707" s="14" t="s">
        <v>191</v>
      </c>
      <c r="B707" s="15" t="s">
        <v>841</v>
      </c>
      <c r="C707" s="15" t="s">
        <v>1064</v>
      </c>
      <c r="D707" s="74"/>
    </row>
    <row r="708" spans="1:4">
      <c r="A708" s="14" t="s">
        <v>191</v>
      </c>
      <c r="B708" s="15" t="s">
        <v>841</v>
      </c>
      <c r="C708" s="15" t="s">
        <v>236</v>
      </c>
      <c r="D708" s="74"/>
    </row>
    <row r="709" spans="1:4">
      <c r="A709" s="14" t="s">
        <v>191</v>
      </c>
      <c r="B709" s="15" t="s">
        <v>1065</v>
      </c>
      <c r="C709" s="15" t="s">
        <v>1065</v>
      </c>
      <c r="D709" s="74"/>
    </row>
    <row r="710" spans="1:4">
      <c r="A710" s="14" t="s">
        <v>191</v>
      </c>
      <c r="B710" s="15" t="s">
        <v>1065</v>
      </c>
      <c r="C710" s="15" t="s">
        <v>162</v>
      </c>
      <c r="D710" s="74"/>
    </row>
    <row r="711" spans="1:4">
      <c r="A711" s="14" t="s">
        <v>191</v>
      </c>
      <c r="B711" s="15" t="s">
        <v>1065</v>
      </c>
      <c r="C711" s="15" t="s">
        <v>1066</v>
      </c>
      <c r="D711" s="74"/>
    </row>
    <row r="712" spans="1:4">
      <c r="A712" s="14" t="s">
        <v>191</v>
      </c>
      <c r="B712" s="15" t="s">
        <v>1</v>
      </c>
      <c r="C712" s="15" t="s">
        <v>1</v>
      </c>
    </row>
    <row r="713" spans="1:4">
      <c r="A713" s="14" t="s">
        <v>191</v>
      </c>
      <c r="B713" s="15" t="s">
        <v>1</v>
      </c>
      <c r="C713" s="15" t="s">
        <v>2</v>
      </c>
    </row>
    <row r="714" spans="1:4">
      <c r="A714" s="14" t="s">
        <v>191</v>
      </c>
      <c r="B714" s="15" t="s">
        <v>1</v>
      </c>
      <c r="C714" s="15" t="s">
        <v>1067</v>
      </c>
    </row>
    <row r="715" spans="1:4">
      <c r="A715" s="14" t="s">
        <v>191</v>
      </c>
      <c r="B715" s="15" t="s">
        <v>1</v>
      </c>
      <c r="C715" s="15" t="s">
        <v>1068</v>
      </c>
    </row>
    <row r="716" spans="1:4">
      <c r="A716" s="14" t="s">
        <v>191</v>
      </c>
      <c r="B716" s="15" t="s">
        <v>442</v>
      </c>
      <c r="C716" s="15" t="s">
        <v>442</v>
      </c>
      <c r="D716" s="74"/>
    </row>
    <row r="717" spans="1:4">
      <c r="A717" s="14" t="s">
        <v>191</v>
      </c>
      <c r="B717" s="15" t="s">
        <v>442</v>
      </c>
      <c r="C717" s="15" t="s">
        <v>1069</v>
      </c>
      <c r="D717" s="74"/>
    </row>
    <row r="718" spans="1:4">
      <c r="A718" s="14" t="s">
        <v>194</v>
      </c>
      <c r="B718" s="15" t="s">
        <v>157</v>
      </c>
      <c r="C718" s="15" t="s">
        <v>1070</v>
      </c>
    </row>
    <row r="719" spans="1:4">
      <c r="A719" s="14" t="s">
        <v>194</v>
      </c>
      <c r="B719" s="15" t="s">
        <v>157</v>
      </c>
      <c r="C719" s="15" t="s">
        <v>916</v>
      </c>
    </row>
    <row r="720" spans="1:4">
      <c r="A720" s="14" t="s">
        <v>194</v>
      </c>
      <c r="B720" s="15" t="s">
        <v>157</v>
      </c>
      <c r="C720" s="15" t="s">
        <v>1071</v>
      </c>
    </row>
    <row r="721" spans="1:4">
      <c r="A721" s="14" t="s">
        <v>194</v>
      </c>
      <c r="B721" s="15" t="s">
        <v>1072</v>
      </c>
      <c r="C721" s="15" t="s">
        <v>1072</v>
      </c>
      <c r="D721" s="74"/>
    </row>
    <row r="722" spans="1:4">
      <c r="A722" s="14" t="s">
        <v>194</v>
      </c>
      <c r="B722" s="15" t="s">
        <v>1072</v>
      </c>
      <c r="C722" s="15" t="s">
        <v>798</v>
      </c>
      <c r="D722" s="74"/>
    </row>
    <row r="723" spans="1:4">
      <c r="A723" s="14" t="s">
        <v>194</v>
      </c>
      <c r="B723" s="15" t="s">
        <v>1072</v>
      </c>
      <c r="C723" s="15" t="s">
        <v>1073</v>
      </c>
      <c r="D723" s="74"/>
    </row>
    <row r="724" spans="1:4">
      <c r="A724" s="14" t="s">
        <v>194</v>
      </c>
      <c r="B724" s="15" t="s">
        <v>1072</v>
      </c>
      <c r="C724" s="15" t="s">
        <v>1074</v>
      </c>
    </row>
    <row r="725" spans="1:4">
      <c r="A725" s="14" t="s">
        <v>194</v>
      </c>
      <c r="B725" s="15" t="s">
        <v>1072</v>
      </c>
      <c r="C725" s="15" t="s">
        <v>1075</v>
      </c>
    </row>
    <row r="726" spans="1:4">
      <c r="A726" s="14" t="s">
        <v>194</v>
      </c>
      <c r="B726" s="15" t="s">
        <v>1072</v>
      </c>
      <c r="C726" s="15" t="s">
        <v>447</v>
      </c>
    </row>
    <row r="727" spans="1:4">
      <c r="A727" s="14" t="s">
        <v>194</v>
      </c>
      <c r="B727" s="15" t="s">
        <v>1072</v>
      </c>
      <c r="C727" s="15" t="s">
        <v>778</v>
      </c>
      <c r="D727" s="74"/>
    </row>
    <row r="728" spans="1:4">
      <c r="A728" s="14" t="s">
        <v>194</v>
      </c>
      <c r="B728" s="15" t="s">
        <v>1072</v>
      </c>
      <c r="C728" s="15" t="s">
        <v>236</v>
      </c>
      <c r="D728" s="74"/>
    </row>
    <row r="729" spans="1:4">
      <c r="A729" s="14" t="s">
        <v>194</v>
      </c>
      <c r="B729" s="15" t="s">
        <v>1072</v>
      </c>
      <c r="C729" s="15" t="s">
        <v>1076</v>
      </c>
      <c r="D729" s="74"/>
    </row>
    <row r="730" spans="1:4">
      <c r="A730" s="14" t="s">
        <v>194</v>
      </c>
      <c r="B730" s="15" t="s">
        <v>647</v>
      </c>
      <c r="C730" s="15" t="s">
        <v>647</v>
      </c>
    </row>
    <row r="731" spans="1:4">
      <c r="A731" s="14" t="s">
        <v>194</v>
      </c>
      <c r="B731" s="15" t="s">
        <v>647</v>
      </c>
      <c r="C731" s="15" t="s">
        <v>1077</v>
      </c>
    </row>
    <row r="732" spans="1:4">
      <c r="A732" s="14" t="s">
        <v>194</v>
      </c>
      <c r="B732" s="15" t="s">
        <v>647</v>
      </c>
      <c r="C732" s="15" t="s">
        <v>1078</v>
      </c>
    </row>
    <row r="733" spans="1:4">
      <c r="A733" s="14" t="s">
        <v>194</v>
      </c>
      <c r="B733" s="15" t="s">
        <v>647</v>
      </c>
      <c r="C733" s="15" t="s">
        <v>1079</v>
      </c>
    </row>
    <row r="734" spans="1:4">
      <c r="A734" s="14" t="s">
        <v>194</v>
      </c>
      <c r="B734" s="15" t="s">
        <v>1080</v>
      </c>
      <c r="C734" s="15" t="s">
        <v>1080</v>
      </c>
      <c r="D734" s="74"/>
    </row>
    <row r="735" spans="1:4">
      <c r="A735" s="14" t="s">
        <v>194</v>
      </c>
      <c r="B735" s="15" t="s">
        <v>1080</v>
      </c>
      <c r="C735" s="15" t="s">
        <v>1081</v>
      </c>
    </row>
    <row r="736" spans="1:4">
      <c r="A736" s="14" t="s">
        <v>194</v>
      </c>
      <c r="B736" s="15" t="s">
        <v>1080</v>
      </c>
      <c r="C736" s="15" t="s">
        <v>1082</v>
      </c>
    </row>
    <row r="737" spans="1:4">
      <c r="A737" s="14" t="s">
        <v>194</v>
      </c>
      <c r="B737" s="15" t="s">
        <v>1083</v>
      </c>
      <c r="C737" s="15" t="s">
        <v>1083</v>
      </c>
    </row>
    <row r="738" spans="1:4">
      <c r="A738" s="14" t="s">
        <v>194</v>
      </c>
      <c r="B738" s="15" t="s">
        <v>1084</v>
      </c>
      <c r="C738" s="15" t="s">
        <v>1084</v>
      </c>
      <c r="D738" s="74"/>
    </row>
    <row r="739" spans="1:4">
      <c r="A739" s="14" t="s">
        <v>194</v>
      </c>
      <c r="B739" s="15" t="s">
        <v>1085</v>
      </c>
      <c r="C739" s="15" t="s">
        <v>1086</v>
      </c>
    </row>
    <row r="740" spans="1:4" ht="25.5">
      <c r="A740" s="14" t="s">
        <v>194</v>
      </c>
      <c r="B740" s="15" t="s">
        <v>1085</v>
      </c>
      <c r="C740" s="15" t="s">
        <v>1087</v>
      </c>
    </row>
    <row r="741" spans="1:4">
      <c r="A741" s="14" t="s">
        <v>194</v>
      </c>
      <c r="B741" s="15" t="s">
        <v>1085</v>
      </c>
      <c r="C741" s="15" t="s">
        <v>1088</v>
      </c>
    </row>
    <row r="742" spans="1:4">
      <c r="A742" s="14" t="s">
        <v>194</v>
      </c>
      <c r="B742" s="15" t="s">
        <v>1085</v>
      </c>
      <c r="C742" s="15" t="s">
        <v>1089</v>
      </c>
      <c r="D742" s="74"/>
    </row>
    <row r="743" spans="1:4">
      <c r="A743" s="14" t="s">
        <v>194</v>
      </c>
      <c r="B743" s="15" t="s">
        <v>1085</v>
      </c>
      <c r="C743" s="15" t="s">
        <v>1090</v>
      </c>
    </row>
    <row r="744" spans="1:4">
      <c r="A744" s="14" t="s">
        <v>194</v>
      </c>
      <c r="B744" s="15" t="s">
        <v>1085</v>
      </c>
      <c r="C744" s="15" t="s">
        <v>1091</v>
      </c>
    </row>
    <row r="745" spans="1:4">
      <c r="A745" s="14" t="s">
        <v>194</v>
      </c>
      <c r="B745" s="15" t="s">
        <v>1085</v>
      </c>
      <c r="C745" s="15" t="s">
        <v>1092</v>
      </c>
    </row>
    <row r="746" spans="1:4">
      <c r="A746" s="14" t="s">
        <v>194</v>
      </c>
      <c r="B746" s="15" t="s">
        <v>1085</v>
      </c>
      <c r="C746" s="15" t="s">
        <v>1093</v>
      </c>
      <c r="D746" s="74"/>
    </row>
    <row r="747" spans="1:4">
      <c r="A747" s="14" t="s">
        <v>194</v>
      </c>
      <c r="B747" s="15" t="s">
        <v>1085</v>
      </c>
      <c r="C747" s="15" t="s">
        <v>1094</v>
      </c>
    </row>
    <row r="748" spans="1:4">
      <c r="A748" s="14" t="s">
        <v>194</v>
      </c>
      <c r="B748" s="15" t="s">
        <v>1085</v>
      </c>
      <c r="C748" s="15" t="s">
        <v>162</v>
      </c>
    </row>
    <row r="749" spans="1:4">
      <c r="A749" s="14" t="s">
        <v>194</v>
      </c>
      <c r="B749" s="15" t="s">
        <v>1095</v>
      </c>
      <c r="C749" s="15" t="s">
        <v>1095</v>
      </c>
    </row>
    <row r="750" spans="1:4">
      <c r="A750" s="14" t="s">
        <v>194</v>
      </c>
      <c r="B750" s="15" t="s">
        <v>1096</v>
      </c>
      <c r="C750" s="15" t="s">
        <v>1097</v>
      </c>
    </row>
    <row r="751" spans="1:4">
      <c r="A751" s="14" t="s">
        <v>194</v>
      </c>
      <c r="B751" s="15" t="s">
        <v>1096</v>
      </c>
      <c r="C751" s="15" t="s">
        <v>1096</v>
      </c>
      <c r="D751" s="74"/>
    </row>
    <row r="752" spans="1:4">
      <c r="A752" s="14" t="s">
        <v>194</v>
      </c>
      <c r="B752" s="15" t="s">
        <v>1096</v>
      </c>
      <c r="C752" s="15" t="s">
        <v>773</v>
      </c>
    </row>
    <row r="753" spans="1:4">
      <c r="A753" s="14" t="s">
        <v>194</v>
      </c>
      <c r="B753" s="15" t="s">
        <v>1096</v>
      </c>
      <c r="C753" s="15" t="s">
        <v>778</v>
      </c>
    </row>
    <row r="754" spans="1:4">
      <c r="A754" s="14" t="s">
        <v>194</v>
      </c>
      <c r="B754" s="15" t="s">
        <v>1096</v>
      </c>
      <c r="C754" s="15" t="s">
        <v>248</v>
      </c>
    </row>
    <row r="755" spans="1:4">
      <c r="A755" s="14" t="s">
        <v>194</v>
      </c>
      <c r="B755" s="15" t="s">
        <v>1096</v>
      </c>
      <c r="C755" s="15" t="s">
        <v>382</v>
      </c>
    </row>
    <row r="756" spans="1:4" ht="25.5">
      <c r="A756" s="14" t="s">
        <v>194</v>
      </c>
      <c r="B756" s="15" t="s">
        <v>1096</v>
      </c>
      <c r="C756" s="15" t="s">
        <v>1098</v>
      </c>
      <c r="D756" s="74"/>
    </row>
    <row r="757" spans="1:4">
      <c r="A757" s="14" t="s">
        <v>194</v>
      </c>
      <c r="B757" s="15" t="s">
        <v>1099</v>
      </c>
      <c r="C757" s="15" t="s">
        <v>1099</v>
      </c>
    </row>
    <row r="758" spans="1:4">
      <c r="A758" s="14" t="s">
        <v>194</v>
      </c>
      <c r="B758" s="15" t="s">
        <v>1099</v>
      </c>
      <c r="C758" s="15" t="s">
        <v>1100</v>
      </c>
    </row>
    <row r="759" spans="1:4">
      <c r="A759" s="14" t="s">
        <v>194</v>
      </c>
      <c r="B759" s="15" t="s">
        <v>1099</v>
      </c>
      <c r="C759" s="15" t="s">
        <v>1101</v>
      </c>
    </row>
    <row r="760" spans="1:4">
      <c r="A760" s="14" t="s">
        <v>194</v>
      </c>
      <c r="B760" s="15" t="s">
        <v>1099</v>
      </c>
      <c r="C760" s="15" t="s">
        <v>1102</v>
      </c>
    </row>
    <row r="761" spans="1:4">
      <c r="A761" s="14" t="s">
        <v>194</v>
      </c>
      <c r="B761" s="15" t="s">
        <v>1099</v>
      </c>
      <c r="C761" s="15" t="s">
        <v>1103</v>
      </c>
    </row>
    <row r="762" spans="1:4">
      <c r="A762" s="14" t="s">
        <v>194</v>
      </c>
      <c r="B762" s="15" t="s">
        <v>990</v>
      </c>
      <c r="C762" s="15" t="s">
        <v>990</v>
      </c>
      <c r="D762" s="74"/>
    </row>
    <row r="763" spans="1:4">
      <c r="A763" s="14" t="s">
        <v>194</v>
      </c>
      <c r="B763" s="15" t="s">
        <v>1104</v>
      </c>
      <c r="C763" s="15" t="s">
        <v>1104</v>
      </c>
    </row>
    <row r="764" spans="1:4">
      <c r="A764" s="14" t="s">
        <v>194</v>
      </c>
      <c r="B764" s="15" t="s">
        <v>1104</v>
      </c>
      <c r="C764" s="15" t="s">
        <v>1105</v>
      </c>
    </row>
    <row r="765" spans="1:4">
      <c r="A765" s="14" t="s">
        <v>194</v>
      </c>
      <c r="B765" s="15" t="s">
        <v>1104</v>
      </c>
      <c r="C765" s="15" t="s">
        <v>1106</v>
      </c>
      <c r="D765" s="74"/>
    </row>
    <row r="766" spans="1:4">
      <c r="A766" s="14" t="s">
        <v>194</v>
      </c>
      <c r="B766" s="15" t="s">
        <v>1104</v>
      </c>
      <c r="C766" s="15" t="s">
        <v>1107</v>
      </c>
    </row>
    <row r="767" spans="1:4">
      <c r="A767" s="14" t="s">
        <v>194</v>
      </c>
      <c r="B767" s="15" t="s">
        <v>1104</v>
      </c>
      <c r="C767" s="15" t="s">
        <v>1108</v>
      </c>
    </row>
    <row r="768" spans="1:4">
      <c r="A768" s="14" t="s">
        <v>194</v>
      </c>
      <c r="B768" s="15" t="s">
        <v>1109</v>
      </c>
      <c r="C768" s="15" t="s">
        <v>1109</v>
      </c>
    </row>
    <row r="769" spans="1:4">
      <c r="A769" s="14" t="s">
        <v>194</v>
      </c>
      <c r="B769" s="15" t="s">
        <v>1109</v>
      </c>
      <c r="C769" s="15" t="s">
        <v>1110</v>
      </c>
      <c r="D769" s="74"/>
    </row>
    <row r="770" spans="1:4">
      <c r="A770" s="14" t="s">
        <v>194</v>
      </c>
      <c r="B770" s="15" t="s">
        <v>1109</v>
      </c>
      <c r="C770" s="15" t="s">
        <v>1111</v>
      </c>
    </row>
    <row r="771" spans="1:4">
      <c r="A771" s="14" t="s">
        <v>194</v>
      </c>
      <c r="B771" s="15" t="s">
        <v>1109</v>
      </c>
      <c r="C771" s="15" t="s">
        <v>696</v>
      </c>
    </row>
    <row r="772" spans="1:4">
      <c r="A772" s="14" t="s">
        <v>194</v>
      </c>
      <c r="B772" s="15" t="s">
        <v>209</v>
      </c>
      <c r="C772" s="15" t="s">
        <v>209</v>
      </c>
    </row>
    <row r="773" spans="1:4">
      <c r="A773" s="14" t="s">
        <v>194</v>
      </c>
      <c r="B773" s="15" t="s">
        <v>209</v>
      </c>
      <c r="C773" s="15" t="s">
        <v>169</v>
      </c>
    </row>
    <row r="774" spans="1:4">
      <c r="A774" s="14" t="s">
        <v>194</v>
      </c>
      <c r="B774" s="15" t="s">
        <v>209</v>
      </c>
      <c r="C774" s="15" t="s">
        <v>1112</v>
      </c>
    </row>
    <row r="775" spans="1:4">
      <c r="A775" s="14" t="s">
        <v>194</v>
      </c>
      <c r="B775" s="15" t="s">
        <v>1113</v>
      </c>
      <c r="C775" s="15" t="s">
        <v>1113</v>
      </c>
      <c r="D775" s="74"/>
    </row>
    <row r="776" spans="1:4">
      <c r="A776" s="14" t="s">
        <v>194</v>
      </c>
      <c r="B776" s="15" t="s">
        <v>1113</v>
      </c>
      <c r="C776" s="15" t="s">
        <v>1114</v>
      </c>
    </row>
    <row r="777" spans="1:4">
      <c r="A777" s="14" t="s">
        <v>194</v>
      </c>
      <c r="B777" s="15" t="s">
        <v>1113</v>
      </c>
      <c r="C777" s="15" t="s">
        <v>1115</v>
      </c>
    </row>
    <row r="778" spans="1:4">
      <c r="A778" s="14" t="s">
        <v>194</v>
      </c>
      <c r="B778" s="15" t="s">
        <v>1113</v>
      </c>
      <c r="C778" s="15" t="s">
        <v>1116</v>
      </c>
    </row>
    <row r="779" spans="1:4">
      <c r="A779" s="14" t="s">
        <v>194</v>
      </c>
      <c r="B779" s="15" t="s">
        <v>1113</v>
      </c>
      <c r="C779" s="15" t="s">
        <v>1117</v>
      </c>
      <c r="D779" s="74"/>
    </row>
    <row r="780" spans="1:4">
      <c r="A780" s="14" t="s">
        <v>194</v>
      </c>
      <c r="B780" s="15" t="s">
        <v>1113</v>
      </c>
      <c r="C780" s="15" t="s">
        <v>1118</v>
      </c>
    </row>
    <row r="781" spans="1:4">
      <c r="A781" s="14" t="s">
        <v>194</v>
      </c>
      <c r="B781" s="15" t="s">
        <v>1113</v>
      </c>
      <c r="C781" s="15" t="s">
        <v>1119</v>
      </c>
    </row>
    <row r="782" spans="1:4">
      <c r="A782" s="14" t="s">
        <v>194</v>
      </c>
      <c r="B782" s="15" t="s">
        <v>1113</v>
      </c>
      <c r="C782" s="15" t="s">
        <v>896</v>
      </c>
    </row>
    <row r="783" spans="1:4">
      <c r="A783" s="14" t="s">
        <v>194</v>
      </c>
      <c r="B783" s="15" t="s">
        <v>1113</v>
      </c>
      <c r="C783" s="15" t="s">
        <v>1120</v>
      </c>
    </row>
    <row r="784" spans="1:4">
      <c r="A784" s="14" t="s">
        <v>194</v>
      </c>
      <c r="B784" s="15" t="s">
        <v>1113</v>
      </c>
      <c r="C784" s="15" t="s">
        <v>1121</v>
      </c>
    </row>
    <row r="785" spans="1:3">
      <c r="A785" s="14" t="s">
        <v>194</v>
      </c>
      <c r="B785" s="15" t="s">
        <v>1113</v>
      </c>
      <c r="C785" s="15" t="s">
        <v>1122</v>
      </c>
    </row>
    <row r="786" spans="1:3">
      <c r="A786" s="14" t="s">
        <v>194</v>
      </c>
      <c r="B786" s="15" t="s">
        <v>1113</v>
      </c>
      <c r="C786" s="15" t="s">
        <v>875</v>
      </c>
    </row>
    <row r="787" spans="1:3">
      <c r="A787" s="14" t="s">
        <v>194</v>
      </c>
      <c r="B787" s="15" t="s">
        <v>1113</v>
      </c>
      <c r="C787" s="15" t="s">
        <v>1123</v>
      </c>
    </row>
    <row r="788" spans="1:3">
      <c r="A788" s="14" t="s">
        <v>194</v>
      </c>
      <c r="B788" s="15" t="s">
        <v>1113</v>
      </c>
      <c r="C788" s="15" t="s">
        <v>1124</v>
      </c>
    </row>
    <row r="789" spans="1:3">
      <c r="A789" s="14" t="s">
        <v>194</v>
      </c>
      <c r="B789" s="15" t="s">
        <v>1113</v>
      </c>
      <c r="C789" s="15" t="s">
        <v>1125</v>
      </c>
    </row>
    <row r="790" spans="1:3">
      <c r="A790" s="14" t="s">
        <v>194</v>
      </c>
      <c r="B790" s="15" t="s">
        <v>1113</v>
      </c>
      <c r="C790" s="15" t="s">
        <v>1126</v>
      </c>
    </row>
    <row r="791" spans="1:3">
      <c r="A791" s="14" t="s">
        <v>194</v>
      </c>
      <c r="B791" s="15" t="s">
        <v>1127</v>
      </c>
      <c r="C791" s="15" t="s">
        <v>1127</v>
      </c>
    </row>
    <row r="792" spans="1:3">
      <c r="A792" s="14" t="s">
        <v>194</v>
      </c>
      <c r="B792" s="15" t="s">
        <v>1127</v>
      </c>
      <c r="C792" s="15" t="s">
        <v>1128</v>
      </c>
    </row>
    <row r="793" spans="1:3">
      <c r="A793" s="14" t="s">
        <v>194</v>
      </c>
      <c r="B793" s="15" t="s">
        <v>1127</v>
      </c>
      <c r="C793" s="15" t="s">
        <v>1129</v>
      </c>
    </row>
    <row r="794" spans="1:3">
      <c r="A794" s="14" t="s">
        <v>194</v>
      </c>
      <c r="B794" s="15" t="s">
        <v>826</v>
      </c>
      <c r="C794" s="15" t="s">
        <v>826</v>
      </c>
    </row>
    <row r="795" spans="1:3">
      <c r="A795" s="14" t="s">
        <v>194</v>
      </c>
      <c r="B795" s="15" t="s">
        <v>258</v>
      </c>
      <c r="C795" s="15" t="s">
        <v>258</v>
      </c>
    </row>
    <row r="796" spans="1:3">
      <c r="A796" s="14" t="s">
        <v>194</v>
      </c>
      <c r="B796" s="15" t="s">
        <v>258</v>
      </c>
      <c r="C796" s="15" t="s">
        <v>1130</v>
      </c>
    </row>
    <row r="797" spans="1:3">
      <c r="A797" s="14" t="s">
        <v>194</v>
      </c>
      <c r="B797" s="15" t="s">
        <v>246</v>
      </c>
      <c r="C797" s="15" t="s">
        <v>246</v>
      </c>
    </row>
    <row r="798" spans="1:3">
      <c r="A798" s="14" t="s">
        <v>194</v>
      </c>
      <c r="B798" s="15" t="s">
        <v>246</v>
      </c>
      <c r="C798" s="15" t="s">
        <v>1131</v>
      </c>
    </row>
    <row r="799" spans="1:3">
      <c r="A799" s="14" t="s">
        <v>194</v>
      </c>
      <c r="B799" s="15" t="s">
        <v>246</v>
      </c>
      <c r="C799" s="15" t="s">
        <v>842</v>
      </c>
    </row>
    <row r="800" spans="1:3">
      <c r="A800" s="14" t="s">
        <v>194</v>
      </c>
      <c r="B800" s="15" t="s">
        <v>246</v>
      </c>
      <c r="C800" s="15" t="s">
        <v>162</v>
      </c>
    </row>
    <row r="801" spans="1:4">
      <c r="A801" s="14" t="s">
        <v>194</v>
      </c>
      <c r="B801" s="15" t="s">
        <v>246</v>
      </c>
      <c r="C801" s="15" t="s">
        <v>1119</v>
      </c>
    </row>
    <row r="802" spans="1:4">
      <c r="A802" s="14" t="s">
        <v>194</v>
      </c>
      <c r="B802" s="15" t="s">
        <v>246</v>
      </c>
      <c r="C802" s="15" t="s">
        <v>1132</v>
      </c>
    </row>
    <row r="803" spans="1:4">
      <c r="A803" s="14" t="s">
        <v>194</v>
      </c>
      <c r="B803" s="15" t="s">
        <v>193</v>
      </c>
      <c r="C803" s="15" t="s">
        <v>1133</v>
      </c>
    </row>
    <row r="804" spans="1:4">
      <c r="A804" s="14" t="s">
        <v>194</v>
      </c>
      <c r="B804" s="15" t="s">
        <v>193</v>
      </c>
      <c r="C804" s="15" t="s">
        <v>1134</v>
      </c>
    </row>
    <row r="805" spans="1:4">
      <c r="A805" s="14" t="s">
        <v>194</v>
      </c>
      <c r="B805" s="15" t="s">
        <v>193</v>
      </c>
      <c r="C805" s="15" t="s">
        <v>1135</v>
      </c>
    </row>
    <row r="806" spans="1:4">
      <c r="A806" s="14" t="s">
        <v>194</v>
      </c>
      <c r="B806" s="15" t="s">
        <v>193</v>
      </c>
      <c r="C806" s="15" t="s">
        <v>506</v>
      </c>
    </row>
    <row r="807" spans="1:4" ht="25.5">
      <c r="A807" s="14" t="s">
        <v>194</v>
      </c>
      <c r="B807" s="15" t="s">
        <v>1136</v>
      </c>
      <c r="C807" s="15" t="s">
        <v>1137</v>
      </c>
    </row>
    <row r="808" spans="1:4" ht="25.5">
      <c r="A808" s="14" t="s">
        <v>194</v>
      </c>
      <c r="B808" s="15" t="s">
        <v>1136</v>
      </c>
      <c r="C808" s="15" t="s">
        <v>1138</v>
      </c>
    </row>
    <row r="809" spans="1:4">
      <c r="A809" s="14" t="s">
        <v>194</v>
      </c>
      <c r="B809" s="15" t="s">
        <v>480</v>
      </c>
      <c r="C809" s="15" t="s">
        <v>193</v>
      </c>
    </row>
    <row r="810" spans="1:4">
      <c r="A810" s="14" t="s">
        <v>194</v>
      </c>
      <c r="B810" s="15" t="s">
        <v>480</v>
      </c>
      <c r="C810" s="15" t="s">
        <v>178</v>
      </c>
    </row>
    <row r="811" spans="1:4">
      <c r="A811" s="14" t="s">
        <v>194</v>
      </c>
      <c r="B811" s="15" t="s">
        <v>480</v>
      </c>
      <c r="C811" s="15" t="s">
        <v>1139</v>
      </c>
    </row>
    <row r="812" spans="1:4">
      <c r="A812" s="14" t="s">
        <v>194</v>
      </c>
      <c r="B812" s="15" t="s">
        <v>480</v>
      </c>
      <c r="C812" s="15" t="s">
        <v>1140</v>
      </c>
    </row>
    <row r="813" spans="1:4">
      <c r="A813" s="14" t="s">
        <v>197</v>
      </c>
      <c r="B813" s="15" t="s">
        <v>1141</v>
      </c>
      <c r="C813" s="15" t="s">
        <v>1141</v>
      </c>
    </row>
    <row r="814" spans="1:4">
      <c r="A814" s="14" t="s">
        <v>197</v>
      </c>
      <c r="B814" s="15" t="s">
        <v>1141</v>
      </c>
      <c r="C814" s="15" t="s">
        <v>1142</v>
      </c>
    </row>
    <row r="815" spans="1:4">
      <c r="A815" s="14" t="s">
        <v>197</v>
      </c>
      <c r="B815" s="15" t="s">
        <v>1141</v>
      </c>
      <c r="C815" s="15" t="s">
        <v>1143</v>
      </c>
    </row>
    <row r="816" spans="1:4">
      <c r="A816" s="14" t="s">
        <v>197</v>
      </c>
      <c r="B816" s="15" t="s">
        <v>1141</v>
      </c>
      <c r="C816" s="15" t="s">
        <v>1144</v>
      </c>
      <c r="D816" s="74"/>
    </row>
    <row r="817" spans="1:4">
      <c r="A817" s="14" t="s">
        <v>197</v>
      </c>
      <c r="B817" s="15" t="s">
        <v>1141</v>
      </c>
      <c r="C817" s="15" t="s">
        <v>1145</v>
      </c>
    </row>
    <row r="818" spans="1:4">
      <c r="A818" s="14" t="s">
        <v>197</v>
      </c>
      <c r="B818" s="15" t="s">
        <v>1141</v>
      </c>
      <c r="C818" s="15" t="s">
        <v>1146</v>
      </c>
    </row>
    <row r="819" spans="1:4">
      <c r="A819" s="14" t="s">
        <v>197</v>
      </c>
      <c r="B819" s="15" t="s">
        <v>1141</v>
      </c>
      <c r="C819" s="15" t="s">
        <v>1147</v>
      </c>
    </row>
    <row r="820" spans="1:4">
      <c r="A820" s="14" t="s">
        <v>197</v>
      </c>
      <c r="B820" s="15" t="s">
        <v>1141</v>
      </c>
      <c r="C820" s="15" t="s">
        <v>1148</v>
      </c>
    </row>
    <row r="821" spans="1:4">
      <c r="A821" s="14" t="s">
        <v>197</v>
      </c>
      <c r="B821" s="15" t="s">
        <v>1141</v>
      </c>
      <c r="C821" s="15" t="s">
        <v>613</v>
      </c>
      <c r="D821" s="74"/>
    </row>
    <row r="822" spans="1:4">
      <c r="A822" s="14" t="s">
        <v>197</v>
      </c>
      <c r="B822" s="15" t="s">
        <v>1141</v>
      </c>
      <c r="C822" s="15" t="s">
        <v>1149</v>
      </c>
    </row>
    <row r="823" spans="1:4">
      <c r="A823" s="14" t="s">
        <v>197</v>
      </c>
      <c r="B823" s="15" t="s">
        <v>1150</v>
      </c>
      <c r="C823" s="15" t="s">
        <v>1150</v>
      </c>
    </row>
    <row r="824" spans="1:4">
      <c r="A824" s="14" t="s">
        <v>197</v>
      </c>
      <c r="B824" s="15" t="s">
        <v>1150</v>
      </c>
      <c r="C824" s="15" t="s">
        <v>1151</v>
      </c>
    </row>
    <row r="825" spans="1:4" ht="25.5">
      <c r="A825" s="14" t="s">
        <v>197</v>
      </c>
      <c r="B825" s="15" t="s">
        <v>1152</v>
      </c>
      <c r="C825" s="15" t="s">
        <v>1153</v>
      </c>
    </row>
    <row r="826" spans="1:4">
      <c r="A826" s="14" t="s">
        <v>197</v>
      </c>
      <c r="B826" s="15" t="s">
        <v>1152</v>
      </c>
      <c r="C826" s="15" t="s">
        <v>1154</v>
      </c>
      <c r="D826" s="74"/>
    </row>
    <row r="827" spans="1:4">
      <c r="A827" s="14" t="s">
        <v>197</v>
      </c>
      <c r="B827" s="15" t="s">
        <v>1152</v>
      </c>
      <c r="C827" s="15" t="s">
        <v>1155</v>
      </c>
    </row>
    <row r="828" spans="1:4">
      <c r="A828" s="14" t="s">
        <v>197</v>
      </c>
      <c r="B828" s="15" t="s">
        <v>1152</v>
      </c>
      <c r="C828" s="15" t="s">
        <v>447</v>
      </c>
    </row>
    <row r="829" spans="1:4">
      <c r="A829" s="14" t="s">
        <v>197</v>
      </c>
      <c r="B829" s="15" t="s">
        <v>1152</v>
      </c>
      <c r="C829" s="15" t="s">
        <v>1156</v>
      </c>
    </row>
    <row r="830" spans="1:4">
      <c r="A830" s="14" t="s">
        <v>197</v>
      </c>
      <c r="B830" s="15" t="s">
        <v>1152</v>
      </c>
      <c r="C830" s="15" t="s">
        <v>1157</v>
      </c>
    </row>
    <row r="831" spans="1:4">
      <c r="A831" s="14" t="s">
        <v>197</v>
      </c>
      <c r="B831" s="15" t="s">
        <v>1158</v>
      </c>
      <c r="C831" s="15" t="s">
        <v>1158</v>
      </c>
    </row>
    <row r="832" spans="1:4">
      <c r="A832" s="14" t="s">
        <v>197</v>
      </c>
      <c r="B832" s="15" t="s">
        <v>1158</v>
      </c>
      <c r="C832" s="15" t="s">
        <v>1159</v>
      </c>
    </row>
    <row r="833" spans="1:4">
      <c r="A833" s="14" t="s">
        <v>197</v>
      </c>
      <c r="B833" s="15" t="s">
        <v>1158</v>
      </c>
      <c r="C833" s="15" t="s">
        <v>1160</v>
      </c>
      <c r="D833" s="74"/>
    </row>
    <row r="834" spans="1:4">
      <c r="A834" s="14" t="s">
        <v>197</v>
      </c>
      <c r="B834" s="15" t="s">
        <v>1161</v>
      </c>
      <c r="C834" s="15" t="s">
        <v>1162</v>
      </c>
    </row>
    <row r="835" spans="1:4">
      <c r="A835" s="14" t="s">
        <v>197</v>
      </c>
      <c r="B835" s="15" t="s">
        <v>1161</v>
      </c>
      <c r="C835" s="15" t="s">
        <v>1163</v>
      </c>
    </row>
    <row r="836" spans="1:4">
      <c r="A836" s="14" t="s">
        <v>197</v>
      </c>
      <c r="B836" s="15" t="s">
        <v>1161</v>
      </c>
      <c r="C836" s="15" t="s">
        <v>1164</v>
      </c>
    </row>
    <row r="837" spans="1:4">
      <c r="A837" s="14" t="s">
        <v>197</v>
      </c>
      <c r="B837" s="15" t="s">
        <v>1161</v>
      </c>
      <c r="C837" s="15" t="s">
        <v>506</v>
      </c>
    </row>
    <row r="838" spans="1:4">
      <c r="A838" s="14" t="s">
        <v>197</v>
      </c>
      <c r="B838" s="15" t="s">
        <v>1161</v>
      </c>
      <c r="C838" s="15" t="s">
        <v>1165</v>
      </c>
    </row>
    <row r="839" spans="1:4">
      <c r="A839" s="14" t="s">
        <v>197</v>
      </c>
      <c r="B839" s="15" t="s">
        <v>1161</v>
      </c>
      <c r="C839" s="15" t="s">
        <v>1166</v>
      </c>
      <c r="D839" s="74"/>
    </row>
    <row r="840" spans="1:4">
      <c r="A840" s="14" t="s">
        <v>197</v>
      </c>
      <c r="B840" s="15" t="s">
        <v>1161</v>
      </c>
      <c r="C840" s="15" t="s">
        <v>1167</v>
      </c>
    </row>
    <row r="841" spans="1:4">
      <c r="A841" s="14" t="s">
        <v>197</v>
      </c>
      <c r="B841" s="15" t="s">
        <v>1161</v>
      </c>
      <c r="C841" s="15" t="s">
        <v>1168</v>
      </c>
    </row>
    <row r="842" spans="1:4">
      <c r="A842" s="14" t="s">
        <v>197</v>
      </c>
      <c r="B842" s="15" t="s">
        <v>1161</v>
      </c>
      <c r="C842" s="15" t="s">
        <v>1169</v>
      </c>
    </row>
    <row r="843" spans="1:4">
      <c r="A843" s="14" t="s">
        <v>197</v>
      </c>
      <c r="B843" s="15" t="s">
        <v>1170</v>
      </c>
      <c r="C843" s="15" t="s">
        <v>1170</v>
      </c>
    </row>
    <row r="844" spans="1:4">
      <c r="A844" s="14" t="s">
        <v>197</v>
      </c>
      <c r="B844" s="15" t="s">
        <v>1171</v>
      </c>
      <c r="C844" s="15" t="s">
        <v>1172</v>
      </c>
    </row>
    <row r="845" spans="1:4">
      <c r="A845" s="14" t="s">
        <v>197</v>
      </c>
      <c r="B845" s="15" t="s">
        <v>1171</v>
      </c>
      <c r="C845" s="15" t="s">
        <v>1173</v>
      </c>
    </row>
    <row r="846" spans="1:4">
      <c r="A846" s="14" t="s">
        <v>197</v>
      </c>
      <c r="B846" s="15" t="s">
        <v>1171</v>
      </c>
      <c r="C846" s="15" t="s">
        <v>1174</v>
      </c>
    </row>
    <row r="847" spans="1:4">
      <c r="A847" s="14" t="s">
        <v>197</v>
      </c>
      <c r="B847" s="15" t="s">
        <v>1171</v>
      </c>
      <c r="C847" s="15" t="s">
        <v>1175</v>
      </c>
    </row>
    <row r="848" spans="1:4">
      <c r="A848" s="14" t="s">
        <v>197</v>
      </c>
      <c r="B848" s="15" t="s">
        <v>1171</v>
      </c>
      <c r="C848" s="15" t="s">
        <v>605</v>
      </c>
    </row>
    <row r="849" spans="1:4">
      <c r="A849" s="14" t="s">
        <v>197</v>
      </c>
      <c r="B849" s="15" t="s">
        <v>1176</v>
      </c>
      <c r="C849" s="15" t="s">
        <v>1176</v>
      </c>
    </row>
    <row r="850" spans="1:4">
      <c r="A850" s="14" t="s">
        <v>197</v>
      </c>
      <c r="B850" s="15" t="s">
        <v>1176</v>
      </c>
      <c r="C850" s="15" t="s">
        <v>1177</v>
      </c>
    </row>
    <row r="851" spans="1:4">
      <c r="A851" s="14" t="s">
        <v>197</v>
      </c>
      <c r="B851" s="15" t="s">
        <v>1176</v>
      </c>
      <c r="C851" s="15" t="s">
        <v>1178</v>
      </c>
    </row>
    <row r="852" spans="1:4">
      <c r="A852" s="14" t="s">
        <v>197</v>
      </c>
      <c r="B852" s="15" t="s">
        <v>1176</v>
      </c>
      <c r="C852" s="15" t="s">
        <v>1179</v>
      </c>
    </row>
    <row r="853" spans="1:4">
      <c r="A853" s="14" t="s">
        <v>197</v>
      </c>
      <c r="B853" s="15" t="s">
        <v>1176</v>
      </c>
      <c r="C853" s="15" t="s">
        <v>1180</v>
      </c>
    </row>
    <row r="854" spans="1:4" ht="25.5">
      <c r="A854" s="14" t="s">
        <v>197</v>
      </c>
      <c r="B854" s="15" t="s">
        <v>1181</v>
      </c>
      <c r="C854" s="15" t="s">
        <v>1182</v>
      </c>
    </row>
    <row r="855" spans="1:4" ht="25.5">
      <c r="A855" s="14" t="s">
        <v>197</v>
      </c>
      <c r="B855" s="15" t="s">
        <v>1181</v>
      </c>
      <c r="C855" s="15" t="s">
        <v>1183</v>
      </c>
    </row>
    <row r="856" spans="1:4" ht="25.5">
      <c r="A856" s="14" t="s">
        <v>197</v>
      </c>
      <c r="B856" s="15" t="s">
        <v>1181</v>
      </c>
      <c r="C856" s="15" t="s">
        <v>1184</v>
      </c>
    </row>
    <row r="857" spans="1:4" ht="25.5">
      <c r="A857" s="14" t="s">
        <v>197</v>
      </c>
      <c r="B857" s="15" t="s">
        <v>1181</v>
      </c>
      <c r="C857" s="15" t="s">
        <v>1185</v>
      </c>
    </row>
    <row r="858" spans="1:4" ht="25.5">
      <c r="A858" s="14" t="s">
        <v>197</v>
      </c>
      <c r="B858" s="15" t="s">
        <v>1181</v>
      </c>
      <c r="C858" s="15" t="s">
        <v>1186</v>
      </c>
    </row>
    <row r="859" spans="1:4" ht="25.5">
      <c r="A859" s="14" t="s">
        <v>197</v>
      </c>
      <c r="B859" s="15" t="s">
        <v>1181</v>
      </c>
      <c r="C859" s="15" t="s">
        <v>1187</v>
      </c>
    </row>
    <row r="860" spans="1:4" ht="25.5">
      <c r="A860" s="14" t="s">
        <v>197</v>
      </c>
      <c r="B860" s="15" t="s">
        <v>1181</v>
      </c>
      <c r="C860" s="15" t="s">
        <v>1188</v>
      </c>
    </row>
    <row r="861" spans="1:4">
      <c r="A861" s="14" t="s">
        <v>197</v>
      </c>
      <c r="B861" s="15" t="s">
        <v>1189</v>
      </c>
      <c r="C861" s="15" t="s">
        <v>1189</v>
      </c>
      <c r="D861" s="74"/>
    </row>
    <row r="862" spans="1:4">
      <c r="A862" s="14" t="s">
        <v>197</v>
      </c>
      <c r="B862" s="15" t="s">
        <v>1189</v>
      </c>
      <c r="C862" s="15" t="s">
        <v>1190</v>
      </c>
    </row>
    <row r="863" spans="1:4">
      <c r="A863" s="14" t="s">
        <v>197</v>
      </c>
      <c r="B863" s="15" t="s">
        <v>1189</v>
      </c>
      <c r="C863" s="15" t="s">
        <v>1191</v>
      </c>
      <c r="D863" s="74"/>
    </row>
    <row r="864" spans="1:4">
      <c r="A864" s="14" t="s">
        <v>197</v>
      </c>
      <c r="B864" s="15" t="s">
        <v>1189</v>
      </c>
      <c r="C864" s="15" t="s">
        <v>1192</v>
      </c>
    </row>
    <row r="865" spans="1:4">
      <c r="A865" s="14" t="s">
        <v>197</v>
      </c>
      <c r="B865" s="15" t="s">
        <v>1193</v>
      </c>
      <c r="C865" s="15" t="s">
        <v>1193</v>
      </c>
    </row>
    <row r="866" spans="1:4">
      <c r="A866" s="14" t="s">
        <v>197</v>
      </c>
      <c r="B866" s="15" t="s">
        <v>1193</v>
      </c>
      <c r="C866" s="15" t="s">
        <v>1194</v>
      </c>
    </row>
    <row r="867" spans="1:4">
      <c r="A867" s="14" t="s">
        <v>197</v>
      </c>
      <c r="B867" s="15" t="s">
        <v>1193</v>
      </c>
      <c r="C867" s="15" t="s">
        <v>1195</v>
      </c>
    </row>
    <row r="868" spans="1:4">
      <c r="A868" s="14" t="s">
        <v>197</v>
      </c>
      <c r="B868" s="15" t="s">
        <v>1193</v>
      </c>
      <c r="C868" s="15" t="s">
        <v>1196</v>
      </c>
    </row>
    <row r="869" spans="1:4">
      <c r="A869" s="14" t="s">
        <v>197</v>
      </c>
      <c r="B869" s="15" t="s">
        <v>1193</v>
      </c>
      <c r="C869" s="15" t="s">
        <v>1197</v>
      </c>
    </row>
    <row r="870" spans="1:4">
      <c r="A870" s="14" t="s">
        <v>197</v>
      </c>
      <c r="B870" s="15" t="s">
        <v>1198</v>
      </c>
      <c r="C870" s="15" t="s">
        <v>406</v>
      </c>
    </row>
    <row r="871" spans="1:4">
      <c r="A871" s="14" t="s">
        <v>197</v>
      </c>
      <c r="B871" s="15" t="s">
        <v>1198</v>
      </c>
      <c r="C871" s="15" t="s">
        <v>1199</v>
      </c>
    </row>
    <row r="872" spans="1:4">
      <c r="A872" s="14" t="s">
        <v>200</v>
      </c>
      <c r="B872" s="15" t="s">
        <v>1200</v>
      </c>
      <c r="C872" s="15" t="s">
        <v>1200</v>
      </c>
    </row>
    <row r="873" spans="1:4">
      <c r="A873" s="14" t="s">
        <v>200</v>
      </c>
      <c r="B873" s="15" t="s">
        <v>1200</v>
      </c>
      <c r="C873" s="15" t="s">
        <v>1201</v>
      </c>
    </row>
    <row r="874" spans="1:4">
      <c r="A874" s="14" t="s">
        <v>200</v>
      </c>
      <c r="B874" s="15" t="s">
        <v>1200</v>
      </c>
      <c r="C874" s="15" t="s">
        <v>1202</v>
      </c>
      <c r="D874" s="74"/>
    </row>
    <row r="875" spans="1:4" ht="38.25">
      <c r="A875" s="14" t="s">
        <v>200</v>
      </c>
      <c r="B875" s="15" t="s">
        <v>1203</v>
      </c>
      <c r="C875" s="15" t="s">
        <v>1203</v>
      </c>
    </row>
    <row r="876" spans="1:4">
      <c r="A876" s="14" t="s">
        <v>200</v>
      </c>
      <c r="B876" s="15" t="s">
        <v>1204</v>
      </c>
      <c r="C876" s="15" t="s">
        <v>1204</v>
      </c>
      <c r="D876" s="74"/>
    </row>
    <row r="877" spans="1:4" ht="25.5">
      <c r="A877" s="14" t="s">
        <v>200</v>
      </c>
      <c r="B877" s="15" t="s">
        <v>1204</v>
      </c>
      <c r="C877" s="15" t="s">
        <v>1205</v>
      </c>
    </row>
    <row r="878" spans="1:4">
      <c r="A878" s="14" t="s">
        <v>200</v>
      </c>
      <c r="B878" s="15" t="s">
        <v>1204</v>
      </c>
      <c r="C878" s="15" t="s">
        <v>1206</v>
      </c>
    </row>
    <row r="879" spans="1:4">
      <c r="A879" s="14" t="s">
        <v>200</v>
      </c>
      <c r="B879" s="15" t="s">
        <v>1204</v>
      </c>
      <c r="C879" s="15" t="s">
        <v>1207</v>
      </c>
      <c r="D879" s="74"/>
    </row>
    <row r="880" spans="1:4">
      <c r="A880" s="14" t="s">
        <v>200</v>
      </c>
      <c r="B880" s="15" t="s">
        <v>1204</v>
      </c>
      <c r="C880" s="15" t="s">
        <v>750</v>
      </c>
    </row>
    <row r="881" spans="1:4">
      <c r="A881" s="14" t="s">
        <v>200</v>
      </c>
      <c r="B881" s="15" t="s">
        <v>1204</v>
      </c>
      <c r="C881" s="15" t="s">
        <v>1208</v>
      </c>
      <c r="D881" s="74"/>
    </row>
    <row r="882" spans="1:4">
      <c r="A882" s="14" t="s">
        <v>200</v>
      </c>
      <c r="B882" s="15" t="s">
        <v>1204</v>
      </c>
      <c r="C882" s="15" t="s">
        <v>1209</v>
      </c>
    </row>
    <row r="883" spans="1:4">
      <c r="A883" s="14" t="s">
        <v>200</v>
      </c>
      <c r="B883" s="15" t="s">
        <v>1210</v>
      </c>
      <c r="C883" s="15" t="s">
        <v>1211</v>
      </c>
      <c r="D883" s="74"/>
    </row>
    <row r="884" spans="1:4">
      <c r="A884" s="14" t="s">
        <v>200</v>
      </c>
      <c r="B884" s="15" t="s">
        <v>1210</v>
      </c>
      <c r="C884" s="15" t="s">
        <v>1212</v>
      </c>
    </row>
    <row r="885" spans="1:4">
      <c r="A885" s="14" t="s">
        <v>200</v>
      </c>
      <c r="B885" s="15" t="s">
        <v>1210</v>
      </c>
      <c r="C885" s="15" t="s">
        <v>1213</v>
      </c>
      <c r="D885" s="74"/>
    </row>
    <row r="886" spans="1:4">
      <c r="A886" s="14" t="s">
        <v>200</v>
      </c>
      <c r="B886" s="15" t="s">
        <v>1210</v>
      </c>
      <c r="C886" s="15" t="s">
        <v>1214</v>
      </c>
    </row>
    <row r="887" spans="1:4" ht="25.5">
      <c r="A887" s="14" t="s">
        <v>200</v>
      </c>
      <c r="B887" s="15" t="s">
        <v>1210</v>
      </c>
      <c r="C887" s="15" t="s">
        <v>1215</v>
      </c>
    </row>
    <row r="888" spans="1:4">
      <c r="A888" s="14" t="s">
        <v>200</v>
      </c>
      <c r="B888" s="15" t="s">
        <v>1210</v>
      </c>
      <c r="C888" s="15" t="s">
        <v>1216</v>
      </c>
      <c r="D888" s="74"/>
    </row>
    <row r="889" spans="1:4">
      <c r="A889" s="14" t="s">
        <v>200</v>
      </c>
      <c r="B889" s="15" t="s">
        <v>1217</v>
      </c>
      <c r="C889" s="15" t="s">
        <v>1217</v>
      </c>
    </row>
    <row r="890" spans="1:4">
      <c r="A890" s="14" t="s">
        <v>200</v>
      </c>
      <c r="B890" s="15" t="s">
        <v>1217</v>
      </c>
      <c r="C890" s="15" t="s">
        <v>1218</v>
      </c>
      <c r="D890" s="74"/>
    </row>
    <row r="891" spans="1:4">
      <c r="A891" s="14" t="s">
        <v>200</v>
      </c>
      <c r="B891" s="15" t="s">
        <v>1217</v>
      </c>
      <c r="C891" s="15" t="s">
        <v>1219</v>
      </c>
    </row>
    <row r="892" spans="1:4">
      <c r="A892" s="14" t="s">
        <v>200</v>
      </c>
      <c r="B892" s="15" t="s">
        <v>1217</v>
      </c>
      <c r="C892" s="15" t="s">
        <v>1220</v>
      </c>
    </row>
    <row r="893" spans="1:4">
      <c r="A893" s="14" t="s">
        <v>200</v>
      </c>
      <c r="B893" s="15" t="s">
        <v>1217</v>
      </c>
      <c r="C893" s="15" t="s">
        <v>1221</v>
      </c>
    </row>
    <row r="894" spans="1:4">
      <c r="A894" s="14" t="s">
        <v>200</v>
      </c>
      <c r="B894" s="15" t="s">
        <v>1217</v>
      </c>
      <c r="C894" s="15" t="s">
        <v>1222</v>
      </c>
    </row>
    <row r="895" spans="1:4">
      <c r="A895" s="14" t="s">
        <v>200</v>
      </c>
      <c r="B895" s="15" t="s">
        <v>1217</v>
      </c>
      <c r="C895" s="15" t="s">
        <v>1223</v>
      </c>
      <c r="D895" s="74"/>
    </row>
    <row r="896" spans="1:4">
      <c r="A896" s="14" t="s">
        <v>203</v>
      </c>
      <c r="B896" s="15" t="s">
        <v>515</v>
      </c>
      <c r="C896" s="15" t="s">
        <v>1224</v>
      </c>
    </row>
    <row r="897" spans="1:4">
      <c r="A897" s="14" t="s">
        <v>203</v>
      </c>
      <c r="B897" s="15" t="s">
        <v>515</v>
      </c>
      <c r="C897" s="15" t="s">
        <v>1225</v>
      </c>
      <c r="D897" s="74"/>
    </row>
    <row r="898" spans="1:4">
      <c r="A898" s="14" t="s">
        <v>203</v>
      </c>
      <c r="B898" s="15" t="s">
        <v>515</v>
      </c>
      <c r="C898" s="15" t="s">
        <v>1226</v>
      </c>
    </row>
    <row r="899" spans="1:4">
      <c r="A899" s="14" t="s">
        <v>203</v>
      </c>
      <c r="B899" s="15" t="s">
        <v>515</v>
      </c>
      <c r="C899" s="15" t="s">
        <v>1227</v>
      </c>
    </row>
    <row r="900" spans="1:4">
      <c r="A900" s="14" t="s">
        <v>203</v>
      </c>
      <c r="B900" s="15" t="s">
        <v>515</v>
      </c>
      <c r="C900" s="15" t="s">
        <v>1228</v>
      </c>
    </row>
    <row r="901" spans="1:4">
      <c r="A901" s="14" t="s">
        <v>203</v>
      </c>
      <c r="B901" s="15" t="s">
        <v>515</v>
      </c>
      <c r="C901" s="15" t="s">
        <v>1229</v>
      </c>
    </row>
    <row r="902" spans="1:4" ht="25.5">
      <c r="A902" s="14" t="s">
        <v>203</v>
      </c>
      <c r="B902" s="15" t="s">
        <v>1230</v>
      </c>
      <c r="C902" s="15" t="s">
        <v>1231</v>
      </c>
    </row>
    <row r="903" spans="1:4" ht="25.5">
      <c r="A903" s="14" t="s">
        <v>203</v>
      </c>
      <c r="B903" s="15" t="s">
        <v>1230</v>
      </c>
      <c r="C903" s="15" t="s">
        <v>1232</v>
      </c>
    </row>
    <row r="904" spans="1:4" ht="25.5">
      <c r="A904" s="14" t="s">
        <v>203</v>
      </c>
      <c r="B904" s="15" t="s">
        <v>1230</v>
      </c>
      <c r="C904" s="15" t="s">
        <v>1233</v>
      </c>
    </row>
    <row r="905" spans="1:4" ht="25.5">
      <c r="A905" s="14" t="s">
        <v>203</v>
      </c>
      <c r="B905" s="15" t="s">
        <v>1230</v>
      </c>
      <c r="C905" s="15" t="s">
        <v>1234</v>
      </c>
    </row>
    <row r="906" spans="1:4" ht="25.5">
      <c r="A906" s="14" t="s">
        <v>203</v>
      </c>
      <c r="B906" s="15" t="s">
        <v>1230</v>
      </c>
      <c r="C906" s="15" t="s">
        <v>1235</v>
      </c>
    </row>
    <row r="907" spans="1:4" ht="25.5">
      <c r="A907" s="14" t="s">
        <v>203</v>
      </c>
      <c r="B907" s="15" t="s">
        <v>1230</v>
      </c>
      <c r="C907" s="15" t="s">
        <v>1236</v>
      </c>
    </row>
    <row r="908" spans="1:4" ht="25.5">
      <c r="A908" s="14" t="s">
        <v>203</v>
      </c>
      <c r="B908" s="15" t="s">
        <v>1230</v>
      </c>
      <c r="C908" s="15" t="s">
        <v>487</v>
      </c>
    </row>
    <row r="909" spans="1:4" ht="25.5">
      <c r="A909" s="14" t="s">
        <v>203</v>
      </c>
      <c r="B909" s="15" t="s">
        <v>1230</v>
      </c>
      <c r="C909" s="15" t="s">
        <v>1237</v>
      </c>
    </row>
    <row r="910" spans="1:4" ht="25.5">
      <c r="A910" s="14" t="s">
        <v>203</v>
      </c>
      <c r="B910" s="15" t="s">
        <v>1230</v>
      </c>
      <c r="C910" s="15" t="s">
        <v>1238</v>
      </c>
      <c r="D910" s="74"/>
    </row>
    <row r="911" spans="1:4" ht="25.5">
      <c r="A911" s="14" t="s">
        <v>203</v>
      </c>
      <c r="B911" s="15" t="s">
        <v>1230</v>
      </c>
      <c r="C911" s="15" t="s">
        <v>1239</v>
      </c>
    </row>
    <row r="912" spans="1:4" ht="25.5">
      <c r="A912" s="14" t="s">
        <v>203</v>
      </c>
      <c r="B912" s="15" t="s">
        <v>1230</v>
      </c>
      <c r="C912" s="15" t="s">
        <v>1240</v>
      </c>
    </row>
    <row r="913" spans="1:4" ht="25.5">
      <c r="A913" s="14" t="s">
        <v>203</v>
      </c>
      <c r="B913" s="15" t="s">
        <v>1230</v>
      </c>
      <c r="C913" s="15" t="s">
        <v>1241</v>
      </c>
    </row>
    <row r="914" spans="1:4" ht="25.5">
      <c r="A914" s="14" t="s">
        <v>203</v>
      </c>
      <c r="B914" s="15" t="s">
        <v>1242</v>
      </c>
      <c r="C914" s="15" t="s">
        <v>1242</v>
      </c>
    </row>
    <row r="915" spans="1:4" ht="25.5">
      <c r="A915" s="14" t="s">
        <v>203</v>
      </c>
      <c r="B915" s="15" t="s">
        <v>1242</v>
      </c>
      <c r="C915" s="15" t="s">
        <v>1243</v>
      </c>
    </row>
    <row r="916" spans="1:4" ht="25.5">
      <c r="A916" s="14" t="s">
        <v>203</v>
      </c>
      <c r="B916" s="15" t="s">
        <v>1242</v>
      </c>
      <c r="C916" s="15" t="s">
        <v>1244</v>
      </c>
    </row>
    <row r="917" spans="1:4" ht="25.5">
      <c r="A917" s="14" t="s">
        <v>203</v>
      </c>
      <c r="B917" s="15" t="s">
        <v>1242</v>
      </c>
      <c r="C917" s="15" t="s">
        <v>1245</v>
      </c>
      <c r="D917" s="74"/>
    </row>
    <row r="918" spans="1:4" ht="25.5">
      <c r="A918" s="14" t="s">
        <v>203</v>
      </c>
      <c r="B918" s="15" t="s">
        <v>1242</v>
      </c>
      <c r="C918" s="15" t="s">
        <v>882</v>
      </c>
    </row>
    <row r="919" spans="1:4" ht="25.5">
      <c r="A919" s="14" t="s">
        <v>203</v>
      </c>
      <c r="B919" s="15" t="s">
        <v>1242</v>
      </c>
      <c r="C919" s="15" t="s">
        <v>1246</v>
      </c>
    </row>
    <row r="920" spans="1:4" ht="25.5">
      <c r="A920" s="14" t="s">
        <v>203</v>
      </c>
      <c r="B920" s="15" t="s">
        <v>1242</v>
      </c>
      <c r="C920" s="15" t="s">
        <v>1247</v>
      </c>
    </row>
    <row r="921" spans="1:4" ht="25.5">
      <c r="A921" s="14" t="s">
        <v>203</v>
      </c>
      <c r="B921" s="15" t="s">
        <v>1242</v>
      </c>
      <c r="C921" s="15" t="s">
        <v>1248</v>
      </c>
    </row>
    <row r="922" spans="1:4" ht="25.5">
      <c r="A922" s="14" t="s">
        <v>203</v>
      </c>
      <c r="B922" s="15" t="s">
        <v>1242</v>
      </c>
      <c r="C922" s="15" t="s">
        <v>1249</v>
      </c>
    </row>
    <row r="923" spans="1:4">
      <c r="A923" s="14" t="s">
        <v>203</v>
      </c>
      <c r="B923" s="15" t="s">
        <v>1250</v>
      </c>
      <c r="C923" s="15" t="s">
        <v>1250</v>
      </c>
    </row>
    <row r="924" spans="1:4">
      <c r="A924" s="14" t="s">
        <v>203</v>
      </c>
      <c r="B924" s="15" t="s">
        <v>1250</v>
      </c>
      <c r="C924" s="15" t="s">
        <v>1251</v>
      </c>
    </row>
    <row r="925" spans="1:4">
      <c r="A925" s="14" t="s">
        <v>203</v>
      </c>
      <c r="B925" s="15" t="s">
        <v>1250</v>
      </c>
      <c r="C925" s="15" t="s">
        <v>1252</v>
      </c>
    </row>
    <row r="926" spans="1:4">
      <c r="A926" s="14" t="s">
        <v>203</v>
      </c>
      <c r="B926" s="15" t="s">
        <v>1250</v>
      </c>
      <c r="C926" s="15" t="s">
        <v>1253</v>
      </c>
    </row>
    <row r="927" spans="1:4">
      <c r="A927" s="14" t="s">
        <v>203</v>
      </c>
      <c r="B927" s="15" t="s">
        <v>1250</v>
      </c>
      <c r="C927" s="15" t="s">
        <v>1254</v>
      </c>
    </row>
    <row r="928" spans="1:4">
      <c r="A928" s="14" t="s">
        <v>203</v>
      </c>
      <c r="B928" s="15" t="s">
        <v>1250</v>
      </c>
      <c r="C928" s="15" t="s">
        <v>1255</v>
      </c>
    </row>
    <row r="929" spans="1:3">
      <c r="A929" s="14" t="s">
        <v>206</v>
      </c>
      <c r="B929" s="15" t="s">
        <v>1256</v>
      </c>
      <c r="C929" s="15" t="s">
        <v>1256</v>
      </c>
    </row>
    <row r="930" spans="1:3">
      <c r="A930" s="14" t="s">
        <v>206</v>
      </c>
      <c r="B930" s="15" t="s">
        <v>1256</v>
      </c>
      <c r="C930" s="15" t="s">
        <v>1257</v>
      </c>
    </row>
    <row r="931" spans="1:3">
      <c r="A931" s="14" t="s">
        <v>206</v>
      </c>
      <c r="B931" s="15" t="s">
        <v>1258</v>
      </c>
      <c r="C931" s="15" t="s">
        <v>1258</v>
      </c>
    </row>
    <row r="932" spans="1:3">
      <c r="A932" s="14" t="s">
        <v>206</v>
      </c>
      <c r="B932" s="15" t="s">
        <v>1258</v>
      </c>
      <c r="C932" s="15" t="s">
        <v>1259</v>
      </c>
    </row>
    <row r="933" spans="1:3">
      <c r="A933" s="14" t="s">
        <v>206</v>
      </c>
      <c r="B933" s="15" t="s">
        <v>1258</v>
      </c>
      <c r="C933" s="15" t="s">
        <v>1260</v>
      </c>
    </row>
    <row r="934" spans="1:3">
      <c r="A934" s="14" t="s">
        <v>206</v>
      </c>
      <c r="B934" s="15" t="s">
        <v>206</v>
      </c>
      <c r="C934" s="15" t="s">
        <v>1261</v>
      </c>
    </row>
    <row r="935" spans="1:3">
      <c r="A935" s="14" t="s">
        <v>206</v>
      </c>
      <c r="B935" s="15" t="s">
        <v>206</v>
      </c>
      <c r="C935" s="15" t="s">
        <v>1262</v>
      </c>
    </row>
    <row r="936" spans="1:3">
      <c r="A936" s="14" t="s">
        <v>206</v>
      </c>
      <c r="B936" s="15" t="s">
        <v>206</v>
      </c>
      <c r="C936" s="15" t="s">
        <v>1111</v>
      </c>
    </row>
    <row r="937" spans="1:3">
      <c r="A937" s="14" t="s">
        <v>206</v>
      </c>
      <c r="B937" s="15" t="s">
        <v>206</v>
      </c>
      <c r="C937" s="15" t="s">
        <v>1263</v>
      </c>
    </row>
    <row r="938" spans="1:3">
      <c r="A938" s="14" t="s">
        <v>206</v>
      </c>
      <c r="B938" s="15" t="s">
        <v>206</v>
      </c>
      <c r="C938" s="15" t="s">
        <v>1264</v>
      </c>
    </row>
    <row r="939" spans="1:3">
      <c r="A939" s="14" t="s">
        <v>206</v>
      </c>
      <c r="B939" s="15" t="s">
        <v>206</v>
      </c>
      <c r="C939" s="15" t="s">
        <v>1265</v>
      </c>
    </row>
    <row r="940" spans="1:3">
      <c r="A940" s="14" t="s">
        <v>206</v>
      </c>
      <c r="B940" s="15" t="s">
        <v>206</v>
      </c>
      <c r="C940" s="15" t="s">
        <v>1266</v>
      </c>
    </row>
    <row r="941" spans="1:3">
      <c r="A941" s="14" t="s">
        <v>206</v>
      </c>
      <c r="B941" s="15" t="s">
        <v>206</v>
      </c>
      <c r="C941" s="15" t="s">
        <v>1267</v>
      </c>
    </row>
    <row r="942" spans="1:3">
      <c r="A942" s="14" t="s">
        <v>206</v>
      </c>
      <c r="B942" s="15" t="s">
        <v>206</v>
      </c>
      <c r="C942" s="15" t="s">
        <v>1268</v>
      </c>
    </row>
    <row r="943" spans="1:3">
      <c r="A943" s="14" t="s">
        <v>206</v>
      </c>
      <c r="B943" s="15" t="s">
        <v>206</v>
      </c>
      <c r="C943" s="15" t="s">
        <v>896</v>
      </c>
    </row>
    <row r="944" spans="1:3">
      <c r="A944" s="14" t="s">
        <v>206</v>
      </c>
      <c r="B944" s="15" t="s">
        <v>206</v>
      </c>
      <c r="C944" s="15" t="s">
        <v>248</v>
      </c>
    </row>
    <row r="945" spans="1:4">
      <c r="A945" s="14" t="s">
        <v>206</v>
      </c>
      <c r="B945" s="15" t="s">
        <v>206</v>
      </c>
      <c r="C945" s="15" t="s">
        <v>1269</v>
      </c>
      <c r="D945" s="74"/>
    </row>
    <row r="946" spans="1:4">
      <c r="A946" s="14" t="s">
        <v>206</v>
      </c>
      <c r="B946" s="15" t="s">
        <v>206</v>
      </c>
      <c r="C946" s="15" t="s">
        <v>1270</v>
      </c>
    </row>
    <row r="947" spans="1:4">
      <c r="A947" s="14" t="s">
        <v>206</v>
      </c>
      <c r="B947" s="15" t="s">
        <v>206</v>
      </c>
      <c r="C947" s="15" t="s">
        <v>648</v>
      </c>
    </row>
    <row r="948" spans="1:4">
      <c r="A948" s="14" t="s">
        <v>206</v>
      </c>
      <c r="B948" s="15" t="s">
        <v>206</v>
      </c>
      <c r="C948" s="15" t="s">
        <v>1271</v>
      </c>
    </row>
    <row r="949" spans="1:4">
      <c r="A949" s="14" t="s">
        <v>206</v>
      </c>
      <c r="B949" s="15" t="s">
        <v>1272</v>
      </c>
      <c r="C949" s="15" t="s">
        <v>1272</v>
      </c>
    </row>
    <row r="950" spans="1:4">
      <c r="A950" s="14" t="s">
        <v>206</v>
      </c>
      <c r="B950" s="15" t="s">
        <v>1272</v>
      </c>
      <c r="C950" s="15" t="s">
        <v>519</v>
      </c>
    </row>
    <row r="951" spans="1:4">
      <c r="A951" s="14" t="s">
        <v>209</v>
      </c>
      <c r="B951" s="15" t="s">
        <v>1273</v>
      </c>
      <c r="C951" s="15" t="s">
        <v>1273</v>
      </c>
      <c r="D951" s="74"/>
    </row>
    <row r="952" spans="1:4">
      <c r="A952" s="14" t="s">
        <v>209</v>
      </c>
      <c r="B952" s="15" t="s">
        <v>1273</v>
      </c>
      <c r="C952" s="15" t="s">
        <v>1274</v>
      </c>
    </row>
    <row r="953" spans="1:4">
      <c r="A953" s="14" t="s">
        <v>209</v>
      </c>
      <c r="B953" s="15" t="s">
        <v>1273</v>
      </c>
      <c r="C953" s="15" t="s">
        <v>510</v>
      </c>
    </row>
    <row r="954" spans="1:4">
      <c r="A954" s="14" t="s">
        <v>209</v>
      </c>
      <c r="B954" s="15" t="s">
        <v>1273</v>
      </c>
      <c r="C954" s="15" t="s">
        <v>1275</v>
      </c>
    </row>
    <row r="955" spans="1:4">
      <c r="A955" s="14" t="s">
        <v>209</v>
      </c>
      <c r="B955" s="15" t="s">
        <v>1273</v>
      </c>
      <c r="C955" s="15" t="s">
        <v>1276</v>
      </c>
    </row>
    <row r="956" spans="1:4">
      <c r="A956" s="14" t="s">
        <v>209</v>
      </c>
      <c r="B956" s="15" t="s">
        <v>1273</v>
      </c>
      <c r="C956" s="15" t="s">
        <v>677</v>
      </c>
    </row>
    <row r="957" spans="1:4">
      <c r="A957" s="14" t="s">
        <v>209</v>
      </c>
      <c r="B957" s="15" t="s">
        <v>1273</v>
      </c>
      <c r="C957" s="15" t="s">
        <v>990</v>
      </c>
      <c r="D957" s="74"/>
    </row>
    <row r="958" spans="1:4">
      <c r="A958" s="14" t="s">
        <v>209</v>
      </c>
      <c r="B958" s="15" t="s">
        <v>1273</v>
      </c>
      <c r="C958" s="15" t="s">
        <v>1277</v>
      </c>
    </row>
    <row r="959" spans="1:4">
      <c r="A959" s="14" t="s">
        <v>209</v>
      </c>
      <c r="B959" s="15" t="s">
        <v>1278</v>
      </c>
      <c r="C959" s="15" t="s">
        <v>1279</v>
      </c>
    </row>
    <row r="960" spans="1:4">
      <c r="A960" s="14" t="s">
        <v>209</v>
      </c>
      <c r="B960" s="15" t="s">
        <v>1278</v>
      </c>
      <c r="C960" s="15" t="s">
        <v>1280</v>
      </c>
    </row>
    <row r="961" spans="1:4">
      <c r="A961" s="14" t="s">
        <v>209</v>
      </c>
      <c r="B961" s="15" t="s">
        <v>1278</v>
      </c>
      <c r="C961" s="15" t="s">
        <v>1281</v>
      </c>
    </row>
    <row r="962" spans="1:4">
      <c r="A962" s="14" t="s">
        <v>209</v>
      </c>
      <c r="B962" s="15" t="s">
        <v>1278</v>
      </c>
      <c r="C962" s="15" t="s">
        <v>1282</v>
      </c>
    </row>
    <row r="963" spans="1:4">
      <c r="A963" s="14" t="s">
        <v>209</v>
      </c>
      <c r="B963" s="15" t="s">
        <v>1278</v>
      </c>
      <c r="C963" s="15" t="s">
        <v>1283</v>
      </c>
      <c r="D963" s="74"/>
    </row>
    <row r="964" spans="1:4" ht="25.5">
      <c r="A964" s="14" t="s">
        <v>209</v>
      </c>
      <c r="B964" s="15" t="s">
        <v>1278</v>
      </c>
      <c r="C964" s="15" t="s">
        <v>1284</v>
      </c>
    </row>
    <row r="965" spans="1:4">
      <c r="A965" s="14" t="s">
        <v>209</v>
      </c>
      <c r="B965" s="15" t="s">
        <v>1278</v>
      </c>
      <c r="C965" s="15" t="s">
        <v>796</v>
      </c>
    </row>
    <row r="966" spans="1:4">
      <c r="A966" s="14" t="s">
        <v>209</v>
      </c>
      <c r="B966" s="15" t="s">
        <v>1278</v>
      </c>
      <c r="C966" s="15" t="s">
        <v>1285</v>
      </c>
    </row>
    <row r="967" spans="1:4" ht="25.5">
      <c r="A967" s="14" t="s">
        <v>209</v>
      </c>
      <c r="B967" s="15" t="s">
        <v>1286</v>
      </c>
      <c r="C967" s="15" t="s">
        <v>926</v>
      </c>
      <c r="D967" s="74"/>
    </row>
    <row r="968" spans="1:4" ht="25.5">
      <c r="A968" s="14" t="s">
        <v>209</v>
      </c>
      <c r="B968" s="15" t="s">
        <v>1286</v>
      </c>
      <c r="C968" s="15" t="s">
        <v>1287</v>
      </c>
    </row>
    <row r="969" spans="1:4" ht="25.5">
      <c r="A969" s="14" t="s">
        <v>209</v>
      </c>
      <c r="B969" s="15" t="s">
        <v>1286</v>
      </c>
      <c r="C969" s="15" t="s">
        <v>1288</v>
      </c>
    </row>
    <row r="970" spans="1:4" ht="25.5">
      <c r="A970" s="14" t="s">
        <v>209</v>
      </c>
      <c r="B970" s="15" t="s">
        <v>1286</v>
      </c>
      <c r="C970" s="15" t="s">
        <v>1289</v>
      </c>
    </row>
    <row r="971" spans="1:4" ht="25.5">
      <c r="A971" s="14" t="s">
        <v>209</v>
      </c>
      <c r="B971" s="15" t="s">
        <v>1286</v>
      </c>
      <c r="C971" s="15" t="s">
        <v>1290</v>
      </c>
    </row>
    <row r="972" spans="1:4" ht="25.5">
      <c r="A972" s="14" t="s">
        <v>209</v>
      </c>
      <c r="B972" s="15" t="s">
        <v>1291</v>
      </c>
      <c r="C972" s="15" t="s">
        <v>1291</v>
      </c>
    </row>
    <row r="973" spans="1:4">
      <c r="A973" s="14" t="s">
        <v>209</v>
      </c>
      <c r="B973" s="15" t="s">
        <v>1292</v>
      </c>
      <c r="C973" s="15" t="s">
        <v>1292</v>
      </c>
      <c r="D973" s="74"/>
    </row>
    <row r="974" spans="1:4" ht="38.25">
      <c r="A974" s="14" t="s">
        <v>209</v>
      </c>
      <c r="B974" s="15" t="s">
        <v>1293</v>
      </c>
      <c r="C974" s="15" t="s">
        <v>661</v>
      </c>
    </row>
    <row r="975" spans="1:4" ht="38.25">
      <c r="A975" s="14" t="s">
        <v>209</v>
      </c>
      <c r="B975" s="15" t="s">
        <v>1293</v>
      </c>
      <c r="C975" s="15" t="s">
        <v>1294</v>
      </c>
    </row>
    <row r="976" spans="1:4" ht="38.25">
      <c r="A976" s="14" t="s">
        <v>209</v>
      </c>
      <c r="B976" s="15" t="s">
        <v>1293</v>
      </c>
      <c r="C976" s="15" t="s">
        <v>1295</v>
      </c>
    </row>
    <row r="977" spans="1:4" ht="38.25">
      <c r="A977" s="14" t="s">
        <v>209</v>
      </c>
      <c r="B977" s="15" t="s">
        <v>1293</v>
      </c>
      <c r="C977" s="15" t="s">
        <v>1296</v>
      </c>
    </row>
    <row r="978" spans="1:4" ht="38.25">
      <c r="A978" s="14" t="s">
        <v>209</v>
      </c>
      <c r="B978" s="15" t="s">
        <v>1293</v>
      </c>
      <c r="C978" s="15" t="s">
        <v>1297</v>
      </c>
    </row>
    <row r="979" spans="1:4" ht="38.25">
      <c r="A979" s="14" t="s">
        <v>209</v>
      </c>
      <c r="B979" s="15" t="s">
        <v>1293</v>
      </c>
      <c r="C979" s="15" t="s">
        <v>1298</v>
      </c>
      <c r="D979" s="74"/>
    </row>
    <row r="980" spans="1:4" ht="38.25">
      <c r="A980" s="14" t="s">
        <v>209</v>
      </c>
      <c r="B980" s="15" t="s">
        <v>1293</v>
      </c>
      <c r="C980" s="15" t="s">
        <v>682</v>
      </c>
    </row>
    <row r="981" spans="1:4" ht="38.25">
      <c r="A981" s="14" t="s">
        <v>209</v>
      </c>
      <c r="B981" s="15" t="s">
        <v>1293</v>
      </c>
      <c r="C981" s="15" t="s">
        <v>1299</v>
      </c>
    </row>
    <row r="982" spans="1:4" ht="38.25">
      <c r="A982" s="14" t="s">
        <v>209</v>
      </c>
      <c r="B982" s="15" t="s">
        <v>1293</v>
      </c>
      <c r="C982" s="15" t="s">
        <v>1300</v>
      </c>
    </row>
    <row r="983" spans="1:4" ht="38.25">
      <c r="A983" s="14" t="s">
        <v>209</v>
      </c>
      <c r="B983" s="15" t="s">
        <v>1293</v>
      </c>
      <c r="C983" s="15" t="s">
        <v>1301</v>
      </c>
    </row>
    <row r="984" spans="1:4" ht="38.25">
      <c r="A984" s="14" t="s">
        <v>209</v>
      </c>
      <c r="B984" s="15" t="s">
        <v>1293</v>
      </c>
      <c r="C984" s="15" t="s">
        <v>1302</v>
      </c>
    </row>
    <row r="985" spans="1:4" ht="38.25">
      <c r="A985" s="14" t="s">
        <v>209</v>
      </c>
      <c r="B985" s="15" t="s">
        <v>1293</v>
      </c>
      <c r="C985" s="15" t="s">
        <v>1303</v>
      </c>
      <c r="D985" s="74"/>
    </row>
    <row r="986" spans="1:4" ht="38.25">
      <c r="A986" s="14" t="s">
        <v>209</v>
      </c>
      <c r="B986" s="15" t="s">
        <v>1293</v>
      </c>
      <c r="C986" s="15" t="s">
        <v>1304</v>
      </c>
    </row>
    <row r="987" spans="1:4" ht="38.25">
      <c r="A987" s="14" t="s">
        <v>209</v>
      </c>
      <c r="B987" s="15" t="s">
        <v>1293</v>
      </c>
      <c r="C987" s="15" t="s">
        <v>1305</v>
      </c>
    </row>
    <row r="988" spans="1:4" ht="38.25">
      <c r="A988" s="14" t="s">
        <v>209</v>
      </c>
      <c r="B988" s="15" t="s">
        <v>1293</v>
      </c>
      <c r="C988" s="15" t="s">
        <v>1306</v>
      </c>
    </row>
    <row r="989" spans="1:4" ht="38.25">
      <c r="A989" s="14" t="s">
        <v>209</v>
      </c>
      <c r="B989" s="15" t="s">
        <v>1293</v>
      </c>
      <c r="C989" s="15" t="s">
        <v>1085</v>
      </c>
    </row>
    <row r="990" spans="1:4" ht="38.25">
      <c r="A990" s="14" t="s">
        <v>209</v>
      </c>
      <c r="B990" s="15" t="s">
        <v>1293</v>
      </c>
      <c r="C990" s="15" t="s">
        <v>1307</v>
      </c>
    </row>
    <row r="991" spans="1:4" ht="38.25">
      <c r="A991" s="14" t="s">
        <v>209</v>
      </c>
      <c r="B991" s="15" t="s">
        <v>1293</v>
      </c>
      <c r="C991" s="15" t="s">
        <v>1308</v>
      </c>
      <c r="D991" s="74"/>
    </row>
    <row r="992" spans="1:4" ht="38.25">
      <c r="A992" s="14" t="s">
        <v>209</v>
      </c>
      <c r="B992" s="15" t="s">
        <v>1293</v>
      </c>
      <c r="C992" s="15" t="s">
        <v>1309</v>
      </c>
    </row>
    <row r="993" spans="1:4" ht="38.25">
      <c r="A993" s="14" t="s">
        <v>209</v>
      </c>
      <c r="B993" s="15" t="s">
        <v>1293</v>
      </c>
      <c r="C993" s="15" t="s">
        <v>1310</v>
      </c>
    </row>
    <row r="994" spans="1:4" ht="38.25">
      <c r="A994" s="14" t="s">
        <v>209</v>
      </c>
      <c r="B994" s="15" t="s">
        <v>1293</v>
      </c>
      <c r="C994" s="15" t="s">
        <v>1311</v>
      </c>
    </row>
    <row r="995" spans="1:4" ht="38.25">
      <c r="A995" s="14" t="s">
        <v>209</v>
      </c>
      <c r="B995" s="15" t="s">
        <v>1293</v>
      </c>
      <c r="C995" s="15" t="s">
        <v>1312</v>
      </c>
    </row>
    <row r="996" spans="1:4" ht="38.25">
      <c r="A996" s="14" t="s">
        <v>209</v>
      </c>
      <c r="B996" s="15" t="s">
        <v>1293</v>
      </c>
      <c r="C996" s="15" t="s">
        <v>535</v>
      </c>
    </row>
    <row r="997" spans="1:4" ht="38.25">
      <c r="A997" s="14" t="s">
        <v>209</v>
      </c>
      <c r="B997" s="15" t="s">
        <v>1293</v>
      </c>
      <c r="C997" s="15" t="s">
        <v>1313</v>
      </c>
      <c r="D997" s="74"/>
    </row>
    <row r="998" spans="1:4" ht="38.25">
      <c r="A998" s="14" t="s">
        <v>209</v>
      </c>
      <c r="B998" s="15" t="s">
        <v>1293</v>
      </c>
      <c r="C998" s="15" t="s">
        <v>1314</v>
      </c>
    </row>
    <row r="999" spans="1:4" ht="38.25">
      <c r="A999" s="14" t="s">
        <v>209</v>
      </c>
      <c r="B999" s="15" t="s">
        <v>1293</v>
      </c>
      <c r="C999" s="15" t="s">
        <v>1315</v>
      </c>
    </row>
    <row r="1000" spans="1:4" ht="38.25">
      <c r="A1000" s="14" t="s">
        <v>209</v>
      </c>
      <c r="B1000" s="15" t="s">
        <v>1293</v>
      </c>
      <c r="C1000" s="15" t="s">
        <v>1248</v>
      </c>
    </row>
    <row r="1001" spans="1:4" ht="38.25">
      <c r="A1001" s="14" t="s">
        <v>209</v>
      </c>
      <c r="B1001" s="15" t="s">
        <v>1293</v>
      </c>
      <c r="C1001" s="15" t="s">
        <v>1316</v>
      </c>
    </row>
    <row r="1002" spans="1:4" ht="38.25">
      <c r="A1002" s="14" t="s">
        <v>209</v>
      </c>
      <c r="B1002" s="15" t="s">
        <v>1293</v>
      </c>
      <c r="C1002" s="15" t="s">
        <v>276</v>
      </c>
    </row>
    <row r="1003" spans="1:4" ht="38.25">
      <c r="A1003" s="14" t="s">
        <v>209</v>
      </c>
      <c r="B1003" s="15" t="s">
        <v>1293</v>
      </c>
      <c r="C1003" s="15" t="s">
        <v>1317</v>
      </c>
      <c r="D1003" s="74"/>
    </row>
    <row r="1004" spans="1:4" ht="38.25">
      <c r="A1004" s="14" t="s">
        <v>209</v>
      </c>
      <c r="B1004" s="15" t="s">
        <v>1293</v>
      </c>
      <c r="C1004" s="15" t="s">
        <v>1318</v>
      </c>
    </row>
    <row r="1005" spans="1:4" ht="38.25">
      <c r="A1005" s="14" t="s">
        <v>209</v>
      </c>
      <c r="B1005" s="15" t="s">
        <v>1293</v>
      </c>
      <c r="C1005" s="15" t="s">
        <v>1319</v>
      </c>
    </row>
    <row r="1006" spans="1:4" ht="38.25">
      <c r="A1006" s="14" t="s">
        <v>209</v>
      </c>
      <c r="B1006" s="15" t="s">
        <v>1293</v>
      </c>
      <c r="C1006" s="15" t="s">
        <v>1320</v>
      </c>
    </row>
    <row r="1007" spans="1:4" ht="38.25">
      <c r="A1007" s="14" t="s">
        <v>209</v>
      </c>
      <c r="B1007" s="15" t="s">
        <v>1293</v>
      </c>
      <c r="C1007" s="15" t="s">
        <v>1321</v>
      </c>
    </row>
    <row r="1008" spans="1:4" ht="38.25">
      <c r="A1008" s="14" t="s">
        <v>209</v>
      </c>
      <c r="B1008" s="15" t="s">
        <v>1293</v>
      </c>
      <c r="C1008" s="15" t="s">
        <v>1322</v>
      </c>
      <c r="D1008" s="74"/>
    </row>
    <row r="1009" spans="1:4" ht="38.25">
      <c r="A1009" s="14" t="s">
        <v>209</v>
      </c>
      <c r="B1009" s="15" t="s">
        <v>1293</v>
      </c>
      <c r="C1009" s="15" t="s">
        <v>1323</v>
      </c>
    </row>
    <row r="1010" spans="1:4" ht="38.25">
      <c r="A1010" s="14" t="s">
        <v>209</v>
      </c>
      <c r="B1010" s="15" t="s">
        <v>1293</v>
      </c>
      <c r="C1010" s="15" t="s">
        <v>1324</v>
      </c>
    </row>
    <row r="1011" spans="1:4" ht="38.25">
      <c r="A1011" s="14" t="s">
        <v>209</v>
      </c>
      <c r="B1011" s="15" t="s">
        <v>1293</v>
      </c>
      <c r="C1011" s="15" t="s">
        <v>1325</v>
      </c>
    </row>
    <row r="1012" spans="1:4" ht="38.25">
      <c r="A1012" s="14" t="s">
        <v>209</v>
      </c>
      <c r="B1012" s="15" t="s">
        <v>1293</v>
      </c>
      <c r="C1012" s="15" t="s">
        <v>1326</v>
      </c>
    </row>
    <row r="1013" spans="1:4" ht="38.25">
      <c r="A1013" s="14" t="s">
        <v>209</v>
      </c>
      <c r="B1013" s="15" t="s">
        <v>1293</v>
      </c>
      <c r="C1013" s="15" t="s">
        <v>1327</v>
      </c>
      <c r="D1013" s="74"/>
    </row>
    <row r="1014" spans="1:4" ht="38.25">
      <c r="A1014" s="14" t="s">
        <v>209</v>
      </c>
      <c r="B1014" s="15" t="s">
        <v>1293</v>
      </c>
      <c r="C1014" s="15" t="s">
        <v>1328</v>
      </c>
    </row>
    <row r="1015" spans="1:4" ht="38.25">
      <c r="A1015" s="14" t="s">
        <v>209</v>
      </c>
      <c r="B1015" s="15" t="s">
        <v>1293</v>
      </c>
      <c r="C1015" s="15" t="s">
        <v>1329</v>
      </c>
    </row>
    <row r="1016" spans="1:4" ht="38.25">
      <c r="A1016" s="14" t="s">
        <v>209</v>
      </c>
      <c r="B1016" s="15" t="s">
        <v>1293</v>
      </c>
      <c r="C1016" s="15" t="s">
        <v>1330</v>
      </c>
    </row>
    <row r="1017" spans="1:4" ht="38.25">
      <c r="A1017" s="14" t="s">
        <v>209</v>
      </c>
      <c r="B1017" s="15" t="s">
        <v>1293</v>
      </c>
      <c r="C1017" s="15" t="s">
        <v>797</v>
      </c>
    </row>
    <row r="1018" spans="1:4" ht="38.25">
      <c r="A1018" s="14" t="s">
        <v>209</v>
      </c>
      <c r="B1018" s="15" t="s">
        <v>1293</v>
      </c>
      <c r="C1018" s="15" t="s">
        <v>1331</v>
      </c>
    </row>
    <row r="1019" spans="1:4" ht="38.25">
      <c r="A1019" s="14" t="s">
        <v>209</v>
      </c>
      <c r="B1019" s="15" t="s">
        <v>1293</v>
      </c>
      <c r="C1019" s="15" t="s">
        <v>1332</v>
      </c>
    </row>
    <row r="1020" spans="1:4" ht="38.25">
      <c r="A1020" s="14" t="s">
        <v>209</v>
      </c>
      <c r="B1020" s="15" t="s">
        <v>1293</v>
      </c>
      <c r="C1020" s="15" t="s">
        <v>1333</v>
      </c>
    </row>
    <row r="1021" spans="1:4" ht="38.25">
      <c r="A1021" s="14" t="s">
        <v>209</v>
      </c>
      <c r="B1021" s="15" t="s">
        <v>1293</v>
      </c>
      <c r="C1021" s="15" t="s">
        <v>1334</v>
      </c>
      <c r="D1021" s="74"/>
    </row>
    <row r="1022" spans="1:4" ht="38.25">
      <c r="A1022" s="14" t="s">
        <v>209</v>
      </c>
      <c r="B1022" s="15" t="s">
        <v>1293</v>
      </c>
      <c r="C1022" s="15" t="s">
        <v>1335</v>
      </c>
    </row>
    <row r="1023" spans="1:4" ht="38.25">
      <c r="A1023" s="14" t="s">
        <v>209</v>
      </c>
      <c r="B1023" s="15" t="s">
        <v>1293</v>
      </c>
      <c r="C1023" s="15" t="s">
        <v>1336</v>
      </c>
    </row>
    <row r="1024" spans="1:4" ht="38.25">
      <c r="A1024" s="14" t="s">
        <v>209</v>
      </c>
      <c r="B1024" s="15" t="s">
        <v>1293</v>
      </c>
      <c r="C1024" s="15" t="s">
        <v>1337</v>
      </c>
    </row>
    <row r="1025" spans="1:4" ht="38.25">
      <c r="A1025" s="14" t="s">
        <v>209</v>
      </c>
      <c r="B1025" s="15" t="s">
        <v>1293</v>
      </c>
      <c r="C1025" s="15" t="s">
        <v>1338</v>
      </c>
    </row>
    <row r="1026" spans="1:4" ht="38.25">
      <c r="A1026" s="14" t="s">
        <v>209</v>
      </c>
      <c r="B1026" s="15" t="s">
        <v>1293</v>
      </c>
      <c r="C1026" s="15" t="s">
        <v>1339</v>
      </c>
    </row>
    <row r="1027" spans="1:4" ht="38.25">
      <c r="A1027" s="14" t="s">
        <v>209</v>
      </c>
      <c r="B1027" s="15" t="s">
        <v>1293</v>
      </c>
      <c r="C1027" s="15" t="s">
        <v>696</v>
      </c>
    </row>
    <row r="1028" spans="1:4" ht="38.25">
      <c r="A1028" s="14" t="s">
        <v>209</v>
      </c>
      <c r="B1028" s="15" t="s">
        <v>1293</v>
      </c>
      <c r="C1028" s="15" t="s">
        <v>1340</v>
      </c>
      <c r="D1028" s="74"/>
    </row>
    <row r="1029" spans="1:4" ht="38.25">
      <c r="A1029" s="14" t="s">
        <v>209</v>
      </c>
      <c r="B1029" s="15" t="s">
        <v>1293</v>
      </c>
      <c r="C1029" s="15" t="s">
        <v>1341</v>
      </c>
    </row>
    <row r="1030" spans="1:4" ht="38.25">
      <c r="A1030" s="14" t="s">
        <v>209</v>
      </c>
      <c r="B1030" s="15" t="s">
        <v>1293</v>
      </c>
      <c r="C1030" s="15" t="s">
        <v>1342</v>
      </c>
    </row>
    <row r="1031" spans="1:4" ht="38.25">
      <c r="A1031" s="14" t="s">
        <v>209</v>
      </c>
      <c r="B1031" s="15" t="s">
        <v>1293</v>
      </c>
      <c r="C1031" s="15" t="s">
        <v>1343</v>
      </c>
    </row>
    <row r="1032" spans="1:4" ht="38.25">
      <c r="A1032" s="14" t="s">
        <v>209</v>
      </c>
      <c r="B1032" s="15" t="s">
        <v>1293</v>
      </c>
      <c r="C1032" s="15" t="s">
        <v>1344</v>
      </c>
    </row>
    <row r="1033" spans="1:4" ht="38.25">
      <c r="A1033" s="14" t="s">
        <v>209</v>
      </c>
      <c r="B1033" s="15" t="s">
        <v>1293</v>
      </c>
      <c r="C1033" s="15" t="s">
        <v>1345</v>
      </c>
    </row>
    <row r="1034" spans="1:4" ht="38.25">
      <c r="A1034" s="14" t="s">
        <v>209</v>
      </c>
      <c r="B1034" s="15" t="s">
        <v>1293</v>
      </c>
      <c r="C1034" s="15" t="s">
        <v>1346</v>
      </c>
    </row>
    <row r="1035" spans="1:4" ht="38.25">
      <c r="A1035" s="14" t="s">
        <v>209</v>
      </c>
      <c r="B1035" s="15" t="s">
        <v>1293</v>
      </c>
      <c r="C1035" s="15" t="s">
        <v>1347</v>
      </c>
      <c r="D1035" s="74"/>
    </row>
    <row r="1036" spans="1:4" ht="38.25">
      <c r="A1036" s="14" t="s">
        <v>209</v>
      </c>
      <c r="B1036" s="15" t="s">
        <v>1293</v>
      </c>
      <c r="C1036" s="15" t="s">
        <v>1348</v>
      </c>
    </row>
    <row r="1037" spans="1:4" ht="38.25">
      <c r="A1037" s="14" t="s">
        <v>209</v>
      </c>
      <c r="B1037" s="15" t="s">
        <v>1293</v>
      </c>
      <c r="C1037" s="15" t="s">
        <v>1349</v>
      </c>
    </row>
    <row r="1038" spans="1:4">
      <c r="A1038" s="14" t="s">
        <v>209</v>
      </c>
      <c r="B1038" s="15" t="s">
        <v>1350</v>
      </c>
      <c r="C1038" s="15" t="s">
        <v>1351</v>
      </c>
    </row>
    <row r="1039" spans="1:4">
      <c r="A1039" s="14" t="s">
        <v>209</v>
      </c>
      <c r="B1039" s="15" t="s">
        <v>1350</v>
      </c>
      <c r="C1039" s="15" t="s">
        <v>1352</v>
      </c>
    </row>
    <row r="1040" spans="1:4">
      <c r="A1040" s="14" t="s">
        <v>209</v>
      </c>
      <c r="B1040" s="15" t="s">
        <v>1350</v>
      </c>
      <c r="C1040" s="15" t="s">
        <v>493</v>
      </c>
    </row>
    <row r="1041" spans="1:4">
      <c r="A1041" s="14" t="s">
        <v>209</v>
      </c>
      <c r="B1041" s="15" t="s">
        <v>1350</v>
      </c>
      <c r="C1041" s="15" t="s">
        <v>1353</v>
      </c>
    </row>
    <row r="1042" spans="1:4">
      <c r="A1042" s="14" t="s">
        <v>209</v>
      </c>
      <c r="B1042" s="15" t="s">
        <v>1350</v>
      </c>
      <c r="C1042" s="15" t="s">
        <v>1248</v>
      </c>
      <c r="D1042" s="74"/>
    </row>
    <row r="1043" spans="1:4" ht="25.5">
      <c r="A1043" s="14" t="s">
        <v>209</v>
      </c>
      <c r="B1043" s="15" t="s">
        <v>546</v>
      </c>
      <c r="C1043" s="15" t="s">
        <v>546</v>
      </c>
    </row>
    <row r="1044" spans="1:4" ht="25.5">
      <c r="A1044" s="14" t="s">
        <v>209</v>
      </c>
      <c r="B1044" s="15" t="s">
        <v>546</v>
      </c>
      <c r="C1044" s="15" t="s">
        <v>1354</v>
      </c>
    </row>
    <row r="1045" spans="1:4">
      <c r="A1045" s="14" t="s">
        <v>212</v>
      </c>
      <c r="B1045" s="15" t="s">
        <v>212</v>
      </c>
      <c r="C1045" s="15" t="s">
        <v>212</v>
      </c>
    </row>
    <row r="1046" spans="1:4">
      <c r="A1046" s="14" t="s">
        <v>212</v>
      </c>
      <c r="B1046" s="15" t="s">
        <v>212</v>
      </c>
      <c r="C1046" s="15" t="s">
        <v>1355</v>
      </c>
    </row>
    <row r="1047" spans="1:4">
      <c r="A1047" s="14" t="s">
        <v>212</v>
      </c>
      <c r="B1047" s="15" t="s">
        <v>212</v>
      </c>
      <c r="C1047" s="15" t="s">
        <v>1356</v>
      </c>
    </row>
    <row r="1048" spans="1:4">
      <c r="A1048" s="14" t="s">
        <v>212</v>
      </c>
      <c r="B1048" s="15" t="s">
        <v>212</v>
      </c>
      <c r="C1048" s="15" t="s">
        <v>696</v>
      </c>
    </row>
    <row r="1049" spans="1:4">
      <c r="A1049" s="14" t="s">
        <v>212</v>
      </c>
      <c r="B1049" s="15" t="s">
        <v>212</v>
      </c>
      <c r="C1049" s="15" t="s">
        <v>1357</v>
      </c>
    </row>
    <row r="1050" spans="1:4">
      <c r="A1050" s="14" t="s">
        <v>212</v>
      </c>
      <c r="B1050" s="15" t="s">
        <v>212</v>
      </c>
      <c r="C1050" s="15" t="s">
        <v>1358</v>
      </c>
    </row>
    <row r="1051" spans="1:4">
      <c r="A1051" s="14" t="s">
        <v>212</v>
      </c>
      <c r="B1051" s="15" t="s">
        <v>212</v>
      </c>
      <c r="C1051" s="15" t="s">
        <v>1359</v>
      </c>
    </row>
    <row r="1052" spans="1:4">
      <c r="A1052" s="14" t="s">
        <v>212</v>
      </c>
      <c r="B1052" s="15" t="s">
        <v>212</v>
      </c>
      <c r="C1052" s="15" t="s">
        <v>896</v>
      </c>
    </row>
    <row r="1053" spans="1:4">
      <c r="A1053" s="14" t="s">
        <v>212</v>
      </c>
      <c r="B1053" s="15" t="s">
        <v>718</v>
      </c>
      <c r="C1053" s="15" t="s">
        <v>718</v>
      </c>
    </row>
    <row r="1054" spans="1:4">
      <c r="A1054" s="14" t="s">
        <v>212</v>
      </c>
      <c r="B1054" s="15" t="s">
        <v>380</v>
      </c>
      <c r="C1054" s="15" t="s">
        <v>1360</v>
      </c>
    </row>
    <row r="1055" spans="1:4">
      <c r="A1055" s="14" t="s">
        <v>212</v>
      </c>
      <c r="B1055" s="15" t="s">
        <v>380</v>
      </c>
      <c r="C1055" s="15" t="s">
        <v>1361</v>
      </c>
    </row>
    <row r="1056" spans="1:4">
      <c r="A1056" s="14" t="s">
        <v>212</v>
      </c>
      <c r="B1056" s="15" t="s">
        <v>380</v>
      </c>
      <c r="C1056" s="15" t="s">
        <v>832</v>
      </c>
    </row>
    <row r="1057" spans="1:3" ht="25.5">
      <c r="A1057" s="14" t="s">
        <v>1362</v>
      </c>
      <c r="B1057" s="15" t="s">
        <v>1363</v>
      </c>
      <c r="C1057" s="15" t="s">
        <v>1363</v>
      </c>
    </row>
    <row r="1058" spans="1:3" ht="25.5">
      <c r="A1058" s="14" t="s">
        <v>1362</v>
      </c>
      <c r="B1058" s="15" t="s">
        <v>1363</v>
      </c>
      <c r="C1058" s="15" t="s">
        <v>1364</v>
      </c>
    </row>
    <row r="1059" spans="1:3" ht="25.5">
      <c r="A1059" s="14" t="s">
        <v>1362</v>
      </c>
      <c r="B1059" s="15" t="s">
        <v>1363</v>
      </c>
      <c r="C1059" s="15" t="s">
        <v>1365</v>
      </c>
    </row>
    <row r="1060" spans="1:3" ht="25.5">
      <c r="A1060" s="14" t="s">
        <v>1362</v>
      </c>
      <c r="B1060" s="15" t="s">
        <v>1363</v>
      </c>
      <c r="C1060" s="15" t="s">
        <v>1366</v>
      </c>
    </row>
    <row r="1061" spans="1:3" ht="25.5">
      <c r="A1061" s="14" t="s">
        <v>1362</v>
      </c>
      <c r="B1061" s="15" t="s">
        <v>1363</v>
      </c>
      <c r="C1061" s="15" t="s">
        <v>1367</v>
      </c>
    </row>
    <row r="1062" spans="1:3" ht="25.5">
      <c r="A1062" s="14" t="s">
        <v>1362</v>
      </c>
      <c r="B1062" s="15" t="s">
        <v>1363</v>
      </c>
      <c r="C1062" s="15" t="s">
        <v>1368</v>
      </c>
    </row>
    <row r="1063" spans="1:3" ht="25.5">
      <c r="A1063" s="14" t="s">
        <v>1362</v>
      </c>
      <c r="B1063" s="15" t="s">
        <v>1363</v>
      </c>
      <c r="C1063" s="15" t="s">
        <v>1369</v>
      </c>
    </row>
    <row r="1064" spans="1:3" ht="25.5">
      <c r="A1064" s="14" t="s">
        <v>1362</v>
      </c>
      <c r="B1064" s="15" t="s">
        <v>1363</v>
      </c>
      <c r="C1064" s="15" t="s">
        <v>1370</v>
      </c>
    </row>
    <row r="1065" spans="1:3" ht="25.5">
      <c r="A1065" s="14" t="s">
        <v>1362</v>
      </c>
      <c r="B1065" s="15" t="s">
        <v>1363</v>
      </c>
      <c r="C1065" s="15" t="s">
        <v>1371</v>
      </c>
    </row>
    <row r="1066" spans="1:3" ht="25.5">
      <c r="A1066" s="14" t="s">
        <v>1362</v>
      </c>
      <c r="B1066" s="15" t="s">
        <v>1363</v>
      </c>
      <c r="C1066" s="15" t="s">
        <v>1372</v>
      </c>
    </row>
    <row r="1067" spans="1:3" ht="25.5">
      <c r="A1067" s="14" t="s">
        <v>1362</v>
      </c>
      <c r="B1067" s="15" t="s">
        <v>1363</v>
      </c>
      <c r="C1067" s="15" t="s">
        <v>1373</v>
      </c>
    </row>
    <row r="1068" spans="1:3" ht="25.5">
      <c r="A1068" s="14" t="s">
        <v>1362</v>
      </c>
      <c r="B1068" s="15" t="s">
        <v>1363</v>
      </c>
      <c r="C1068" s="15" t="s">
        <v>717</v>
      </c>
    </row>
    <row r="1069" spans="1:3" ht="25.5">
      <c r="A1069" s="14" t="s">
        <v>1362</v>
      </c>
      <c r="B1069" s="15" t="s">
        <v>1363</v>
      </c>
      <c r="C1069" s="15" t="s">
        <v>1374</v>
      </c>
    </row>
    <row r="1070" spans="1:3" ht="25.5">
      <c r="A1070" s="14" t="s">
        <v>1362</v>
      </c>
      <c r="B1070" s="15" t="s">
        <v>1363</v>
      </c>
      <c r="C1070" s="15" t="s">
        <v>1375</v>
      </c>
    </row>
    <row r="1071" spans="1:3" ht="25.5">
      <c r="A1071" s="14" t="s">
        <v>1362</v>
      </c>
      <c r="B1071" s="15" t="s">
        <v>1376</v>
      </c>
      <c r="C1071" s="15" t="s">
        <v>1376</v>
      </c>
    </row>
    <row r="1072" spans="1:3" ht="25.5">
      <c r="A1072" s="14" t="s">
        <v>1362</v>
      </c>
      <c r="B1072" s="15" t="s">
        <v>1376</v>
      </c>
      <c r="C1072" s="15" t="s">
        <v>1377</v>
      </c>
    </row>
    <row r="1073" spans="1:3" ht="25.5">
      <c r="A1073" s="14" t="s">
        <v>1362</v>
      </c>
      <c r="B1073" s="15" t="s">
        <v>1376</v>
      </c>
      <c r="C1073" s="15" t="s">
        <v>1378</v>
      </c>
    </row>
    <row r="1074" spans="1:3" ht="25.5">
      <c r="A1074" s="14" t="s">
        <v>1362</v>
      </c>
      <c r="B1074" s="15" t="s">
        <v>1376</v>
      </c>
      <c r="C1074" s="15" t="s">
        <v>1379</v>
      </c>
    </row>
    <row r="1075" spans="1:3">
      <c r="A1075" s="14" t="s">
        <v>217</v>
      </c>
      <c r="B1075" s="15" t="s">
        <v>217</v>
      </c>
      <c r="C1075" s="15" t="s">
        <v>1380</v>
      </c>
    </row>
    <row r="1076" spans="1:3">
      <c r="A1076" s="14" t="s">
        <v>217</v>
      </c>
      <c r="B1076" s="15" t="s">
        <v>217</v>
      </c>
      <c r="C1076" s="15" t="s">
        <v>1381</v>
      </c>
    </row>
    <row r="1077" spans="1:3">
      <c r="A1077" s="14" t="s">
        <v>217</v>
      </c>
      <c r="B1077" s="15" t="s">
        <v>217</v>
      </c>
      <c r="C1077" s="15" t="s">
        <v>1382</v>
      </c>
    </row>
    <row r="1078" spans="1:3">
      <c r="A1078" s="14" t="s">
        <v>217</v>
      </c>
      <c r="B1078" s="15" t="s">
        <v>217</v>
      </c>
      <c r="C1078" s="15" t="s">
        <v>1383</v>
      </c>
    </row>
    <row r="1079" spans="1:3">
      <c r="A1079" s="14" t="s">
        <v>217</v>
      </c>
      <c r="B1079" s="15" t="s">
        <v>217</v>
      </c>
      <c r="C1079" s="15" t="s">
        <v>1384</v>
      </c>
    </row>
    <row r="1080" spans="1:3">
      <c r="A1080" s="14" t="s">
        <v>217</v>
      </c>
      <c r="B1080" s="15" t="s">
        <v>1385</v>
      </c>
      <c r="C1080" s="15" t="s">
        <v>1386</v>
      </c>
    </row>
    <row r="1081" spans="1:3">
      <c r="A1081" s="14" t="s">
        <v>217</v>
      </c>
      <c r="B1081" s="15" t="s">
        <v>1385</v>
      </c>
      <c r="C1081" s="15" t="s">
        <v>1387</v>
      </c>
    </row>
    <row r="1082" spans="1:3">
      <c r="A1082" s="14" t="s">
        <v>217</v>
      </c>
      <c r="B1082" s="15" t="s">
        <v>1385</v>
      </c>
      <c r="C1082" s="15" t="s">
        <v>574</v>
      </c>
    </row>
    <row r="1083" spans="1:3">
      <c r="A1083" s="14" t="s">
        <v>217</v>
      </c>
      <c r="B1083" s="15" t="s">
        <v>1388</v>
      </c>
      <c r="C1083" s="15" t="s">
        <v>1388</v>
      </c>
    </row>
    <row r="1084" spans="1:3">
      <c r="A1084" s="14" t="s">
        <v>217</v>
      </c>
      <c r="B1084" s="15" t="s">
        <v>1388</v>
      </c>
      <c r="C1084" s="15" t="s">
        <v>1389</v>
      </c>
    </row>
    <row r="1085" spans="1:3">
      <c r="A1085" s="14" t="s">
        <v>217</v>
      </c>
      <c r="B1085" s="15" t="s">
        <v>1388</v>
      </c>
      <c r="C1085" s="15" t="s">
        <v>1390</v>
      </c>
    </row>
    <row r="1086" spans="1:3" ht="25.5">
      <c r="A1086" s="14" t="s">
        <v>217</v>
      </c>
      <c r="B1086" s="15" t="s">
        <v>1391</v>
      </c>
      <c r="C1086" s="15" t="s">
        <v>1392</v>
      </c>
    </row>
    <row r="1087" spans="1:3" ht="25.5">
      <c r="A1087" s="14" t="s">
        <v>217</v>
      </c>
      <c r="B1087" s="15" t="s">
        <v>1391</v>
      </c>
      <c r="C1087" s="15" t="s">
        <v>1393</v>
      </c>
    </row>
    <row r="1088" spans="1:3" ht="25.5">
      <c r="A1088" s="14" t="s">
        <v>217</v>
      </c>
      <c r="B1088" s="15" t="s">
        <v>1391</v>
      </c>
      <c r="C1088" s="15" t="s">
        <v>1391</v>
      </c>
    </row>
    <row r="1089" spans="1:3" ht="25.5">
      <c r="A1089" s="14" t="s">
        <v>217</v>
      </c>
      <c r="B1089" s="15" t="s">
        <v>1391</v>
      </c>
      <c r="C1089" s="15" t="s">
        <v>1394</v>
      </c>
    </row>
    <row r="1090" spans="1:3">
      <c r="A1090" s="14" t="s">
        <v>217</v>
      </c>
      <c r="B1090" s="15" t="s">
        <v>1395</v>
      </c>
      <c r="C1090" s="15" t="s">
        <v>1396</v>
      </c>
    </row>
    <row r="1091" spans="1:3">
      <c r="A1091" s="14" t="s">
        <v>217</v>
      </c>
      <c r="B1091" s="15" t="s">
        <v>1395</v>
      </c>
      <c r="C1091" s="15" t="s">
        <v>1397</v>
      </c>
    </row>
    <row r="1092" spans="1:3">
      <c r="A1092" s="14" t="s">
        <v>217</v>
      </c>
      <c r="B1092" s="15" t="s">
        <v>1395</v>
      </c>
      <c r="C1092" s="15" t="s">
        <v>1398</v>
      </c>
    </row>
    <row r="1093" spans="1:3">
      <c r="A1093" s="14" t="s">
        <v>217</v>
      </c>
      <c r="B1093" s="15" t="s">
        <v>1395</v>
      </c>
      <c r="C1093" s="15" t="s">
        <v>1399</v>
      </c>
    </row>
    <row r="1094" spans="1:3">
      <c r="A1094" s="14" t="s">
        <v>217</v>
      </c>
      <c r="B1094" s="15" t="s">
        <v>1395</v>
      </c>
      <c r="C1094" s="15" t="s">
        <v>722</v>
      </c>
    </row>
    <row r="1095" spans="1:3">
      <c r="A1095" s="14" t="s">
        <v>217</v>
      </c>
      <c r="B1095" s="15" t="s">
        <v>1395</v>
      </c>
      <c r="C1095" s="15" t="s">
        <v>1400</v>
      </c>
    </row>
    <row r="1096" spans="1:3">
      <c r="A1096" s="14" t="s">
        <v>217</v>
      </c>
      <c r="B1096" s="15" t="s">
        <v>1395</v>
      </c>
      <c r="C1096" s="15" t="s">
        <v>1401</v>
      </c>
    </row>
    <row r="1097" spans="1:3">
      <c r="A1097" s="14" t="s">
        <v>217</v>
      </c>
      <c r="B1097" s="15" t="s">
        <v>1395</v>
      </c>
      <c r="C1097" s="15" t="s">
        <v>1402</v>
      </c>
    </row>
    <row r="1098" spans="1:3">
      <c r="A1098" s="14" t="s">
        <v>217</v>
      </c>
      <c r="B1098" s="15" t="s">
        <v>1403</v>
      </c>
      <c r="C1098" s="15" t="s">
        <v>1404</v>
      </c>
    </row>
    <row r="1099" spans="1:3">
      <c r="A1099" s="14" t="s">
        <v>217</v>
      </c>
      <c r="B1099" s="15" t="s">
        <v>1403</v>
      </c>
      <c r="C1099" s="15" t="s">
        <v>1405</v>
      </c>
    </row>
    <row r="1100" spans="1:3">
      <c r="A1100" s="14" t="s">
        <v>217</v>
      </c>
      <c r="B1100" s="15" t="s">
        <v>1403</v>
      </c>
      <c r="C1100" s="15" t="s">
        <v>1406</v>
      </c>
    </row>
    <row r="1101" spans="1:3">
      <c r="A1101" s="14" t="s">
        <v>217</v>
      </c>
      <c r="B1101" s="15" t="s">
        <v>1403</v>
      </c>
      <c r="C1101" s="15" t="s">
        <v>212</v>
      </c>
    </row>
    <row r="1102" spans="1:3">
      <c r="A1102" s="14" t="s">
        <v>217</v>
      </c>
      <c r="B1102" s="15" t="s">
        <v>1403</v>
      </c>
      <c r="C1102" s="15" t="s">
        <v>1407</v>
      </c>
    </row>
    <row r="1103" spans="1:3">
      <c r="A1103" s="14" t="s">
        <v>217</v>
      </c>
      <c r="B1103" s="15" t="s">
        <v>1408</v>
      </c>
      <c r="C1103" s="15" t="s">
        <v>1408</v>
      </c>
    </row>
    <row r="1104" spans="1:3">
      <c r="A1104" s="14" t="s">
        <v>217</v>
      </c>
      <c r="B1104" s="15" t="s">
        <v>1408</v>
      </c>
      <c r="C1104" s="15" t="s">
        <v>1409</v>
      </c>
    </row>
    <row r="1105" spans="1:3">
      <c r="A1105" s="14" t="s">
        <v>217</v>
      </c>
      <c r="B1105" s="15" t="s">
        <v>1408</v>
      </c>
      <c r="C1105" s="15" t="s">
        <v>1410</v>
      </c>
    </row>
    <row r="1106" spans="1:3">
      <c r="A1106" s="14" t="s">
        <v>217</v>
      </c>
      <c r="B1106" s="15" t="s">
        <v>1408</v>
      </c>
      <c r="C1106" s="15" t="s">
        <v>744</v>
      </c>
    </row>
    <row r="1107" spans="1:3">
      <c r="A1107" s="14" t="s">
        <v>217</v>
      </c>
      <c r="B1107" s="15" t="s">
        <v>1408</v>
      </c>
      <c r="C1107" s="15" t="s">
        <v>1411</v>
      </c>
    </row>
    <row r="1108" spans="1:3">
      <c r="A1108" s="14" t="s">
        <v>217</v>
      </c>
      <c r="B1108" s="15" t="s">
        <v>1408</v>
      </c>
      <c r="C1108" s="15" t="s">
        <v>1412</v>
      </c>
    </row>
    <row r="1109" spans="1:3">
      <c r="A1109" s="14" t="s">
        <v>220</v>
      </c>
      <c r="B1109" s="15" t="s">
        <v>1413</v>
      </c>
      <c r="C1109" s="15" t="s">
        <v>1414</v>
      </c>
    </row>
    <row r="1110" spans="1:3">
      <c r="A1110" s="14" t="s">
        <v>220</v>
      </c>
      <c r="B1110" s="15" t="s">
        <v>1413</v>
      </c>
      <c r="C1110" s="15" t="s">
        <v>1415</v>
      </c>
    </row>
    <row r="1111" spans="1:3">
      <c r="A1111" s="14" t="s">
        <v>220</v>
      </c>
      <c r="B1111" s="15" t="s">
        <v>1413</v>
      </c>
      <c r="C1111" s="15" t="s">
        <v>1416</v>
      </c>
    </row>
    <row r="1112" spans="1:3">
      <c r="A1112" s="14" t="s">
        <v>220</v>
      </c>
      <c r="B1112" s="15" t="s">
        <v>1413</v>
      </c>
      <c r="C1112" s="15" t="s">
        <v>1417</v>
      </c>
    </row>
    <row r="1113" spans="1:3">
      <c r="A1113" s="14" t="s">
        <v>220</v>
      </c>
      <c r="B1113" s="15" t="s">
        <v>1413</v>
      </c>
      <c r="C1113" s="15" t="s">
        <v>1418</v>
      </c>
    </row>
    <row r="1114" spans="1:3">
      <c r="A1114" s="14" t="s">
        <v>220</v>
      </c>
      <c r="B1114" s="15" t="s">
        <v>1413</v>
      </c>
      <c r="C1114" s="15" t="s">
        <v>612</v>
      </c>
    </row>
    <row r="1115" spans="1:3">
      <c r="A1115" s="14" t="s">
        <v>220</v>
      </c>
      <c r="B1115" s="15" t="s">
        <v>1413</v>
      </c>
      <c r="C1115" s="15" t="s">
        <v>1333</v>
      </c>
    </row>
    <row r="1116" spans="1:3">
      <c r="A1116" s="14" t="s">
        <v>220</v>
      </c>
      <c r="B1116" s="15" t="s">
        <v>1413</v>
      </c>
      <c r="C1116" s="15" t="s">
        <v>1419</v>
      </c>
    </row>
    <row r="1117" spans="1:3">
      <c r="A1117" s="14" t="s">
        <v>220</v>
      </c>
      <c r="B1117" s="15" t="s">
        <v>1413</v>
      </c>
      <c r="C1117" s="15" t="s">
        <v>1420</v>
      </c>
    </row>
    <row r="1118" spans="1:3">
      <c r="A1118" s="14" t="s">
        <v>220</v>
      </c>
      <c r="B1118" s="15" t="s">
        <v>1413</v>
      </c>
      <c r="C1118" s="15" t="s">
        <v>415</v>
      </c>
    </row>
    <row r="1119" spans="1:3">
      <c r="A1119" s="14" t="s">
        <v>220</v>
      </c>
      <c r="B1119" s="15" t="s">
        <v>1413</v>
      </c>
      <c r="C1119" s="15" t="s">
        <v>1421</v>
      </c>
    </row>
    <row r="1120" spans="1:3">
      <c r="A1120" s="14" t="s">
        <v>220</v>
      </c>
      <c r="B1120" s="15" t="s">
        <v>1413</v>
      </c>
      <c r="C1120" s="15" t="s">
        <v>696</v>
      </c>
    </row>
    <row r="1121" spans="1:3">
      <c r="A1121" s="14" t="s">
        <v>220</v>
      </c>
      <c r="B1121" s="15" t="s">
        <v>1413</v>
      </c>
      <c r="C1121" s="15" t="s">
        <v>1422</v>
      </c>
    </row>
    <row r="1122" spans="1:3">
      <c r="A1122" s="14" t="s">
        <v>220</v>
      </c>
      <c r="B1122" s="15" t="s">
        <v>1413</v>
      </c>
      <c r="C1122" s="15" t="s">
        <v>1423</v>
      </c>
    </row>
    <row r="1123" spans="1:3">
      <c r="A1123" s="14" t="s">
        <v>220</v>
      </c>
      <c r="B1123" s="15" t="s">
        <v>1413</v>
      </c>
      <c r="C1123" s="15" t="s">
        <v>1424</v>
      </c>
    </row>
    <row r="1124" spans="1:3">
      <c r="A1124" s="14" t="s">
        <v>220</v>
      </c>
      <c r="B1124" s="15" t="s">
        <v>1413</v>
      </c>
      <c r="C1124" s="15" t="s">
        <v>1425</v>
      </c>
    </row>
    <row r="1125" spans="1:3">
      <c r="A1125" s="14" t="s">
        <v>220</v>
      </c>
      <c r="B1125" s="15" t="s">
        <v>1413</v>
      </c>
      <c r="C1125" s="15" t="s">
        <v>1426</v>
      </c>
    </row>
    <row r="1126" spans="1:3">
      <c r="A1126" s="14" t="s">
        <v>220</v>
      </c>
      <c r="B1126" s="15" t="s">
        <v>1413</v>
      </c>
      <c r="C1126" s="15" t="s">
        <v>1427</v>
      </c>
    </row>
    <row r="1127" spans="1:3">
      <c r="A1127" s="14" t="s">
        <v>220</v>
      </c>
      <c r="B1127" s="15" t="s">
        <v>1413</v>
      </c>
      <c r="C1127" s="15" t="s">
        <v>825</v>
      </c>
    </row>
    <row r="1128" spans="1:3">
      <c r="A1128" s="14" t="s">
        <v>220</v>
      </c>
      <c r="B1128" s="15" t="s">
        <v>1413</v>
      </c>
      <c r="C1128" s="15" t="s">
        <v>1428</v>
      </c>
    </row>
    <row r="1129" spans="1:3">
      <c r="A1129" s="14" t="s">
        <v>220</v>
      </c>
      <c r="B1129" s="15" t="s">
        <v>1413</v>
      </c>
      <c r="C1129" s="15" t="s">
        <v>1429</v>
      </c>
    </row>
    <row r="1130" spans="1:3">
      <c r="A1130" s="14" t="s">
        <v>220</v>
      </c>
      <c r="B1130" s="15" t="s">
        <v>1413</v>
      </c>
      <c r="C1130" s="15" t="s">
        <v>1430</v>
      </c>
    </row>
    <row r="1131" spans="1:3">
      <c r="A1131" s="14" t="s">
        <v>220</v>
      </c>
      <c r="B1131" s="15" t="s">
        <v>1413</v>
      </c>
      <c r="C1131" s="15" t="s">
        <v>1431</v>
      </c>
    </row>
    <row r="1132" spans="1:3">
      <c r="A1132" s="14" t="s">
        <v>220</v>
      </c>
      <c r="B1132" s="15" t="s">
        <v>1413</v>
      </c>
      <c r="C1132" s="15" t="s">
        <v>1432</v>
      </c>
    </row>
    <row r="1133" spans="1:3">
      <c r="A1133" s="14" t="s">
        <v>220</v>
      </c>
      <c r="B1133" s="15" t="s">
        <v>1413</v>
      </c>
      <c r="C1133" s="15" t="s">
        <v>319</v>
      </c>
    </row>
    <row r="1134" spans="1:3">
      <c r="A1134" s="14" t="s">
        <v>220</v>
      </c>
      <c r="B1134" s="15" t="s">
        <v>1413</v>
      </c>
      <c r="C1134" s="15" t="s">
        <v>832</v>
      </c>
    </row>
    <row r="1135" spans="1:3">
      <c r="A1135" s="14" t="s">
        <v>220</v>
      </c>
      <c r="B1135" s="15" t="s">
        <v>1413</v>
      </c>
      <c r="C1135" s="15" t="s">
        <v>1433</v>
      </c>
    </row>
    <row r="1136" spans="1:3">
      <c r="A1136" s="14" t="s">
        <v>220</v>
      </c>
      <c r="B1136" s="15" t="s">
        <v>1413</v>
      </c>
      <c r="C1136" s="15" t="s">
        <v>1434</v>
      </c>
    </row>
    <row r="1137" spans="1:3" ht="25.5">
      <c r="A1137" s="14" t="s">
        <v>220</v>
      </c>
      <c r="B1137" s="15" t="s">
        <v>1435</v>
      </c>
      <c r="C1137" s="15" t="s">
        <v>1435</v>
      </c>
    </row>
    <row r="1138" spans="1:3" ht="25.5">
      <c r="A1138" s="14" t="s">
        <v>220</v>
      </c>
      <c r="B1138" s="15" t="s">
        <v>1435</v>
      </c>
      <c r="C1138" s="15" t="s">
        <v>1436</v>
      </c>
    </row>
    <row r="1139" spans="1:3" ht="25.5">
      <c r="A1139" s="14" t="s">
        <v>220</v>
      </c>
      <c r="B1139" s="15" t="s">
        <v>1435</v>
      </c>
      <c r="C1139" s="15" t="s">
        <v>1437</v>
      </c>
    </row>
    <row r="1140" spans="1:3" ht="25.5">
      <c r="A1140" s="14" t="s">
        <v>220</v>
      </c>
      <c r="B1140" s="15" t="s">
        <v>1435</v>
      </c>
      <c r="C1140" s="15" t="s">
        <v>1438</v>
      </c>
    </row>
    <row r="1141" spans="1:3" ht="25.5">
      <c r="A1141" s="14" t="s">
        <v>220</v>
      </c>
      <c r="B1141" s="15" t="s">
        <v>1435</v>
      </c>
      <c r="C1141" s="15" t="s">
        <v>1365</v>
      </c>
    </row>
    <row r="1142" spans="1:3">
      <c r="A1142" s="14" t="s">
        <v>220</v>
      </c>
      <c r="B1142" s="15" t="s">
        <v>1439</v>
      </c>
      <c r="C1142" s="15" t="s">
        <v>1439</v>
      </c>
    </row>
    <row r="1143" spans="1:3">
      <c r="A1143" s="14" t="s">
        <v>220</v>
      </c>
      <c r="B1143" s="15" t="s">
        <v>1440</v>
      </c>
      <c r="C1143" s="15" t="s">
        <v>1440</v>
      </c>
    </row>
    <row r="1144" spans="1:3">
      <c r="A1144" s="14" t="s">
        <v>220</v>
      </c>
      <c r="B1144" s="15" t="s">
        <v>1440</v>
      </c>
      <c r="C1144" s="15" t="s">
        <v>1441</v>
      </c>
    </row>
    <row r="1145" spans="1:3">
      <c r="A1145" s="14" t="s">
        <v>220</v>
      </c>
      <c r="B1145" s="15" t="s">
        <v>1442</v>
      </c>
      <c r="C1145" s="15" t="s">
        <v>1442</v>
      </c>
    </row>
    <row r="1146" spans="1:3">
      <c r="A1146" s="14" t="s">
        <v>220</v>
      </c>
      <c r="B1146" s="15" t="s">
        <v>1442</v>
      </c>
      <c r="C1146" s="15" t="s">
        <v>193</v>
      </c>
    </row>
    <row r="1147" spans="1:3">
      <c r="A1147" s="14" t="s">
        <v>220</v>
      </c>
      <c r="B1147" s="15" t="s">
        <v>1442</v>
      </c>
      <c r="C1147" s="15" t="s">
        <v>648</v>
      </c>
    </row>
    <row r="1148" spans="1:3">
      <c r="A1148" s="14" t="s">
        <v>220</v>
      </c>
      <c r="B1148" s="15" t="s">
        <v>1442</v>
      </c>
      <c r="C1148" s="15" t="s">
        <v>489</v>
      </c>
    </row>
    <row r="1149" spans="1:3">
      <c r="A1149" s="14" t="s">
        <v>220</v>
      </c>
      <c r="B1149" s="15" t="s">
        <v>1443</v>
      </c>
      <c r="C1149" s="15" t="s">
        <v>1443</v>
      </c>
    </row>
    <row r="1150" spans="1:3">
      <c r="A1150" s="14" t="s">
        <v>220</v>
      </c>
      <c r="B1150" s="15" t="s">
        <v>1443</v>
      </c>
      <c r="C1150" s="15" t="s">
        <v>1444</v>
      </c>
    </row>
    <row r="1151" spans="1:3">
      <c r="A1151" s="14" t="s">
        <v>220</v>
      </c>
      <c r="B1151" s="15" t="s">
        <v>1443</v>
      </c>
      <c r="C1151" s="15" t="s">
        <v>1445</v>
      </c>
    </row>
    <row r="1152" spans="1:3">
      <c r="A1152" s="14" t="s">
        <v>220</v>
      </c>
      <c r="B1152" s="15" t="s">
        <v>1443</v>
      </c>
      <c r="C1152" s="15" t="s">
        <v>157</v>
      </c>
    </row>
    <row r="1153" spans="1:3">
      <c r="A1153" s="14" t="s">
        <v>220</v>
      </c>
      <c r="B1153" s="15" t="s">
        <v>1443</v>
      </c>
      <c r="C1153" s="15" t="s">
        <v>1446</v>
      </c>
    </row>
    <row r="1154" spans="1:3">
      <c r="A1154" s="14" t="s">
        <v>220</v>
      </c>
      <c r="B1154" s="15" t="s">
        <v>1443</v>
      </c>
      <c r="C1154" s="15" t="s">
        <v>1447</v>
      </c>
    </row>
    <row r="1155" spans="1:3">
      <c r="A1155" s="14" t="s">
        <v>220</v>
      </c>
      <c r="B1155" s="15" t="s">
        <v>1443</v>
      </c>
      <c r="C1155" s="15" t="s">
        <v>613</v>
      </c>
    </row>
    <row r="1156" spans="1:3">
      <c r="A1156" s="14" t="s">
        <v>220</v>
      </c>
      <c r="B1156" s="15" t="s">
        <v>1443</v>
      </c>
      <c r="C1156" s="15" t="s">
        <v>1448</v>
      </c>
    </row>
    <row r="1157" spans="1:3">
      <c r="A1157" s="14" t="s">
        <v>220</v>
      </c>
      <c r="B1157" s="15" t="s">
        <v>1443</v>
      </c>
      <c r="C1157" s="15" t="s">
        <v>1449</v>
      </c>
    </row>
    <row r="1158" spans="1:3">
      <c r="A1158" s="14" t="s">
        <v>220</v>
      </c>
      <c r="B1158" s="15" t="s">
        <v>1443</v>
      </c>
      <c r="C1158" s="15" t="s">
        <v>1450</v>
      </c>
    </row>
    <row r="1159" spans="1:3">
      <c r="A1159" s="14" t="s">
        <v>220</v>
      </c>
      <c r="B1159" s="15" t="s">
        <v>1451</v>
      </c>
      <c r="C1159" s="15" t="s">
        <v>1451</v>
      </c>
    </row>
    <row r="1160" spans="1:3">
      <c r="A1160" s="14" t="s">
        <v>220</v>
      </c>
      <c r="B1160" s="15" t="s">
        <v>1451</v>
      </c>
      <c r="C1160" s="15" t="s">
        <v>1452</v>
      </c>
    </row>
    <row r="1161" spans="1:3">
      <c r="A1161" s="14" t="s">
        <v>220</v>
      </c>
      <c r="B1161" s="15" t="s">
        <v>1451</v>
      </c>
      <c r="C1161" s="15" t="s">
        <v>1453</v>
      </c>
    </row>
    <row r="1162" spans="1:3">
      <c r="A1162" s="14" t="s">
        <v>220</v>
      </c>
      <c r="B1162" s="15" t="s">
        <v>1451</v>
      </c>
      <c r="C1162" s="15" t="s">
        <v>1454</v>
      </c>
    </row>
    <row r="1163" spans="1:3">
      <c r="A1163" s="14" t="s">
        <v>220</v>
      </c>
      <c r="B1163" s="15" t="s">
        <v>1451</v>
      </c>
      <c r="C1163" s="15" t="s">
        <v>1455</v>
      </c>
    </row>
    <row r="1164" spans="1:3" ht="25.5">
      <c r="A1164" s="14" t="s">
        <v>220</v>
      </c>
      <c r="B1164" s="15" t="s">
        <v>1451</v>
      </c>
      <c r="C1164" s="15" t="s">
        <v>1456</v>
      </c>
    </row>
    <row r="1165" spans="1:3">
      <c r="A1165" s="14" t="s">
        <v>220</v>
      </c>
      <c r="B1165" s="15" t="s">
        <v>1451</v>
      </c>
      <c r="C1165" s="15" t="s">
        <v>617</v>
      </c>
    </row>
    <row r="1166" spans="1:3">
      <c r="A1166" s="14" t="s">
        <v>220</v>
      </c>
      <c r="B1166" s="15" t="s">
        <v>1451</v>
      </c>
      <c r="C1166" s="15" t="s">
        <v>1457</v>
      </c>
    </row>
    <row r="1167" spans="1:3">
      <c r="A1167" s="14" t="s">
        <v>220</v>
      </c>
      <c r="B1167" s="15" t="s">
        <v>1451</v>
      </c>
      <c r="C1167" s="15" t="s">
        <v>1458</v>
      </c>
    </row>
    <row r="1168" spans="1:3">
      <c r="A1168" s="14" t="s">
        <v>220</v>
      </c>
      <c r="B1168" s="15" t="s">
        <v>1459</v>
      </c>
      <c r="C1168" s="15" t="s">
        <v>1459</v>
      </c>
    </row>
    <row r="1169" spans="1:3">
      <c r="A1169" s="14" t="s">
        <v>220</v>
      </c>
      <c r="B1169" s="15" t="s">
        <v>1459</v>
      </c>
      <c r="C1169" s="15" t="s">
        <v>1248</v>
      </c>
    </row>
    <row r="1170" spans="1:3">
      <c r="A1170" s="14" t="s">
        <v>220</v>
      </c>
      <c r="B1170" s="15" t="s">
        <v>1459</v>
      </c>
      <c r="C1170" s="15" t="s">
        <v>1460</v>
      </c>
    </row>
    <row r="1171" spans="1:3">
      <c r="A1171" s="14" t="s">
        <v>220</v>
      </c>
      <c r="B1171" s="15" t="s">
        <v>1461</v>
      </c>
      <c r="C1171" s="15" t="s">
        <v>1461</v>
      </c>
    </row>
    <row r="1172" spans="1:3">
      <c r="A1172" s="14" t="s">
        <v>220</v>
      </c>
      <c r="B1172" s="15" t="s">
        <v>1461</v>
      </c>
      <c r="C1172" s="15" t="s">
        <v>1462</v>
      </c>
    </row>
    <row r="1173" spans="1:3" ht="25.5">
      <c r="A1173" s="14" t="s">
        <v>1463</v>
      </c>
      <c r="B1173" s="15" t="s">
        <v>1464</v>
      </c>
      <c r="C1173" s="15" t="s">
        <v>1465</v>
      </c>
    </row>
    <row r="1174" spans="1:3" ht="25.5">
      <c r="A1174" s="14" t="s">
        <v>1463</v>
      </c>
      <c r="B1174" s="15" t="s">
        <v>1464</v>
      </c>
      <c r="C1174" s="15" t="s">
        <v>1466</v>
      </c>
    </row>
    <row r="1175" spans="1:3" ht="25.5">
      <c r="A1175" s="14" t="s">
        <v>1463</v>
      </c>
      <c r="B1175" s="15" t="s">
        <v>1464</v>
      </c>
      <c r="C1175" s="15" t="s">
        <v>1467</v>
      </c>
    </row>
    <row r="1176" spans="1:3">
      <c r="A1176" s="14" t="s">
        <v>1463</v>
      </c>
      <c r="B1176" s="15" t="s">
        <v>1468</v>
      </c>
      <c r="C1176" s="15" t="s">
        <v>1469</v>
      </c>
    </row>
    <row r="1177" spans="1:3">
      <c r="A1177" s="14" t="s">
        <v>1463</v>
      </c>
      <c r="B1177" s="15" t="s">
        <v>1468</v>
      </c>
      <c r="C1177" s="15" t="s">
        <v>1470</v>
      </c>
    </row>
    <row r="1178" spans="1:3">
      <c r="A1178" s="14" t="s">
        <v>1463</v>
      </c>
      <c r="B1178" s="15" t="s">
        <v>1468</v>
      </c>
      <c r="C1178" s="15" t="s">
        <v>1471</v>
      </c>
    </row>
    <row r="1179" spans="1:3">
      <c r="A1179" s="14" t="s">
        <v>1463</v>
      </c>
      <c r="B1179" s="15" t="s">
        <v>1468</v>
      </c>
      <c r="C1179" s="15" t="s">
        <v>1472</v>
      </c>
    </row>
    <row r="1180" spans="1:3">
      <c r="A1180" s="14" t="s">
        <v>1463</v>
      </c>
      <c r="B1180" s="15" t="s">
        <v>1468</v>
      </c>
      <c r="C1180" s="15" t="s">
        <v>1473</v>
      </c>
    </row>
    <row r="1181" spans="1:3">
      <c r="A1181" s="14" t="s">
        <v>1463</v>
      </c>
      <c r="B1181" s="15" t="s">
        <v>1474</v>
      </c>
      <c r="C1181" s="15" t="s">
        <v>1474</v>
      </c>
    </row>
    <row r="1182" spans="1:3">
      <c r="A1182" s="14" t="s">
        <v>1463</v>
      </c>
      <c r="B1182" s="15" t="s">
        <v>1474</v>
      </c>
      <c r="C1182" s="15" t="s">
        <v>1475</v>
      </c>
    </row>
    <row r="1183" spans="1:3">
      <c r="A1183" s="14" t="s">
        <v>1463</v>
      </c>
      <c r="B1183" s="15" t="s">
        <v>1474</v>
      </c>
      <c r="C1183" s="15" t="s">
        <v>1476</v>
      </c>
    </row>
    <row r="1184" spans="1:3">
      <c r="A1184" s="14" t="s">
        <v>1463</v>
      </c>
      <c r="B1184" s="15" t="s">
        <v>1474</v>
      </c>
      <c r="C1184" s="15" t="s">
        <v>1477</v>
      </c>
    </row>
    <row r="1185" spans="1:3">
      <c r="A1185" s="14" t="s">
        <v>1463</v>
      </c>
      <c r="B1185" s="15" t="s">
        <v>1478</v>
      </c>
      <c r="C1185" s="15" t="s">
        <v>1479</v>
      </c>
    </row>
    <row r="1186" spans="1:3">
      <c r="A1186" s="14" t="s">
        <v>1463</v>
      </c>
      <c r="B1186" s="15" t="s">
        <v>1478</v>
      </c>
      <c r="C1186" s="15" t="s">
        <v>1480</v>
      </c>
    </row>
    <row r="1187" spans="1:3">
      <c r="A1187" s="14" t="s">
        <v>1463</v>
      </c>
      <c r="B1187" s="15" t="s">
        <v>1478</v>
      </c>
      <c r="C1187" s="15" t="s">
        <v>1240</v>
      </c>
    </row>
    <row r="1188" spans="1:3">
      <c r="A1188" s="14" t="s">
        <v>1463</v>
      </c>
      <c r="B1188" s="15" t="s">
        <v>1481</v>
      </c>
      <c r="C1188" s="15" t="s">
        <v>1481</v>
      </c>
    </row>
    <row r="1189" spans="1:3">
      <c r="A1189" s="14" t="s">
        <v>1463</v>
      </c>
      <c r="B1189" s="15" t="s">
        <v>1481</v>
      </c>
      <c r="C1189" s="15" t="s">
        <v>1482</v>
      </c>
    </row>
    <row r="1190" spans="1:3">
      <c r="A1190" s="14" t="s">
        <v>1463</v>
      </c>
      <c r="B1190" s="15" t="s">
        <v>1481</v>
      </c>
      <c r="C1190" s="15" t="s">
        <v>1483</v>
      </c>
    </row>
    <row r="1191" spans="1:3">
      <c r="A1191" s="14" t="s">
        <v>1463</v>
      </c>
      <c r="B1191" s="15" t="s">
        <v>1481</v>
      </c>
      <c r="C1191" s="15" t="s">
        <v>1484</v>
      </c>
    </row>
    <row r="1192" spans="1:3">
      <c r="A1192" s="14" t="s">
        <v>1463</v>
      </c>
      <c r="B1192" s="15" t="s">
        <v>1481</v>
      </c>
      <c r="C1192" s="15" t="s">
        <v>1485</v>
      </c>
    </row>
    <row r="1193" spans="1:3">
      <c r="A1193" s="14" t="s">
        <v>1463</v>
      </c>
      <c r="B1193" s="15" t="s">
        <v>1486</v>
      </c>
      <c r="C1193" s="15" t="s">
        <v>1486</v>
      </c>
    </row>
    <row r="1194" spans="1:3">
      <c r="A1194" s="14" t="s">
        <v>1463</v>
      </c>
      <c r="B1194" s="15" t="s">
        <v>1486</v>
      </c>
      <c r="C1194" s="15" t="s">
        <v>1487</v>
      </c>
    </row>
    <row r="1195" spans="1:3">
      <c r="A1195" s="14" t="s">
        <v>1463</v>
      </c>
      <c r="B1195" s="15" t="s">
        <v>1486</v>
      </c>
      <c r="C1195" s="15" t="s">
        <v>178</v>
      </c>
    </row>
    <row r="1196" spans="1:3">
      <c r="A1196" s="14" t="s">
        <v>1463</v>
      </c>
      <c r="B1196" s="15" t="s">
        <v>1488</v>
      </c>
      <c r="C1196" s="15" t="s">
        <v>1489</v>
      </c>
    </row>
    <row r="1197" spans="1:3">
      <c r="A1197" s="14" t="s">
        <v>1463</v>
      </c>
      <c r="B1197" s="15" t="s">
        <v>1488</v>
      </c>
      <c r="C1197" s="15" t="s">
        <v>528</v>
      </c>
    </row>
    <row r="1198" spans="1:3">
      <c r="A1198" s="14" t="s">
        <v>1463</v>
      </c>
      <c r="B1198" s="15" t="s">
        <v>1488</v>
      </c>
      <c r="C1198" s="15" t="s">
        <v>1490</v>
      </c>
    </row>
    <row r="1199" spans="1:3">
      <c r="A1199" s="14" t="s">
        <v>1463</v>
      </c>
      <c r="B1199" s="15" t="s">
        <v>1491</v>
      </c>
      <c r="C1199" s="15" t="s">
        <v>1491</v>
      </c>
    </row>
    <row r="1200" spans="1:3">
      <c r="A1200" s="14" t="s">
        <v>1463</v>
      </c>
      <c r="B1200" s="15" t="s">
        <v>1491</v>
      </c>
      <c r="C1200" s="15" t="s">
        <v>1492</v>
      </c>
    </row>
    <row r="1201" spans="1:3">
      <c r="A1201" s="14" t="s">
        <v>1463</v>
      </c>
      <c r="B1201" s="15" t="s">
        <v>1491</v>
      </c>
      <c r="C1201" s="15" t="s">
        <v>1493</v>
      </c>
    </row>
    <row r="1202" spans="1:3">
      <c r="A1202" s="14" t="s">
        <v>1463</v>
      </c>
      <c r="B1202" s="15" t="s">
        <v>1494</v>
      </c>
      <c r="C1202" s="15" t="s">
        <v>1494</v>
      </c>
    </row>
    <row r="1203" spans="1:3">
      <c r="A1203" s="14" t="s">
        <v>1463</v>
      </c>
      <c r="B1203" s="15" t="s">
        <v>1494</v>
      </c>
      <c r="C1203" s="15" t="s">
        <v>1495</v>
      </c>
    </row>
    <row r="1204" spans="1:3">
      <c r="A1204" s="14" t="s">
        <v>1463</v>
      </c>
      <c r="B1204" s="15" t="s">
        <v>1494</v>
      </c>
      <c r="C1204" s="15" t="s">
        <v>1496</v>
      </c>
    </row>
    <row r="1205" spans="1:3">
      <c r="A1205" s="14" t="s">
        <v>1463</v>
      </c>
      <c r="B1205" s="15" t="s">
        <v>1494</v>
      </c>
      <c r="C1205" s="15" t="s">
        <v>1497</v>
      </c>
    </row>
    <row r="1206" spans="1:3">
      <c r="A1206" s="14" t="s">
        <v>1463</v>
      </c>
      <c r="B1206" s="15" t="s">
        <v>1494</v>
      </c>
      <c r="C1206" s="15" t="s">
        <v>1498</v>
      </c>
    </row>
    <row r="1207" spans="1:3">
      <c r="A1207" s="14" t="s">
        <v>1463</v>
      </c>
      <c r="B1207" s="15" t="s">
        <v>1494</v>
      </c>
      <c r="C1207" s="15" t="s">
        <v>890</v>
      </c>
    </row>
    <row r="1208" spans="1:3">
      <c r="A1208" s="14" t="s">
        <v>1463</v>
      </c>
      <c r="B1208" s="15" t="s">
        <v>1494</v>
      </c>
      <c r="C1208" s="15" t="s">
        <v>882</v>
      </c>
    </row>
    <row r="1209" spans="1:3">
      <c r="A1209" s="14" t="s">
        <v>1463</v>
      </c>
      <c r="B1209" s="91" t="s">
        <v>1494</v>
      </c>
      <c r="C1209" s="91" t="s">
        <v>1499</v>
      </c>
    </row>
  </sheetData>
  <sheetProtection sheet="1" objects="1" scenarios="1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SOLICITUD</vt:lpstr>
      <vt:lpstr>Datos</vt:lpstr>
      <vt:lpstr>Provincias y cantones</vt:lpstr>
      <vt:lpstr>SOLICITUD!Área_de_impresión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Daniel Isaías Rosero Mendoza</cp:lastModifiedBy>
  <cp:lastPrinted>2020-09-23T15:26:07Z</cp:lastPrinted>
  <dcterms:created xsi:type="dcterms:W3CDTF">2016-04-19T16:10:17Z</dcterms:created>
  <dcterms:modified xsi:type="dcterms:W3CDTF">2024-02-16T20:05:50Z</dcterms:modified>
</cp:coreProperties>
</file>