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gar Bustamante\Desktop\FOTMATOS INFORMES\FORMATOS DE INVENTARIO\"/>
    </mc:Choice>
  </mc:AlternateContent>
  <xr:revisionPtr revIDLastSave="0" documentId="13_ncr:1_{607BB1D3-074F-4A09-A879-4F4BDA1EBD3B}" xr6:coauthVersionLast="47" xr6:coauthVersionMax="47" xr10:uidLastSave="{00000000-0000-0000-0000-000000000000}"/>
  <bookViews>
    <workbookView xWindow="-120" yWindow="-120" windowWidth="20730" windowHeight="11040" tabRatio="931" firstSheet="1" activeTab="2" xr2:uid="{00000000-000D-0000-FFFF-FFFF00000000}"/>
  </bookViews>
  <sheets>
    <sheet name="Hoja3" sheetId="3" state="hidden" r:id="rId1"/>
    <sheet name="INGRESO INVENTARIO LTE1" sheetId="10" r:id="rId2"/>
    <sheet name="LTE1 RESUMEN (Imprimir)" sheetId="4" r:id="rId3"/>
    <sheet name="INGRESO INVENTARIO LTE2" sheetId="23" r:id="rId4"/>
    <sheet name="LTE2 RESUMEN (Imprimir)" sheetId="24" r:id="rId5"/>
    <sheet name="INGRESO INVENTARIO LTE3" sheetId="25" r:id="rId6"/>
    <sheet name="LTE3 RESUMEN (Imprimir)" sheetId="26" r:id="rId7"/>
    <sheet name="Hoja1" sheetId="18" state="hidden" r:id="rId8"/>
    <sheet name="Datos" sheetId="8" state="hidden" r:id="rId9"/>
    <sheet name="Provincias y cantones" sheetId="9" state="hidden" r:id="rId10"/>
  </sheets>
  <definedNames>
    <definedName name="_xlnm.Print_Area" localSheetId="1">'INGRESO INVENTARIO LTE1'!$B$1:$G$2651</definedName>
    <definedName name="_xlnm.Print_Area" localSheetId="3">'INGRESO INVENTARIO LTE2'!$B$1:$G$2651</definedName>
    <definedName name="_xlnm.Print_Area" localSheetId="5">'INGRESO INVENTARIO LTE3'!$B$1:$G$2651</definedName>
    <definedName name="_xlnm.Print_Area" localSheetId="2">'LTE1 RESUMEN (Imprimir)'!$A$1:$H$85</definedName>
    <definedName name="_xlnm.Print_Area" localSheetId="4">'LTE2 RESUMEN (Imprimir)'!$A$1:$H$85</definedName>
    <definedName name="_xlnm.Print_Area" localSheetId="6">'LTE3 RESUMEN (Imprimir)'!$A$1:$H$85</definedName>
    <definedName name="Azuay">'Provincias y cantones'!$R$2:$R$16</definedName>
    <definedName name="Bolívar">'Provincias y cantones'!$R$17:$R$23</definedName>
    <definedName name="Cañar">'Provincias y cantones'!$R$24:$R$30</definedName>
    <definedName name="Carchi">'Provincias y cantones'!$R$31:$R$36</definedName>
    <definedName name="Chimborazo">'Provincias y cantones'!$R$44:$R$53</definedName>
    <definedName name="Cotopaxi">'Provincias y cantones'!$R$37:$R$43</definedName>
    <definedName name="ElOro">'Provincias y cantones'!$R$54:$R$67</definedName>
    <definedName name="Esmeraldas">'Provincias y cantones'!$R$68:$R$74</definedName>
    <definedName name="ESPECIE">Hoja1!$B$1:$D$143</definedName>
    <definedName name="Galápagos">'Provincias y cantones'!$R$206:$R$208</definedName>
    <definedName name="Guayas">'Provincias y cantones'!$R$75:$R$99</definedName>
    <definedName name="Imbabura">'Provincias y cantones'!$R$100:$R$105</definedName>
    <definedName name="Loja">'Provincias y cantones'!$R$106:$R$121</definedName>
    <definedName name="LosRíos">'Provincias y cantones'!$R$122:$R$136</definedName>
    <definedName name="Manabí">'Provincias y cantones'!$R$137:$R$158</definedName>
    <definedName name="MoronaSantiago">'Provincias y cantones'!$R$159:$R$170</definedName>
    <definedName name="Napo">'Provincias y cantones'!$R$171:$R$175</definedName>
    <definedName name="Orellana">'Provincias y cantones'!$R$216:$R$219</definedName>
    <definedName name="Pastaza">'Provincias y cantones'!$R$176:$R$179</definedName>
    <definedName name="Pichincha">'Provincias y cantones'!$R$180:$R$187</definedName>
    <definedName name="SantaElena">'Provincias y cantones'!$R$222:$R$224</definedName>
    <definedName name="STODGO">'Provincias y cantones'!$R$220:$R$221</definedName>
    <definedName name="Sucumbíos">'Provincias y cantones'!$R$209:$R$215</definedName>
    <definedName name="Tungurahua">'Provincias y cantones'!$R$188:$R$196</definedName>
    <definedName name="ZamoraChinchipe">'Provincias y cantones'!$R$197:$R$205</definedName>
  </definedNames>
  <calcPr calcId="191029"/>
</workbook>
</file>

<file path=xl/calcChain.xml><?xml version="1.0" encoding="utf-8"?>
<calcChain xmlns="http://schemas.openxmlformats.org/spreadsheetml/2006/main">
  <c r="E85" i="26" l="1"/>
  <c r="C85" i="26"/>
  <c r="C83" i="26"/>
  <c r="A51" i="26"/>
  <c r="G49" i="26"/>
  <c r="C49" i="26"/>
  <c r="G30" i="26"/>
  <c r="F30" i="26"/>
  <c r="D30" i="26"/>
  <c r="C30" i="26"/>
  <c r="G29" i="26"/>
  <c r="F29" i="26"/>
  <c r="D29" i="26"/>
  <c r="C29" i="26"/>
  <c r="G28" i="26"/>
  <c r="F28" i="26"/>
  <c r="D28" i="26"/>
  <c r="C28" i="26"/>
  <c r="G27" i="26"/>
  <c r="F27" i="26"/>
  <c r="D27" i="26"/>
  <c r="C27" i="26"/>
  <c r="G26" i="26"/>
  <c r="F26" i="26"/>
  <c r="D26" i="26"/>
  <c r="C26" i="26"/>
  <c r="G25" i="26"/>
  <c r="F25" i="26"/>
  <c r="D25" i="26"/>
  <c r="C25" i="26"/>
  <c r="G24" i="26"/>
  <c r="F24" i="26"/>
  <c r="D24" i="26"/>
  <c r="C24" i="26"/>
  <c r="G23" i="26"/>
  <c r="F23" i="26"/>
  <c r="D23" i="26"/>
  <c r="C23" i="26"/>
  <c r="G22" i="26"/>
  <c r="F22" i="26"/>
  <c r="D22" i="26"/>
  <c r="C22" i="26"/>
  <c r="G21" i="26"/>
  <c r="F21" i="26"/>
  <c r="D21" i="26"/>
  <c r="C21" i="26"/>
  <c r="G20" i="26"/>
  <c r="F20" i="26"/>
  <c r="D20" i="26"/>
  <c r="C20" i="26"/>
  <c r="G19" i="26"/>
  <c r="F19" i="26"/>
  <c r="D19" i="26"/>
  <c r="C19" i="26"/>
  <c r="G18" i="26"/>
  <c r="F18" i="26"/>
  <c r="D18" i="26"/>
  <c r="C18" i="26"/>
  <c r="G17" i="26"/>
  <c r="F17" i="26"/>
  <c r="D17" i="26"/>
  <c r="C17" i="26"/>
  <c r="G16" i="26"/>
  <c r="F16" i="26"/>
  <c r="D16" i="26"/>
  <c r="C16" i="26"/>
  <c r="G13" i="26"/>
  <c r="C13" i="26"/>
  <c r="C12" i="26"/>
  <c r="G11" i="26"/>
  <c r="D11" i="26"/>
  <c r="G10" i="26"/>
  <c r="B46" i="26" s="1"/>
  <c r="E10" i="26"/>
  <c r="C10" i="26"/>
  <c r="G8" i="26"/>
  <c r="G85" i="26" s="1"/>
  <c r="D8" i="26"/>
  <c r="E84" i="26" s="1"/>
  <c r="G7" i="26"/>
  <c r="D7" i="26"/>
  <c r="C84" i="26" s="1"/>
  <c r="G6" i="26"/>
  <c r="D6" i="26"/>
  <c r="F4" i="26"/>
  <c r="C4" i="26"/>
  <c r="C3" i="26"/>
  <c r="F2" i="26"/>
  <c r="C2" i="26"/>
  <c r="G2651" i="25"/>
  <c r="G2650" i="25"/>
  <c r="G2649" i="25"/>
  <c r="G2648" i="25"/>
  <c r="G2647" i="25"/>
  <c r="G2646" i="25"/>
  <c r="G2645" i="25"/>
  <c r="G2644" i="25"/>
  <c r="G2643" i="25"/>
  <c r="G2642" i="25"/>
  <c r="G2641" i="25"/>
  <c r="G2640" i="25"/>
  <c r="G2639" i="25"/>
  <c r="G2638" i="25"/>
  <c r="G2637" i="25"/>
  <c r="G2636" i="25"/>
  <c r="G2635" i="25"/>
  <c r="G2634" i="25"/>
  <c r="G2633" i="25"/>
  <c r="G2632" i="25"/>
  <c r="G2631" i="25"/>
  <c r="G2630" i="25"/>
  <c r="G2629" i="25"/>
  <c r="G2628" i="25"/>
  <c r="G2627" i="25"/>
  <c r="G2626" i="25"/>
  <c r="G2625" i="25"/>
  <c r="G2624" i="25"/>
  <c r="G2623" i="25"/>
  <c r="G2622" i="25"/>
  <c r="G2621" i="25"/>
  <c r="G2620" i="25"/>
  <c r="G2619" i="25"/>
  <c r="G2618" i="25"/>
  <c r="G2617" i="25"/>
  <c r="G2616" i="25"/>
  <c r="G2615" i="25"/>
  <c r="G2614" i="25"/>
  <c r="G2613" i="25"/>
  <c r="G2612" i="25"/>
  <c r="G2611" i="25"/>
  <c r="G2610" i="25"/>
  <c r="G2609" i="25"/>
  <c r="G2608" i="25"/>
  <c r="G2607" i="25"/>
  <c r="G2606" i="25"/>
  <c r="G2605" i="25"/>
  <c r="G2604" i="25"/>
  <c r="G2603" i="25"/>
  <c r="G2602" i="25"/>
  <c r="G2601" i="25"/>
  <c r="G2600" i="25"/>
  <c r="G2599" i="25"/>
  <c r="G2598" i="25"/>
  <c r="G2597" i="25"/>
  <c r="G2596" i="25"/>
  <c r="G2595" i="25"/>
  <c r="G2594" i="25"/>
  <c r="G2593" i="25"/>
  <c r="G2592" i="25"/>
  <c r="G2591" i="25"/>
  <c r="G2590" i="25"/>
  <c r="G2589" i="25"/>
  <c r="G2588" i="25"/>
  <c r="G2587" i="25"/>
  <c r="G2586" i="25"/>
  <c r="G2585" i="25"/>
  <c r="G2584" i="25"/>
  <c r="G2583" i="25"/>
  <c r="G2582" i="25"/>
  <c r="G2581" i="25"/>
  <c r="G2580" i="25"/>
  <c r="G2579" i="25"/>
  <c r="G2578" i="25"/>
  <c r="G2577" i="25"/>
  <c r="G2576" i="25"/>
  <c r="G2575" i="25"/>
  <c r="G2574" i="25"/>
  <c r="G2573" i="25"/>
  <c r="G2572" i="25"/>
  <c r="G2571" i="25"/>
  <c r="G2570" i="25"/>
  <c r="G2569" i="25"/>
  <c r="G2568" i="25"/>
  <c r="G2567" i="25"/>
  <c r="G2566" i="25"/>
  <c r="G2565" i="25"/>
  <c r="G2564" i="25"/>
  <c r="G2563" i="25"/>
  <c r="G2562" i="25"/>
  <c r="G2561" i="25"/>
  <c r="G2560" i="25"/>
  <c r="G2559" i="25"/>
  <c r="G2558" i="25"/>
  <c r="G2557" i="25"/>
  <c r="G2556" i="25"/>
  <c r="G2555" i="25"/>
  <c r="G2554" i="25"/>
  <c r="G2553" i="25"/>
  <c r="G2552" i="25"/>
  <c r="G2551" i="25"/>
  <c r="G2550" i="25"/>
  <c r="G2549" i="25"/>
  <c r="G2548" i="25"/>
  <c r="G2547" i="25"/>
  <c r="G2546" i="25"/>
  <c r="G2545" i="25"/>
  <c r="G2544" i="25"/>
  <c r="G2543" i="25"/>
  <c r="G2542" i="25"/>
  <c r="G2541" i="25"/>
  <c r="G2540" i="25"/>
  <c r="G2539" i="25"/>
  <c r="G2538" i="25"/>
  <c r="G2537" i="25"/>
  <c r="G2536" i="25"/>
  <c r="G2535" i="25"/>
  <c r="G2534" i="25"/>
  <c r="G2533" i="25"/>
  <c r="G2532" i="25"/>
  <c r="G2531" i="25"/>
  <c r="G2530" i="25"/>
  <c r="G2529" i="25"/>
  <c r="G2528" i="25"/>
  <c r="G2527" i="25"/>
  <c r="G2526" i="25"/>
  <c r="G2525" i="25"/>
  <c r="G2524" i="25"/>
  <c r="G2523" i="25"/>
  <c r="G2522" i="25"/>
  <c r="G2521" i="25"/>
  <c r="G2520" i="25"/>
  <c r="G2519" i="25"/>
  <c r="G2518" i="25"/>
  <c r="G2517" i="25"/>
  <c r="G2516" i="25"/>
  <c r="G2515" i="25"/>
  <c r="G2514" i="25"/>
  <c r="G2513" i="25"/>
  <c r="G2512" i="25"/>
  <c r="G2511" i="25"/>
  <c r="G2510" i="25"/>
  <c r="G2509" i="25"/>
  <c r="G2508" i="25"/>
  <c r="G2507" i="25"/>
  <c r="G2506" i="25"/>
  <c r="G2505" i="25"/>
  <c r="G2504" i="25"/>
  <c r="G2503" i="25"/>
  <c r="G2502" i="25"/>
  <c r="G2501" i="25"/>
  <c r="G2500" i="25"/>
  <c r="G2499" i="25"/>
  <c r="G2498" i="25"/>
  <c r="G2497" i="25"/>
  <c r="G2496" i="25"/>
  <c r="G2495" i="25"/>
  <c r="G2494" i="25"/>
  <c r="G2493" i="25"/>
  <c r="G2492" i="25"/>
  <c r="G2491" i="25"/>
  <c r="G2490" i="25"/>
  <c r="G2489" i="25"/>
  <c r="G2488" i="25"/>
  <c r="G2487" i="25"/>
  <c r="G2486" i="25"/>
  <c r="G2485" i="25"/>
  <c r="G2484" i="25"/>
  <c r="G2483" i="25"/>
  <c r="G2482" i="25"/>
  <c r="G2481" i="25"/>
  <c r="G2480" i="25"/>
  <c r="G2479" i="25"/>
  <c r="G2478" i="25"/>
  <c r="G2477" i="25"/>
  <c r="G2476" i="25"/>
  <c r="G2475" i="25"/>
  <c r="G2474" i="25"/>
  <c r="G2473" i="25"/>
  <c r="G2472" i="25"/>
  <c r="G2471" i="25"/>
  <c r="G2470" i="25"/>
  <c r="G2469" i="25"/>
  <c r="G2468" i="25"/>
  <c r="G2467" i="25"/>
  <c r="G2466" i="25"/>
  <c r="G2465" i="25"/>
  <c r="G2464" i="25"/>
  <c r="G2463" i="25"/>
  <c r="G2462" i="25"/>
  <c r="G2461" i="25"/>
  <c r="G2460" i="25"/>
  <c r="G2459" i="25"/>
  <c r="G2458" i="25"/>
  <c r="G2457" i="25"/>
  <c r="G2456" i="25"/>
  <c r="G2455" i="25"/>
  <c r="G2454" i="25"/>
  <c r="G2453" i="25"/>
  <c r="G2452" i="25"/>
  <c r="G2451" i="25"/>
  <c r="G2450" i="25"/>
  <c r="G2449" i="25"/>
  <c r="G2448" i="25"/>
  <c r="G2447" i="25"/>
  <c r="G2446" i="25"/>
  <c r="G2445" i="25"/>
  <c r="G2444" i="25"/>
  <c r="G2443" i="25"/>
  <c r="G2442" i="25"/>
  <c r="G2441" i="25"/>
  <c r="G2440" i="25"/>
  <c r="G2439" i="25"/>
  <c r="G2438" i="25"/>
  <c r="G2437" i="25"/>
  <c r="G2436" i="25"/>
  <c r="G2435" i="25"/>
  <c r="G2434" i="25"/>
  <c r="G2433" i="25"/>
  <c r="G2432" i="25"/>
  <c r="G2431" i="25"/>
  <c r="G2430" i="25"/>
  <c r="G2429" i="25"/>
  <c r="G2428" i="25"/>
  <c r="G2427" i="25"/>
  <c r="G2426" i="25"/>
  <c r="G2425" i="25"/>
  <c r="G2424" i="25"/>
  <c r="G2423" i="25"/>
  <c r="G2422" i="25"/>
  <c r="G2421" i="25"/>
  <c r="G2420" i="25"/>
  <c r="G2419" i="25"/>
  <c r="G2418" i="25"/>
  <c r="G2417" i="25"/>
  <c r="G2416" i="25"/>
  <c r="G2415" i="25"/>
  <c r="G2414" i="25"/>
  <c r="G2413" i="25"/>
  <c r="G2412" i="25"/>
  <c r="G2411" i="25"/>
  <c r="G2410" i="25"/>
  <c r="G2409" i="25"/>
  <c r="G2408" i="25"/>
  <c r="G2407" i="25"/>
  <c r="G2406" i="25"/>
  <c r="G2405" i="25"/>
  <c r="G2404" i="25"/>
  <c r="G2403" i="25"/>
  <c r="G2402" i="25"/>
  <c r="G2401" i="25"/>
  <c r="G2400" i="25"/>
  <c r="G2399" i="25"/>
  <c r="G2398" i="25"/>
  <c r="G2397" i="25"/>
  <c r="G2396" i="25"/>
  <c r="G2395" i="25"/>
  <c r="G2394" i="25"/>
  <c r="G2393" i="25"/>
  <c r="G2392" i="25"/>
  <c r="G2391" i="25"/>
  <c r="G2390" i="25"/>
  <c r="G2389" i="25"/>
  <c r="G2388" i="25"/>
  <c r="G2387" i="25"/>
  <c r="G2386" i="25"/>
  <c r="G2385" i="25"/>
  <c r="G2384" i="25"/>
  <c r="G2383" i="25"/>
  <c r="G2382" i="25"/>
  <c r="G2381" i="25"/>
  <c r="G2380" i="25"/>
  <c r="G2379" i="25"/>
  <c r="G2378" i="25"/>
  <c r="G2377" i="25"/>
  <c r="G2376" i="25"/>
  <c r="G2375" i="25"/>
  <c r="G2374" i="25"/>
  <c r="G2373" i="25"/>
  <c r="G2372" i="25"/>
  <c r="G2371" i="25"/>
  <c r="G2370" i="25"/>
  <c r="G2369" i="25"/>
  <c r="G2368" i="25"/>
  <c r="G2367" i="25"/>
  <c r="G2366" i="25"/>
  <c r="G2365" i="25"/>
  <c r="G2364" i="25"/>
  <c r="G2363" i="25"/>
  <c r="G2362" i="25"/>
  <c r="G2361" i="25"/>
  <c r="G2360" i="25"/>
  <c r="G2359" i="25"/>
  <c r="G2358" i="25"/>
  <c r="G2357" i="25"/>
  <c r="G2356" i="25"/>
  <c r="G2355" i="25"/>
  <c r="G2354" i="25"/>
  <c r="G2353" i="25"/>
  <c r="G2352" i="25"/>
  <c r="G2351" i="25"/>
  <c r="G2350" i="25"/>
  <c r="G2349" i="25"/>
  <c r="G2348" i="25"/>
  <c r="G2347" i="25"/>
  <c r="G2346" i="25"/>
  <c r="G2345" i="25"/>
  <c r="G2344" i="25"/>
  <c r="G2343" i="25"/>
  <c r="G2342" i="25"/>
  <c r="G2341" i="25"/>
  <c r="G2340" i="25"/>
  <c r="G2339" i="25"/>
  <c r="G2338" i="25"/>
  <c r="G2337" i="25"/>
  <c r="G2336" i="25"/>
  <c r="G2335" i="25"/>
  <c r="G2334" i="25"/>
  <c r="G2333" i="25"/>
  <c r="G2332" i="25"/>
  <c r="G2331" i="25"/>
  <c r="G2330" i="25"/>
  <c r="G2329" i="25"/>
  <c r="G2328" i="25"/>
  <c r="G2327" i="25"/>
  <c r="G2326" i="25"/>
  <c r="G2325" i="25"/>
  <c r="G2324" i="25"/>
  <c r="G2323" i="25"/>
  <c r="G2322" i="25"/>
  <c r="G2321" i="25"/>
  <c r="G2320" i="25"/>
  <c r="G2319" i="25"/>
  <c r="G2318" i="25"/>
  <c r="G2317" i="25"/>
  <c r="G2316" i="25"/>
  <c r="G2315" i="25"/>
  <c r="G2314" i="25"/>
  <c r="G2313" i="25"/>
  <c r="G2312" i="25"/>
  <c r="G2311" i="25"/>
  <c r="G2310" i="25"/>
  <c r="G2309" i="25"/>
  <c r="G2308" i="25"/>
  <c r="G2307" i="25"/>
  <c r="G2306" i="25"/>
  <c r="G2305" i="25"/>
  <c r="G2304" i="25"/>
  <c r="G2303" i="25"/>
  <c r="G2302" i="25"/>
  <c r="G2301" i="25"/>
  <c r="G2300" i="25"/>
  <c r="G2299" i="25"/>
  <c r="G2298" i="25"/>
  <c r="G2297" i="25"/>
  <c r="G2296" i="25"/>
  <c r="G2295" i="25"/>
  <c r="G2294" i="25"/>
  <c r="G2293" i="25"/>
  <c r="G2292" i="25"/>
  <c r="G2291" i="25"/>
  <c r="G2290" i="25"/>
  <c r="G2289" i="25"/>
  <c r="G2288" i="25"/>
  <c r="G2287" i="25"/>
  <c r="G2286" i="25"/>
  <c r="G2285" i="25"/>
  <c r="G2284" i="25"/>
  <c r="G2283" i="25"/>
  <c r="G2282" i="25"/>
  <c r="G2281" i="25"/>
  <c r="G2280" i="25"/>
  <c r="G2279" i="25"/>
  <c r="G2278" i="25"/>
  <c r="G2277" i="25"/>
  <c r="G2276" i="25"/>
  <c r="G2275" i="25"/>
  <c r="G2274" i="25"/>
  <c r="G2273" i="25"/>
  <c r="G2272" i="25"/>
  <c r="G2271" i="25"/>
  <c r="G2270" i="25"/>
  <c r="G2269" i="25"/>
  <c r="G2268" i="25"/>
  <c r="G2267" i="25"/>
  <c r="G2266" i="25"/>
  <c r="G2265" i="25"/>
  <c r="G2264" i="25"/>
  <c r="G2263" i="25"/>
  <c r="G2262" i="25"/>
  <c r="G2261" i="25"/>
  <c r="G2260" i="25"/>
  <c r="G2259" i="25"/>
  <c r="G2258" i="25"/>
  <c r="G2257" i="25"/>
  <c r="G2256" i="25"/>
  <c r="G2255" i="25"/>
  <c r="G2254" i="25"/>
  <c r="G2253" i="25"/>
  <c r="G2252" i="25"/>
  <c r="G2251" i="25"/>
  <c r="G2250" i="25"/>
  <c r="G2249" i="25"/>
  <c r="G2248" i="25"/>
  <c r="G2247" i="25"/>
  <c r="G2246" i="25"/>
  <c r="G2245" i="25"/>
  <c r="G2244" i="25"/>
  <c r="G2243" i="25"/>
  <c r="G2242" i="25"/>
  <c r="G2241" i="25"/>
  <c r="G2240" i="25"/>
  <c r="G2239" i="25"/>
  <c r="G2238" i="25"/>
  <c r="G2237" i="25"/>
  <c r="G2236" i="25"/>
  <c r="G2235" i="25"/>
  <c r="G2234" i="25"/>
  <c r="G2233" i="25"/>
  <c r="G2232" i="25"/>
  <c r="G2231" i="25"/>
  <c r="G2230" i="25"/>
  <c r="G2229" i="25"/>
  <c r="G2228" i="25"/>
  <c r="G2227" i="25"/>
  <c r="G2226" i="25"/>
  <c r="G2225" i="25"/>
  <c r="G2224" i="25"/>
  <c r="G2223" i="25"/>
  <c r="G2222" i="25"/>
  <c r="G2221" i="25"/>
  <c r="G2220" i="25"/>
  <c r="G2219" i="25"/>
  <c r="G2218" i="25"/>
  <c r="G2217" i="25"/>
  <c r="G2216" i="25"/>
  <c r="G2215" i="25"/>
  <c r="G2214" i="25"/>
  <c r="G2213" i="25"/>
  <c r="G2212" i="25"/>
  <c r="G2211" i="25"/>
  <c r="G2210" i="25"/>
  <c r="G2209" i="25"/>
  <c r="G2208" i="25"/>
  <c r="G2207" i="25"/>
  <c r="G2206" i="25"/>
  <c r="G2205" i="25"/>
  <c r="G2204" i="25"/>
  <c r="G2203" i="25"/>
  <c r="G2202" i="25"/>
  <c r="G2201" i="25"/>
  <c r="G2200" i="25"/>
  <c r="G2199" i="25"/>
  <c r="G2198" i="25"/>
  <c r="G2197" i="25"/>
  <c r="G2196" i="25"/>
  <c r="G2195" i="25"/>
  <c r="G2194" i="25"/>
  <c r="G2193" i="25"/>
  <c r="G2192" i="25"/>
  <c r="G2191" i="25"/>
  <c r="G2190" i="25"/>
  <c r="G2189" i="25"/>
  <c r="G2188" i="25"/>
  <c r="G2187" i="25"/>
  <c r="G2186" i="25"/>
  <c r="G2185" i="25"/>
  <c r="G2184" i="25"/>
  <c r="G2183" i="25"/>
  <c r="G2182" i="25"/>
  <c r="G2181" i="25"/>
  <c r="G2180" i="25"/>
  <c r="G2179" i="25"/>
  <c r="G2178" i="25"/>
  <c r="G2177" i="25"/>
  <c r="G2176" i="25"/>
  <c r="G2175" i="25"/>
  <c r="G2174" i="25"/>
  <c r="G2173" i="25"/>
  <c r="G2172" i="25"/>
  <c r="G2171" i="25"/>
  <c r="G2170" i="25"/>
  <c r="G2169" i="25"/>
  <c r="G2168" i="25"/>
  <c r="G2167" i="25"/>
  <c r="G2166" i="25"/>
  <c r="G2165" i="25"/>
  <c r="G2164" i="25"/>
  <c r="G2163" i="25"/>
  <c r="G2162" i="25"/>
  <c r="G2161" i="25"/>
  <c r="G2160" i="25"/>
  <c r="G2159" i="25"/>
  <c r="G2158" i="25"/>
  <c r="G2157" i="25"/>
  <c r="G2156" i="25"/>
  <c r="G2155" i="25"/>
  <c r="G2154" i="25"/>
  <c r="G2153" i="25"/>
  <c r="G2152" i="25"/>
  <c r="G2151" i="25"/>
  <c r="G2150" i="25"/>
  <c r="G2149" i="25"/>
  <c r="G2148" i="25"/>
  <c r="G2147" i="25"/>
  <c r="G2146" i="25"/>
  <c r="G2145" i="25"/>
  <c r="G2144" i="25"/>
  <c r="G2143" i="25"/>
  <c r="G2142" i="25"/>
  <c r="G2141" i="25"/>
  <c r="G2140" i="25"/>
  <c r="G2139" i="25"/>
  <c r="G2138" i="25"/>
  <c r="G2137" i="25"/>
  <c r="G2136" i="25"/>
  <c r="G2135" i="25"/>
  <c r="G2134" i="25"/>
  <c r="G2133" i="25"/>
  <c r="G2132" i="25"/>
  <c r="G2131" i="25"/>
  <c r="G2130" i="25"/>
  <c r="G2129" i="25"/>
  <c r="G2128" i="25"/>
  <c r="G2127" i="25"/>
  <c r="G2126" i="25"/>
  <c r="G2125" i="25"/>
  <c r="G2124" i="25"/>
  <c r="G2123" i="25"/>
  <c r="G2122" i="25"/>
  <c r="G2121" i="25"/>
  <c r="G2120" i="25"/>
  <c r="G2119" i="25"/>
  <c r="G2118" i="25"/>
  <c r="G2117" i="25"/>
  <c r="G2116" i="25"/>
  <c r="G2115" i="25"/>
  <c r="G2114" i="25"/>
  <c r="G2113" i="25"/>
  <c r="G2112" i="25"/>
  <c r="G2111" i="25"/>
  <c r="G2110" i="25"/>
  <c r="G2109" i="25"/>
  <c r="G2108" i="25"/>
  <c r="G2107" i="25"/>
  <c r="G2106" i="25"/>
  <c r="G2105" i="25"/>
  <c r="G2104" i="25"/>
  <c r="G2103" i="25"/>
  <c r="G2102" i="25"/>
  <c r="G2101" i="25"/>
  <c r="G2100" i="25"/>
  <c r="G2099" i="25"/>
  <c r="G2098" i="25"/>
  <c r="G2097" i="25"/>
  <c r="G2096" i="25"/>
  <c r="G2095" i="25"/>
  <c r="G2094" i="25"/>
  <c r="G2093" i="25"/>
  <c r="G2092" i="25"/>
  <c r="G2091" i="25"/>
  <c r="G2090" i="25"/>
  <c r="G2089" i="25"/>
  <c r="G2088" i="25"/>
  <c r="G2087" i="25"/>
  <c r="G2086" i="25"/>
  <c r="G2085" i="25"/>
  <c r="G2084" i="25"/>
  <c r="G2083" i="25"/>
  <c r="G2082" i="25"/>
  <c r="G2081" i="25"/>
  <c r="G2080" i="25"/>
  <c r="G2079" i="25"/>
  <c r="G2078" i="25"/>
  <c r="G2077" i="25"/>
  <c r="G2076" i="25"/>
  <c r="G2075" i="25"/>
  <c r="G2074" i="25"/>
  <c r="G2073" i="25"/>
  <c r="G2072" i="25"/>
  <c r="G2071" i="25"/>
  <c r="G2070" i="25"/>
  <c r="G2069" i="25"/>
  <c r="G2068" i="25"/>
  <c r="G2067" i="25"/>
  <c r="G2066" i="25"/>
  <c r="G2065" i="25"/>
  <c r="G2064" i="25"/>
  <c r="G2063" i="25"/>
  <c r="G2062" i="25"/>
  <c r="G2061" i="25"/>
  <c r="G2060" i="25"/>
  <c r="G2059" i="25"/>
  <c r="G2058" i="25"/>
  <c r="G2057" i="25"/>
  <c r="G2056" i="25"/>
  <c r="G2055" i="25"/>
  <c r="G2054" i="25"/>
  <c r="G2053" i="25"/>
  <c r="G2052" i="25"/>
  <c r="G2051" i="25"/>
  <c r="G2050" i="25"/>
  <c r="G2049" i="25"/>
  <c r="G2048" i="25"/>
  <c r="G2047" i="25"/>
  <c r="G2046" i="25"/>
  <c r="G2045" i="25"/>
  <c r="G2044" i="25"/>
  <c r="G2043" i="25"/>
  <c r="G2042" i="25"/>
  <c r="G2041" i="25"/>
  <c r="G2040" i="25"/>
  <c r="G2039" i="25"/>
  <c r="G2038" i="25"/>
  <c r="G2037" i="25"/>
  <c r="G2036" i="25"/>
  <c r="G2035" i="25"/>
  <c r="G2034" i="25"/>
  <c r="G2033" i="25"/>
  <c r="G2032" i="25"/>
  <c r="G2031" i="25"/>
  <c r="G2030" i="25"/>
  <c r="G2029" i="25"/>
  <c r="G2028" i="25"/>
  <c r="G2027" i="25"/>
  <c r="G2026" i="25"/>
  <c r="G2025" i="25"/>
  <c r="G2024" i="25"/>
  <c r="G2023" i="25"/>
  <c r="G2022" i="25"/>
  <c r="G2021" i="25"/>
  <c r="G2020" i="25"/>
  <c r="G2019" i="25"/>
  <c r="G2018" i="25"/>
  <c r="G2017" i="25"/>
  <c r="G2016" i="25"/>
  <c r="G2015" i="25"/>
  <c r="G2014" i="25"/>
  <c r="G2013" i="25"/>
  <c r="G2012" i="25"/>
  <c r="G2011" i="25"/>
  <c r="G2010" i="25"/>
  <c r="G2009" i="25"/>
  <c r="G2008" i="25"/>
  <c r="G2007" i="25"/>
  <c r="G2006" i="25"/>
  <c r="G2005" i="25"/>
  <c r="G2004" i="25"/>
  <c r="G2003" i="25"/>
  <c r="G2002" i="25"/>
  <c r="G2001" i="25"/>
  <c r="G2000" i="25"/>
  <c r="G1999" i="25"/>
  <c r="G1998" i="25"/>
  <c r="G1997" i="25"/>
  <c r="G1996" i="25"/>
  <c r="G1995" i="25"/>
  <c r="G1994" i="25"/>
  <c r="G1993" i="25"/>
  <c r="G1992" i="25"/>
  <c r="G1991" i="25"/>
  <c r="G1990" i="25"/>
  <c r="G1989" i="25"/>
  <c r="G1988" i="25"/>
  <c r="G1987" i="25"/>
  <c r="G1986" i="25"/>
  <c r="G1985" i="25"/>
  <c r="G1984" i="25"/>
  <c r="G1983" i="25"/>
  <c r="G1982" i="25"/>
  <c r="G1981" i="25"/>
  <c r="G1980" i="25"/>
  <c r="G1979" i="25"/>
  <c r="G1978" i="25"/>
  <c r="G1977" i="25"/>
  <c r="G1976" i="25"/>
  <c r="G1975" i="25"/>
  <c r="G1974" i="25"/>
  <c r="G1973" i="25"/>
  <c r="G1972" i="25"/>
  <c r="G1971" i="25"/>
  <c r="G1970" i="25"/>
  <c r="G1969" i="25"/>
  <c r="G1968" i="25"/>
  <c r="G1967" i="25"/>
  <c r="G1966" i="25"/>
  <c r="G1965" i="25"/>
  <c r="G1964" i="25"/>
  <c r="G1963" i="25"/>
  <c r="G1962" i="25"/>
  <c r="G1961" i="25"/>
  <c r="G1960" i="25"/>
  <c r="G1959" i="25"/>
  <c r="G1958" i="25"/>
  <c r="G1957" i="25"/>
  <c r="G1956" i="25"/>
  <c r="G1955" i="25"/>
  <c r="G1954" i="25"/>
  <c r="G1953" i="25"/>
  <c r="G1952" i="25"/>
  <c r="G1951" i="25"/>
  <c r="G1950" i="25"/>
  <c r="G1949" i="25"/>
  <c r="G1948" i="25"/>
  <c r="G1947" i="25"/>
  <c r="G1946" i="25"/>
  <c r="G1945" i="25"/>
  <c r="G1944" i="25"/>
  <c r="G1943" i="25"/>
  <c r="G1942" i="25"/>
  <c r="G1941" i="25"/>
  <c r="G1940" i="25"/>
  <c r="G1939" i="25"/>
  <c r="G1938" i="25"/>
  <c r="G1937" i="25"/>
  <c r="G1936" i="25"/>
  <c r="G1935" i="25"/>
  <c r="G1934" i="25"/>
  <c r="G1933" i="25"/>
  <c r="G1932" i="25"/>
  <c r="G1931" i="25"/>
  <c r="G1930" i="25"/>
  <c r="G1929" i="25"/>
  <c r="G1928" i="25"/>
  <c r="G1927" i="25"/>
  <c r="G1926" i="25"/>
  <c r="G1925" i="25"/>
  <c r="G1924" i="25"/>
  <c r="G1923" i="25"/>
  <c r="G1922" i="25"/>
  <c r="G1921" i="25"/>
  <c r="G1920" i="25"/>
  <c r="G1919" i="25"/>
  <c r="G1918" i="25"/>
  <c r="G1917" i="25"/>
  <c r="G1916" i="25"/>
  <c r="G1915" i="25"/>
  <c r="G1914" i="25"/>
  <c r="G1913" i="25"/>
  <c r="G1912" i="25"/>
  <c r="G1911" i="25"/>
  <c r="G1910" i="25"/>
  <c r="G1909" i="25"/>
  <c r="G1908" i="25"/>
  <c r="G1907" i="25"/>
  <c r="G1906" i="25"/>
  <c r="G1905" i="25"/>
  <c r="G1904" i="25"/>
  <c r="G1903" i="25"/>
  <c r="G1902" i="25"/>
  <c r="G1901" i="25"/>
  <c r="G1900" i="25"/>
  <c r="G1899" i="25"/>
  <c r="G1898" i="25"/>
  <c r="G1897" i="25"/>
  <c r="G1896" i="25"/>
  <c r="G1895" i="25"/>
  <c r="G1894" i="25"/>
  <c r="G1893" i="25"/>
  <c r="G1892" i="25"/>
  <c r="G1891" i="25"/>
  <c r="G1890" i="25"/>
  <c r="G1889" i="25"/>
  <c r="G1888" i="25"/>
  <c r="G1887" i="25"/>
  <c r="G1886" i="25"/>
  <c r="G1885" i="25"/>
  <c r="G1884" i="25"/>
  <c r="G1883" i="25"/>
  <c r="G1882" i="25"/>
  <c r="G1881" i="25"/>
  <c r="G1880" i="25"/>
  <c r="G1879" i="25"/>
  <c r="G1878" i="25"/>
  <c r="G1877" i="25"/>
  <c r="G1876" i="25"/>
  <c r="G1875" i="25"/>
  <c r="G1874" i="25"/>
  <c r="G1873" i="25"/>
  <c r="G1872" i="25"/>
  <c r="G1871" i="25"/>
  <c r="G1870" i="25"/>
  <c r="G1869" i="25"/>
  <c r="G1868" i="25"/>
  <c r="G1867" i="25"/>
  <c r="G1866" i="25"/>
  <c r="G1865" i="25"/>
  <c r="G1864" i="25"/>
  <c r="G1863" i="25"/>
  <c r="G1862" i="25"/>
  <c r="G1861" i="25"/>
  <c r="G1860" i="25"/>
  <c r="G1859" i="25"/>
  <c r="G1858" i="25"/>
  <c r="G1857" i="25"/>
  <c r="G1856" i="25"/>
  <c r="G1855" i="25"/>
  <c r="G1854" i="25"/>
  <c r="G1853" i="25"/>
  <c r="G1852" i="25"/>
  <c r="G1851" i="25"/>
  <c r="G1850" i="25"/>
  <c r="G1849" i="25"/>
  <c r="G1848" i="25"/>
  <c r="G1847" i="25"/>
  <c r="G1846" i="25"/>
  <c r="G1845" i="25"/>
  <c r="G1844" i="25"/>
  <c r="G1843" i="25"/>
  <c r="G1842" i="25"/>
  <c r="G1841" i="25"/>
  <c r="G1840" i="25"/>
  <c r="G1839" i="25"/>
  <c r="G1838" i="25"/>
  <c r="G1837" i="25"/>
  <c r="G1836" i="25"/>
  <c r="G1835" i="25"/>
  <c r="G1834" i="25"/>
  <c r="G1833" i="25"/>
  <c r="G1832" i="25"/>
  <c r="G1831" i="25"/>
  <c r="G1830" i="25"/>
  <c r="G1829" i="25"/>
  <c r="G1828" i="25"/>
  <c r="G1827" i="25"/>
  <c r="G1826" i="25"/>
  <c r="G1825" i="25"/>
  <c r="G1824" i="25"/>
  <c r="G1823" i="25"/>
  <c r="G1822" i="25"/>
  <c r="G1821" i="25"/>
  <c r="G1820" i="25"/>
  <c r="G1819" i="25"/>
  <c r="G1818" i="25"/>
  <c r="G1817" i="25"/>
  <c r="G1816" i="25"/>
  <c r="G1815" i="25"/>
  <c r="G1814" i="25"/>
  <c r="G1813" i="25"/>
  <c r="G1812" i="25"/>
  <c r="G1811" i="25"/>
  <c r="G1810" i="25"/>
  <c r="G1809" i="25"/>
  <c r="G1808" i="25"/>
  <c r="G1807" i="25"/>
  <c r="G1806" i="25"/>
  <c r="G1805" i="25"/>
  <c r="G1804" i="25"/>
  <c r="G1803" i="25"/>
  <c r="G1802" i="25"/>
  <c r="G1801" i="25"/>
  <c r="G1800" i="25"/>
  <c r="G1799" i="25"/>
  <c r="G1798" i="25"/>
  <c r="G1797" i="25"/>
  <c r="G1796" i="25"/>
  <c r="G1795" i="25"/>
  <c r="G1794" i="25"/>
  <c r="G1793" i="25"/>
  <c r="G1792" i="25"/>
  <c r="G1791" i="25"/>
  <c r="G1790" i="25"/>
  <c r="G1789" i="25"/>
  <c r="G1788" i="25"/>
  <c r="G1787" i="25"/>
  <c r="G1786" i="25"/>
  <c r="G1785" i="25"/>
  <c r="G1784" i="25"/>
  <c r="G1783" i="25"/>
  <c r="G1782" i="25"/>
  <c r="G1781" i="25"/>
  <c r="G1780" i="25"/>
  <c r="G1779" i="25"/>
  <c r="G1778" i="25"/>
  <c r="G1777" i="25"/>
  <c r="G1776" i="25"/>
  <c r="G1775" i="25"/>
  <c r="G1774" i="25"/>
  <c r="G1773" i="25"/>
  <c r="G1772" i="25"/>
  <c r="G1771" i="25"/>
  <c r="G1770" i="25"/>
  <c r="G1769" i="25"/>
  <c r="G1768" i="25"/>
  <c r="G1767" i="25"/>
  <c r="G1766" i="25"/>
  <c r="G1765" i="25"/>
  <c r="G1764" i="25"/>
  <c r="G1763" i="25"/>
  <c r="G1762" i="25"/>
  <c r="G1761" i="25"/>
  <c r="G1760" i="25"/>
  <c r="G1759" i="25"/>
  <c r="G1758" i="25"/>
  <c r="G1757" i="25"/>
  <c r="G1756" i="25"/>
  <c r="G1755" i="25"/>
  <c r="G1754" i="25"/>
  <c r="G1753" i="25"/>
  <c r="G1752" i="25"/>
  <c r="G1751" i="25"/>
  <c r="G1750" i="25"/>
  <c r="G1749" i="25"/>
  <c r="G1748" i="25"/>
  <c r="G1747" i="25"/>
  <c r="G1746" i="25"/>
  <c r="G1745" i="25"/>
  <c r="G1744" i="25"/>
  <c r="G1743" i="25"/>
  <c r="G1742" i="25"/>
  <c r="G1741" i="25"/>
  <c r="G1740" i="25"/>
  <c r="G1739" i="25"/>
  <c r="G1738" i="25"/>
  <c r="G1737" i="25"/>
  <c r="G1736" i="25"/>
  <c r="G1735" i="25"/>
  <c r="G1734" i="25"/>
  <c r="G1733" i="25"/>
  <c r="G1732" i="25"/>
  <c r="G1731" i="25"/>
  <c r="G1730" i="25"/>
  <c r="G1729" i="25"/>
  <c r="G1728" i="25"/>
  <c r="G1727" i="25"/>
  <c r="G1726" i="25"/>
  <c r="G1725" i="25"/>
  <c r="G1724" i="25"/>
  <c r="G1723" i="25"/>
  <c r="G1722" i="25"/>
  <c r="G1721" i="25"/>
  <c r="G1720" i="25"/>
  <c r="G1719" i="25"/>
  <c r="G1718" i="25"/>
  <c r="G1717" i="25"/>
  <c r="G1716" i="25"/>
  <c r="G1715" i="25"/>
  <c r="G1714" i="25"/>
  <c r="G1713" i="25"/>
  <c r="G1712" i="25"/>
  <c r="G1711" i="25"/>
  <c r="G1710" i="25"/>
  <c r="G1709" i="25"/>
  <c r="G1708" i="25"/>
  <c r="G1707" i="25"/>
  <c r="G1706" i="25"/>
  <c r="G1705" i="25"/>
  <c r="G1704" i="25"/>
  <c r="G1703" i="25"/>
  <c r="G1702" i="25"/>
  <c r="G1701" i="25"/>
  <c r="G1700" i="25"/>
  <c r="G1699" i="25"/>
  <c r="G1698" i="25"/>
  <c r="G1697" i="25"/>
  <c r="G1696" i="25"/>
  <c r="G1695" i="25"/>
  <c r="G1694" i="25"/>
  <c r="G1693" i="25"/>
  <c r="G1692" i="25"/>
  <c r="G1691" i="25"/>
  <c r="G1690" i="25"/>
  <c r="G1689" i="25"/>
  <c r="G1688" i="25"/>
  <c r="G1687" i="25"/>
  <c r="G1686" i="25"/>
  <c r="G1685" i="25"/>
  <c r="G1684" i="25"/>
  <c r="G1683" i="25"/>
  <c r="G1682" i="25"/>
  <c r="G1681" i="25"/>
  <c r="G1680" i="25"/>
  <c r="G1679" i="25"/>
  <c r="G1678" i="25"/>
  <c r="G1677" i="25"/>
  <c r="G1676" i="25"/>
  <c r="G1675" i="25"/>
  <c r="G1674" i="25"/>
  <c r="G1673" i="25"/>
  <c r="G1672" i="25"/>
  <c r="G1671" i="25"/>
  <c r="G1670" i="25"/>
  <c r="G1669" i="25"/>
  <c r="G1668" i="25"/>
  <c r="G1667" i="25"/>
  <c r="G1666" i="25"/>
  <c r="G1665" i="25"/>
  <c r="G1664" i="25"/>
  <c r="G1663" i="25"/>
  <c r="G1662" i="25"/>
  <c r="G1661" i="25"/>
  <c r="G1660" i="25"/>
  <c r="G1659" i="25"/>
  <c r="G1658" i="25"/>
  <c r="G1657" i="25"/>
  <c r="G1656" i="25"/>
  <c r="G1655" i="25"/>
  <c r="G1654" i="25"/>
  <c r="G1653" i="25"/>
  <c r="G1652" i="25"/>
  <c r="G1651" i="25"/>
  <c r="G1650" i="25"/>
  <c r="G1649" i="25"/>
  <c r="G1648" i="25"/>
  <c r="G1647" i="25"/>
  <c r="G1646" i="25"/>
  <c r="G1645" i="25"/>
  <c r="G1644" i="25"/>
  <c r="G1643" i="25"/>
  <c r="G1642" i="25"/>
  <c r="G1641" i="25"/>
  <c r="G1640" i="25"/>
  <c r="G1639" i="25"/>
  <c r="G1638" i="25"/>
  <c r="G1637" i="25"/>
  <c r="G1636" i="25"/>
  <c r="G1635" i="25"/>
  <c r="G1634" i="25"/>
  <c r="G1633" i="25"/>
  <c r="G1632" i="25"/>
  <c r="G1631" i="25"/>
  <c r="G1630" i="25"/>
  <c r="G1629" i="25"/>
  <c r="G1628" i="25"/>
  <c r="G1627" i="25"/>
  <c r="G1626" i="25"/>
  <c r="G1625" i="25"/>
  <c r="G1624" i="25"/>
  <c r="G1623" i="25"/>
  <c r="G1622" i="25"/>
  <c r="G1621" i="25"/>
  <c r="G1620" i="25"/>
  <c r="G1619" i="25"/>
  <c r="G1618" i="25"/>
  <c r="G1617" i="25"/>
  <c r="G1616" i="25"/>
  <c r="G1615" i="25"/>
  <c r="G1614" i="25"/>
  <c r="G1613" i="25"/>
  <c r="G1612" i="25"/>
  <c r="G1611" i="25"/>
  <c r="G1610" i="25"/>
  <c r="G1609" i="25"/>
  <c r="G1608" i="25"/>
  <c r="G1607" i="25"/>
  <c r="G1606" i="25"/>
  <c r="G1605" i="25"/>
  <c r="G1604" i="25"/>
  <c r="G1603" i="25"/>
  <c r="G1602" i="25"/>
  <c r="G1601" i="25"/>
  <c r="G1600" i="25"/>
  <c r="G1599" i="25"/>
  <c r="G1598" i="25"/>
  <c r="G1597" i="25"/>
  <c r="G1596" i="25"/>
  <c r="G1595" i="25"/>
  <c r="G1594" i="25"/>
  <c r="G1593" i="25"/>
  <c r="G1592" i="25"/>
  <c r="G1591" i="25"/>
  <c r="G1590" i="25"/>
  <c r="G1589" i="25"/>
  <c r="G1588" i="25"/>
  <c r="G1587" i="25"/>
  <c r="G1586" i="25"/>
  <c r="G1585" i="25"/>
  <c r="G1584" i="25"/>
  <c r="G1583" i="25"/>
  <c r="G1582" i="25"/>
  <c r="G1581" i="25"/>
  <c r="G1580" i="25"/>
  <c r="G1579" i="25"/>
  <c r="G1578" i="25"/>
  <c r="G1577" i="25"/>
  <c r="G1576" i="25"/>
  <c r="G1575" i="25"/>
  <c r="G1574" i="25"/>
  <c r="G1573" i="25"/>
  <c r="G1572" i="25"/>
  <c r="G1571" i="25"/>
  <c r="G1570" i="25"/>
  <c r="G1569" i="25"/>
  <c r="G1568" i="25"/>
  <c r="G1567" i="25"/>
  <c r="G1566" i="25"/>
  <c r="G1565" i="25"/>
  <c r="G1564" i="25"/>
  <c r="G1563" i="25"/>
  <c r="G1562" i="25"/>
  <c r="G1561" i="25"/>
  <c r="G1560" i="25"/>
  <c r="G1559" i="25"/>
  <c r="G1558" i="25"/>
  <c r="G1557" i="25"/>
  <c r="G1556" i="25"/>
  <c r="G1555" i="25"/>
  <c r="G1554" i="25"/>
  <c r="G1553" i="25"/>
  <c r="G1552" i="25"/>
  <c r="G1551" i="25"/>
  <c r="G1550" i="25"/>
  <c r="G1549" i="25"/>
  <c r="G1548" i="25"/>
  <c r="G1547" i="25"/>
  <c r="G1546" i="25"/>
  <c r="G1545" i="25"/>
  <c r="G1544" i="25"/>
  <c r="G1543" i="25"/>
  <c r="G1542" i="25"/>
  <c r="G1541" i="25"/>
  <c r="G1540" i="25"/>
  <c r="G1539" i="25"/>
  <c r="G1538" i="25"/>
  <c r="G1537" i="25"/>
  <c r="G1536" i="25"/>
  <c r="G1535" i="25"/>
  <c r="G1534" i="25"/>
  <c r="G1533" i="25"/>
  <c r="G1532" i="25"/>
  <c r="G1531" i="25"/>
  <c r="G1530" i="25"/>
  <c r="G1529" i="25"/>
  <c r="G1528" i="25"/>
  <c r="G1527" i="25"/>
  <c r="G1526" i="25"/>
  <c r="G1525" i="25"/>
  <c r="G1524" i="25"/>
  <c r="G1523" i="25"/>
  <c r="G1522" i="25"/>
  <c r="G1521" i="25"/>
  <c r="G1520" i="25"/>
  <c r="G1519" i="25"/>
  <c r="G1518" i="25"/>
  <c r="G1517" i="25"/>
  <c r="G1516" i="25"/>
  <c r="G1515" i="25"/>
  <c r="G1514" i="25"/>
  <c r="G1513" i="25"/>
  <c r="G1512" i="25"/>
  <c r="G1511" i="25"/>
  <c r="G1510" i="25"/>
  <c r="G1509" i="25"/>
  <c r="G1508" i="25"/>
  <c r="G1507" i="25"/>
  <c r="G1506" i="25"/>
  <c r="G1505" i="25"/>
  <c r="G1504" i="25"/>
  <c r="G1503" i="25"/>
  <c r="G1502" i="25"/>
  <c r="G1501" i="25"/>
  <c r="G1500" i="25"/>
  <c r="G1499" i="25"/>
  <c r="G1498" i="25"/>
  <c r="G1497" i="25"/>
  <c r="G1496" i="25"/>
  <c r="G1495" i="25"/>
  <c r="G1494" i="25"/>
  <c r="G1493" i="25"/>
  <c r="G1492" i="25"/>
  <c r="G1491" i="25"/>
  <c r="G1490" i="25"/>
  <c r="G1489" i="25"/>
  <c r="G1488" i="25"/>
  <c r="G1487" i="25"/>
  <c r="G1486" i="25"/>
  <c r="G1485" i="25"/>
  <c r="G1484" i="25"/>
  <c r="G1483" i="25"/>
  <c r="G1482" i="25"/>
  <c r="G1481" i="25"/>
  <c r="G1480" i="25"/>
  <c r="G1479" i="25"/>
  <c r="G1478" i="25"/>
  <c r="G1477" i="25"/>
  <c r="G1476" i="25"/>
  <c r="G1475" i="25"/>
  <c r="G1474" i="25"/>
  <c r="G1473" i="25"/>
  <c r="G1472" i="25"/>
  <c r="G1471" i="25"/>
  <c r="G1470" i="25"/>
  <c r="G1469" i="25"/>
  <c r="G1468" i="25"/>
  <c r="G1467" i="25"/>
  <c r="G1466" i="25"/>
  <c r="G1465" i="25"/>
  <c r="G1464" i="25"/>
  <c r="G1463" i="25"/>
  <c r="G1462" i="25"/>
  <c r="G1461" i="25"/>
  <c r="G1460" i="25"/>
  <c r="G1459" i="25"/>
  <c r="G1458" i="25"/>
  <c r="G1457" i="25"/>
  <c r="G1456" i="25"/>
  <c r="G1455" i="25"/>
  <c r="G1454" i="25"/>
  <c r="G1453" i="25"/>
  <c r="G1452" i="25"/>
  <c r="G1451" i="25"/>
  <c r="G1450" i="25"/>
  <c r="G1449" i="25"/>
  <c r="G1448" i="25"/>
  <c r="G1447" i="25"/>
  <c r="G1446" i="25"/>
  <c r="G1445" i="25"/>
  <c r="G1444" i="25"/>
  <c r="G1443" i="25"/>
  <c r="G1442" i="25"/>
  <c r="G1441" i="25"/>
  <c r="G1440" i="25"/>
  <c r="G1439" i="25"/>
  <c r="G1438" i="25"/>
  <c r="G1437" i="25"/>
  <c r="G1436" i="25"/>
  <c r="G1435" i="25"/>
  <c r="G1434" i="25"/>
  <c r="G1433" i="25"/>
  <c r="G1432" i="25"/>
  <c r="G1431" i="25"/>
  <c r="G1430" i="25"/>
  <c r="G1429" i="25"/>
  <c r="G1428" i="25"/>
  <c r="G1427" i="25"/>
  <c r="G1426" i="25"/>
  <c r="G1425" i="25"/>
  <c r="G1424" i="25"/>
  <c r="G1423" i="25"/>
  <c r="G1422" i="25"/>
  <c r="G1421" i="25"/>
  <c r="G1420" i="25"/>
  <c r="G1419" i="25"/>
  <c r="G1418" i="25"/>
  <c r="G1417" i="25"/>
  <c r="G1416" i="25"/>
  <c r="G1415" i="25"/>
  <c r="G1414" i="25"/>
  <c r="G1413" i="25"/>
  <c r="G1412" i="25"/>
  <c r="G1411" i="25"/>
  <c r="G1410" i="25"/>
  <c r="G1409" i="25"/>
  <c r="G1408" i="25"/>
  <c r="G1407" i="25"/>
  <c r="G1406" i="25"/>
  <c r="G1405" i="25"/>
  <c r="G1404" i="25"/>
  <c r="G1403" i="25"/>
  <c r="G1402" i="25"/>
  <c r="G1401" i="25"/>
  <c r="G1400" i="25"/>
  <c r="G1399" i="25"/>
  <c r="G1398" i="25"/>
  <c r="G1397" i="25"/>
  <c r="G1396" i="25"/>
  <c r="G1395" i="25"/>
  <c r="G1394" i="25"/>
  <c r="G1393" i="25"/>
  <c r="G1392" i="25"/>
  <c r="G1391" i="25"/>
  <c r="G1390" i="25"/>
  <c r="G1389" i="25"/>
  <c r="G1388" i="25"/>
  <c r="G1387" i="25"/>
  <c r="G1386" i="25"/>
  <c r="G1385" i="25"/>
  <c r="G1384" i="25"/>
  <c r="G1383" i="25"/>
  <c r="G1382" i="25"/>
  <c r="G1381" i="25"/>
  <c r="G1380" i="25"/>
  <c r="G1379" i="25"/>
  <c r="G1378" i="25"/>
  <c r="G1377" i="25"/>
  <c r="G1376" i="25"/>
  <c r="G1375" i="25"/>
  <c r="G1374" i="25"/>
  <c r="G1373" i="25"/>
  <c r="G1372" i="25"/>
  <c r="G1371" i="25"/>
  <c r="G1370" i="25"/>
  <c r="G1369" i="25"/>
  <c r="G1368" i="25"/>
  <c r="G1367" i="25"/>
  <c r="G1366" i="25"/>
  <c r="G1365" i="25"/>
  <c r="G1364" i="25"/>
  <c r="G1363" i="25"/>
  <c r="G1362" i="25"/>
  <c r="G1361" i="25"/>
  <c r="G1360" i="25"/>
  <c r="G1359" i="25"/>
  <c r="G1358" i="25"/>
  <c r="G1357" i="25"/>
  <c r="G1356" i="25"/>
  <c r="G1355" i="25"/>
  <c r="G1354" i="25"/>
  <c r="G1353" i="25"/>
  <c r="G1352" i="25"/>
  <c r="G1351" i="25"/>
  <c r="G1350" i="25"/>
  <c r="G1349" i="25"/>
  <c r="G1348" i="25"/>
  <c r="G1347" i="25"/>
  <c r="G1346" i="25"/>
  <c r="G1345" i="25"/>
  <c r="G1344" i="25"/>
  <c r="G1343" i="25"/>
  <c r="G1342" i="25"/>
  <c r="G1341" i="25"/>
  <c r="G1340" i="25"/>
  <c r="G1339" i="25"/>
  <c r="G1338" i="25"/>
  <c r="G1337" i="25"/>
  <c r="G1336" i="25"/>
  <c r="G1335" i="25"/>
  <c r="G1334" i="25"/>
  <c r="G1333" i="25"/>
  <c r="G1332" i="25"/>
  <c r="G1331" i="25"/>
  <c r="G1330" i="25"/>
  <c r="G1329" i="25"/>
  <c r="G1328" i="25"/>
  <c r="G1327" i="25"/>
  <c r="G1326" i="25"/>
  <c r="G1325" i="25"/>
  <c r="G1324" i="25"/>
  <c r="G1323" i="25"/>
  <c r="G1322" i="25"/>
  <c r="G1321" i="25"/>
  <c r="G1320" i="25"/>
  <c r="G1319" i="25"/>
  <c r="G1318" i="25"/>
  <c r="G1317" i="25"/>
  <c r="G1316" i="25"/>
  <c r="G1315" i="25"/>
  <c r="G1314" i="25"/>
  <c r="G1313" i="25"/>
  <c r="G1312" i="25"/>
  <c r="G1311" i="25"/>
  <c r="G1310" i="25"/>
  <c r="G1309" i="25"/>
  <c r="G1308" i="25"/>
  <c r="G1307" i="25"/>
  <c r="G1306" i="25"/>
  <c r="G1305" i="25"/>
  <c r="G1304" i="25"/>
  <c r="G1303" i="25"/>
  <c r="G1302" i="25"/>
  <c r="G1301" i="25"/>
  <c r="G1300" i="25"/>
  <c r="G1299" i="25"/>
  <c r="G1298" i="25"/>
  <c r="G1297" i="25"/>
  <c r="G1296" i="25"/>
  <c r="G1295" i="25"/>
  <c r="G1294" i="25"/>
  <c r="G1293" i="25"/>
  <c r="G1292" i="25"/>
  <c r="G1291" i="25"/>
  <c r="G1290" i="25"/>
  <c r="G1289" i="25"/>
  <c r="G1288" i="25"/>
  <c r="G1287" i="25"/>
  <c r="G1286" i="25"/>
  <c r="G1285" i="25"/>
  <c r="G1284" i="25"/>
  <c r="G1283" i="25"/>
  <c r="G1282" i="25"/>
  <c r="G1281" i="25"/>
  <c r="G1280" i="25"/>
  <c r="G1279" i="25"/>
  <c r="G1278" i="25"/>
  <c r="G1277" i="25"/>
  <c r="G1276" i="25"/>
  <c r="G1275" i="25"/>
  <c r="G1274" i="25"/>
  <c r="G1273" i="25"/>
  <c r="G1272" i="25"/>
  <c r="G1271" i="25"/>
  <c r="G1270" i="25"/>
  <c r="G1269" i="25"/>
  <c r="G1268" i="25"/>
  <c r="G1267" i="25"/>
  <c r="G1266" i="25"/>
  <c r="G1265" i="25"/>
  <c r="G1264" i="25"/>
  <c r="G1263" i="25"/>
  <c r="G1262" i="25"/>
  <c r="G1261" i="25"/>
  <c r="G1260" i="25"/>
  <c r="G1259" i="25"/>
  <c r="G1258" i="25"/>
  <c r="G1257" i="25"/>
  <c r="G1256" i="25"/>
  <c r="G1255" i="25"/>
  <c r="G1254" i="25"/>
  <c r="G1253" i="25"/>
  <c r="G1252" i="25"/>
  <c r="G1251" i="25"/>
  <c r="G1250" i="25"/>
  <c r="G1249" i="25"/>
  <c r="G1248" i="25"/>
  <c r="G1247" i="25"/>
  <c r="G1246" i="25"/>
  <c r="G1245" i="25"/>
  <c r="G1244" i="25"/>
  <c r="G1243" i="25"/>
  <c r="G1242" i="25"/>
  <c r="G1241" i="25"/>
  <c r="G1240" i="25"/>
  <c r="G1239" i="25"/>
  <c r="G1238" i="25"/>
  <c r="G1237" i="25"/>
  <c r="G1236" i="25"/>
  <c r="G1235" i="25"/>
  <c r="G1234" i="25"/>
  <c r="G1233" i="25"/>
  <c r="G1232" i="25"/>
  <c r="G1231" i="25"/>
  <c r="G1230" i="25"/>
  <c r="G1229" i="25"/>
  <c r="G1228" i="25"/>
  <c r="G1227" i="25"/>
  <c r="G1226" i="25"/>
  <c r="G1225" i="25"/>
  <c r="G1224" i="25"/>
  <c r="G1223" i="25"/>
  <c r="G1222" i="25"/>
  <c r="G1221" i="25"/>
  <c r="G1220" i="25"/>
  <c r="G1219" i="25"/>
  <c r="G1218" i="25"/>
  <c r="G1217" i="25"/>
  <c r="G1216" i="25"/>
  <c r="G1215" i="25"/>
  <c r="G1214" i="25"/>
  <c r="G1213" i="25"/>
  <c r="G1212" i="25"/>
  <c r="G1211" i="25"/>
  <c r="G1210" i="25"/>
  <c r="G1209" i="25"/>
  <c r="G1208" i="25"/>
  <c r="G1207" i="25"/>
  <c r="G1206" i="25"/>
  <c r="G1205" i="25"/>
  <c r="G1204" i="25"/>
  <c r="G1203" i="25"/>
  <c r="G1202" i="25"/>
  <c r="G1201" i="25"/>
  <c r="G1200" i="25"/>
  <c r="G1199" i="25"/>
  <c r="G1198" i="25"/>
  <c r="G1197" i="25"/>
  <c r="G1196" i="25"/>
  <c r="G1195" i="25"/>
  <c r="G1194" i="25"/>
  <c r="G1193" i="25"/>
  <c r="G1192" i="25"/>
  <c r="G1191" i="25"/>
  <c r="G1190" i="25"/>
  <c r="G1189" i="25"/>
  <c r="G1188" i="25"/>
  <c r="G1187" i="25"/>
  <c r="G1186" i="25"/>
  <c r="G1185" i="25"/>
  <c r="G1184" i="25"/>
  <c r="G1183" i="25"/>
  <c r="G1182" i="25"/>
  <c r="G1181" i="25"/>
  <c r="G1180" i="25"/>
  <c r="G1179" i="25"/>
  <c r="G1178" i="25"/>
  <c r="G1177" i="25"/>
  <c r="G1176" i="25"/>
  <c r="G1175" i="25"/>
  <c r="G1174" i="25"/>
  <c r="G1173" i="25"/>
  <c r="G1172" i="25"/>
  <c r="G1171" i="25"/>
  <c r="G1170" i="25"/>
  <c r="G1169" i="25"/>
  <c r="G1168" i="25"/>
  <c r="G1167" i="25"/>
  <c r="G1166" i="25"/>
  <c r="G1165" i="25"/>
  <c r="G1164" i="25"/>
  <c r="G1163" i="25"/>
  <c r="G1162" i="25"/>
  <c r="G1161" i="25"/>
  <c r="G1160" i="25"/>
  <c r="G1159" i="25"/>
  <c r="G1158" i="25"/>
  <c r="G1157" i="25"/>
  <c r="G1156" i="25"/>
  <c r="G1155" i="25"/>
  <c r="G1154" i="25"/>
  <c r="G1153" i="25"/>
  <c r="G1152" i="25"/>
  <c r="G1151" i="25"/>
  <c r="G1150" i="25"/>
  <c r="G1149" i="25"/>
  <c r="G1148" i="25"/>
  <c r="G1147" i="25"/>
  <c r="G1146" i="25"/>
  <c r="G1145" i="25"/>
  <c r="G1144" i="25"/>
  <c r="G1143" i="25"/>
  <c r="G1142" i="25"/>
  <c r="G1141" i="25"/>
  <c r="G1140" i="25"/>
  <c r="G1139" i="25"/>
  <c r="G1138" i="25"/>
  <c r="G1137" i="25"/>
  <c r="G1136" i="25"/>
  <c r="G1135" i="25"/>
  <c r="G1134" i="25"/>
  <c r="G1133" i="25"/>
  <c r="G1132" i="25"/>
  <c r="G1131" i="25"/>
  <c r="G1130" i="25"/>
  <c r="G1129" i="25"/>
  <c r="G1128" i="25"/>
  <c r="G1127" i="25"/>
  <c r="G1126" i="25"/>
  <c r="G1125" i="25"/>
  <c r="G1124" i="25"/>
  <c r="G1123" i="25"/>
  <c r="G1122" i="25"/>
  <c r="G1121" i="25"/>
  <c r="G1120" i="25"/>
  <c r="G1119" i="25"/>
  <c r="G1118" i="25"/>
  <c r="G1117" i="25"/>
  <c r="G1116" i="25"/>
  <c r="G1115" i="25"/>
  <c r="G1114" i="25"/>
  <c r="G1113" i="25"/>
  <c r="G1112" i="25"/>
  <c r="G1111" i="25"/>
  <c r="G1110" i="25"/>
  <c r="G1109" i="25"/>
  <c r="G1108" i="25"/>
  <c r="G1107" i="25"/>
  <c r="G1106" i="25"/>
  <c r="G1105" i="25"/>
  <c r="G1104" i="25"/>
  <c r="G1103" i="25"/>
  <c r="G1102" i="25"/>
  <c r="G1101" i="25"/>
  <c r="G1100" i="25"/>
  <c r="G1099" i="25"/>
  <c r="G1098" i="25"/>
  <c r="G1097" i="25"/>
  <c r="G1096" i="25"/>
  <c r="G1095" i="25"/>
  <c r="G1094" i="25"/>
  <c r="G1093" i="25"/>
  <c r="G1092" i="25"/>
  <c r="G1091" i="25"/>
  <c r="G1090" i="25"/>
  <c r="G1089" i="25"/>
  <c r="G1088" i="25"/>
  <c r="G1087" i="25"/>
  <c r="G1086" i="25"/>
  <c r="G1085" i="25"/>
  <c r="G1084" i="25"/>
  <c r="G1083" i="25"/>
  <c r="G1082" i="25"/>
  <c r="G1081" i="25"/>
  <c r="G1080" i="25"/>
  <c r="G1079" i="25"/>
  <c r="G1078" i="25"/>
  <c r="G1077" i="25"/>
  <c r="G1076" i="25"/>
  <c r="G1075" i="25"/>
  <c r="G1074" i="25"/>
  <c r="G1073" i="25"/>
  <c r="G1072" i="25"/>
  <c r="G1071" i="25"/>
  <c r="G1070" i="25"/>
  <c r="G1069" i="25"/>
  <c r="G1068" i="25"/>
  <c r="G1067" i="25"/>
  <c r="G1066" i="25"/>
  <c r="G1065" i="25"/>
  <c r="G1064" i="25"/>
  <c r="G1063" i="25"/>
  <c r="G1062" i="25"/>
  <c r="G1061" i="25"/>
  <c r="G1060" i="25"/>
  <c r="G1059" i="25"/>
  <c r="G1058" i="25"/>
  <c r="G1057" i="25"/>
  <c r="G1056" i="25"/>
  <c r="G1055" i="25"/>
  <c r="G1054" i="25"/>
  <c r="G1053" i="25"/>
  <c r="G1052" i="25"/>
  <c r="G1051" i="25"/>
  <c r="G1050" i="25"/>
  <c r="G1049" i="25"/>
  <c r="G1048" i="25"/>
  <c r="G1047" i="25"/>
  <c r="G1046" i="25"/>
  <c r="G1045" i="25"/>
  <c r="G1044" i="25"/>
  <c r="G1043" i="25"/>
  <c r="G1042" i="25"/>
  <c r="G1041" i="25"/>
  <c r="G1040" i="25"/>
  <c r="G1039" i="25"/>
  <c r="G1038" i="25"/>
  <c r="G1037" i="25"/>
  <c r="G1036" i="25"/>
  <c r="G1035" i="25"/>
  <c r="G1034" i="25"/>
  <c r="G1033" i="25"/>
  <c r="G1032" i="25"/>
  <c r="G1031" i="25"/>
  <c r="G1030" i="25"/>
  <c r="G1029" i="25"/>
  <c r="G1028" i="25"/>
  <c r="G1027" i="25"/>
  <c r="G1026" i="25"/>
  <c r="G1025" i="25"/>
  <c r="G1024" i="25"/>
  <c r="G1023" i="25"/>
  <c r="G1022" i="25"/>
  <c r="G1021" i="25"/>
  <c r="G1020" i="25"/>
  <c r="G1019" i="25"/>
  <c r="G1018" i="25"/>
  <c r="G1017" i="25"/>
  <c r="G1016" i="25"/>
  <c r="G1015" i="25"/>
  <c r="G1014" i="25"/>
  <c r="G1013" i="25"/>
  <c r="G1012" i="25"/>
  <c r="G1011" i="25"/>
  <c r="G1010" i="25"/>
  <c r="G1009" i="25"/>
  <c r="G1008" i="25"/>
  <c r="G1007" i="25"/>
  <c r="G1006" i="25"/>
  <c r="G1005" i="25"/>
  <c r="G1004" i="25"/>
  <c r="G1003" i="25"/>
  <c r="G1002" i="25"/>
  <c r="G1001" i="25"/>
  <c r="G1000" i="25"/>
  <c r="G999" i="25"/>
  <c r="G998" i="25"/>
  <c r="G997" i="25"/>
  <c r="G996" i="25"/>
  <c r="G995" i="25"/>
  <c r="G994" i="25"/>
  <c r="G993" i="25"/>
  <c r="G992" i="25"/>
  <c r="G991" i="25"/>
  <c r="G990" i="25"/>
  <c r="G989" i="25"/>
  <c r="G988" i="25"/>
  <c r="G987" i="25"/>
  <c r="G986" i="25"/>
  <c r="G985" i="25"/>
  <c r="G984" i="25"/>
  <c r="G983" i="25"/>
  <c r="G982" i="25"/>
  <c r="G981" i="25"/>
  <c r="G980" i="25"/>
  <c r="G979" i="25"/>
  <c r="G978" i="25"/>
  <c r="G977" i="25"/>
  <c r="G976" i="25"/>
  <c r="G975" i="25"/>
  <c r="G974" i="25"/>
  <c r="G973" i="25"/>
  <c r="G972" i="25"/>
  <c r="G971" i="25"/>
  <c r="G970" i="25"/>
  <c r="G969" i="25"/>
  <c r="G968" i="25"/>
  <c r="G967" i="25"/>
  <c r="G966" i="25"/>
  <c r="G965" i="25"/>
  <c r="G964" i="25"/>
  <c r="G963" i="25"/>
  <c r="G962" i="25"/>
  <c r="G961" i="25"/>
  <c r="G960" i="25"/>
  <c r="G959" i="25"/>
  <c r="G958" i="25"/>
  <c r="G957" i="25"/>
  <c r="G956" i="25"/>
  <c r="G955" i="25"/>
  <c r="G954" i="25"/>
  <c r="G953" i="25"/>
  <c r="G952" i="25"/>
  <c r="G951" i="25"/>
  <c r="G950" i="25"/>
  <c r="G949" i="25"/>
  <c r="G948" i="25"/>
  <c r="G947" i="25"/>
  <c r="G946" i="25"/>
  <c r="G945" i="25"/>
  <c r="G944" i="25"/>
  <c r="G943" i="25"/>
  <c r="G942" i="25"/>
  <c r="G941" i="25"/>
  <c r="G940" i="25"/>
  <c r="G939" i="25"/>
  <c r="G938" i="25"/>
  <c r="G937" i="25"/>
  <c r="G936" i="25"/>
  <c r="G935" i="25"/>
  <c r="G934" i="25"/>
  <c r="G933" i="25"/>
  <c r="G932" i="25"/>
  <c r="G931" i="25"/>
  <c r="G930" i="25"/>
  <c r="G929" i="25"/>
  <c r="G928" i="25"/>
  <c r="G927" i="25"/>
  <c r="G926" i="25"/>
  <c r="G925" i="25"/>
  <c r="G924" i="25"/>
  <c r="G923" i="25"/>
  <c r="G922" i="25"/>
  <c r="G921" i="25"/>
  <c r="G920" i="25"/>
  <c r="G919" i="25"/>
  <c r="G918" i="25"/>
  <c r="G917" i="25"/>
  <c r="G916" i="25"/>
  <c r="G915" i="25"/>
  <c r="G914" i="25"/>
  <c r="G913" i="25"/>
  <c r="G912" i="25"/>
  <c r="G911" i="25"/>
  <c r="G910" i="25"/>
  <c r="G909" i="25"/>
  <c r="G908" i="25"/>
  <c r="G907" i="25"/>
  <c r="G906" i="25"/>
  <c r="G905" i="25"/>
  <c r="G904" i="25"/>
  <c r="G903" i="25"/>
  <c r="G902" i="25"/>
  <c r="G901" i="25"/>
  <c r="G900" i="25"/>
  <c r="G899" i="25"/>
  <c r="G898" i="25"/>
  <c r="G897" i="25"/>
  <c r="G896" i="25"/>
  <c r="G895" i="25"/>
  <c r="G894" i="25"/>
  <c r="G893" i="25"/>
  <c r="G892" i="25"/>
  <c r="G891" i="25"/>
  <c r="G890" i="25"/>
  <c r="G889" i="25"/>
  <c r="G888" i="25"/>
  <c r="G887" i="25"/>
  <c r="G886" i="25"/>
  <c r="G885" i="25"/>
  <c r="G884" i="25"/>
  <c r="G883" i="25"/>
  <c r="G882" i="25"/>
  <c r="G881" i="25"/>
  <c r="G880" i="25"/>
  <c r="G879" i="25"/>
  <c r="G878" i="25"/>
  <c r="G877" i="25"/>
  <c r="G876" i="25"/>
  <c r="G875" i="25"/>
  <c r="G874" i="25"/>
  <c r="G873" i="25"/>
  <c r="G872" i="25"/>
  <c r="G871" i="25"/>
  <c r="G870" i="25"/>
  <c r="G869" i="25"/>
  <c r="G868" i="25"/>
  <c r="G867" i="25"/>
  <c r="G866" i="25"/>
  <c r="G865" i="25"/>
  <c r="G864" i="25"/>
  <c r="G863" i="25"/>
  <c r="G862" i="25"/>
  <c r="G861" i="25"/>
  <c r="G860" i="25"/>
  <c r="G859" i="25"/>
  <c r="G858" i="25"/>
  <c r="G857" i="25"/>
  <c r="G856" i="25"/>
  <c r="G855" i="25"/>
  <c r="G854" i="25"/>
  <c r="G853" i="25"/>
  <c r="G852" i="25"/>
  <c r="G851" i="25"/>
  <c r="G850" i="25"/>
  <c r="G849" i="25"/>
  <c r="G848" i="25"/>
  <c r="G847" i="25"/>
  <c r="G846" i="25"/>
  <c r="G845" i="25"/>
  <c r="G844" i="25"/>
  <c r="G843" i="25"/>
  <c r="G842" i="25"/>
  <c r="G841" i="25"/>
  <c r="G840" i="25"/>
  <c r="G839" i="25"/>
  <c r="G838" i="25"/>
  <c r="G837" i="25"/>
  <c r="G836" i="25"/>
  <c r="G835" i="25"/>
  <c r="G834" i="25"/>
  <c r="G833" i="25"/>
  <c r="G832" i="25"/>
  <c r="G831" i="25"/>
  <c r="G830" i="25"/>
  <c r="G829" i="25"/>
  <c r="G828" i="25"/>
  <c r="G827" i="25"/>
  <c r="G826" i="25"/>
  <c r="G825" i="25"/>
  <c r="G824" i="25"/>
  <c r="G823" i="25"/>
  <c r="G822" i="25"/>
  <c r="G821" i="25"/>
  <c r="G820" i="25"/>
  <c r="G819" i="25"/>
  <c r="G818" i="25"/>
  <c r="G817" i="25"/>
  <c r="G816" i="25"/>
  <c r="G815" i="25"/>
  <c r="G814" i="25"/>
  <c r="G813" i="25"/>
  <c r="G812" i="25"/>
  <c r="G811" i="25"/>
  <c r="G810" i="25"/>
  <c r="G809" i="25"/>
  <c r="G808" i="25"/>
  <c r="G807" i="25"/>
  <c r="G806" i="25"/>
  <c r="G805" i="25"/>
  <c r="G804" i="25"/>
  <c r="G803" i="25"/>
  <c r="G802" i="25"/>
  <c r="G801" i="25"/>
  <c r="G800" i="25"/>
  <c r="G799" i="25"/>
  <c r="G798" i="25"/>
  <c r="G797" i="25"/>
  <c r="G796" i="25"/>
  <c r="G795" i="25"/>
  <c r="G794" i="25"/>
  <c r="G793" i="25"/>
  <c r="G792" i="25"/>
  <c r="G791" i="25"/>
  <c r="G790" i="25"/>
  <c r="G789" i="25"/>
  <c r="G788" i="25"/>
  <c r="G787" i="25"/>
  <c r="G786" i="25"/>
  <c r="G785" i="25"/>
  <c r="G784" i="25"/>
  <c r="G783" i="25"/>
  <c r="G782" i="25"/>
  <c r="G781" i="25"/>
  <c r="G780" i="25"/>
  <c r="G779" i="25"/>
  <c r="G778" i="25"/>
  <c r="G777" i="25"/>
  <c r="G776" i="25"/>
  <c r="G775" i="25"/>
  <c r="G774" i="25"/>
  <c r="G773" i="25"/>
  <c r="G772" i="25"/>
  <c r="G771" i="25"/>
  <c r="G770" i="25"/>
  <c r="G769" i="25"/>
  <c r="G768" i="25"/>
  <c r="G767" i="25"/>
  <c r="G766" i="25"/>
  <c r="G765" i="25"/>
  <c r="G764" i="25"/>
  <c r="G763" i="25"/>
  <c r="G762" i="25"/>
  <c r="G761" i="25"/>
  <c r="G760" i="25"/>
  <c r="G759" i="25"/>
  <c r="G758" i="25"/>
  <c r="G757" i="25"/>
  <c r="G756" i="25"/>
  <c r="G755" i="25"/>
  <c r="G754" i="25"/>
  <c r="G753" i="25"/>
  <c r="G752" i="25"/>
  <c r="G751" i="25"/>
  <c r="G750" i="25"/>
  <c r="G749" i="25"/>
  <c r="G748" i="25"/>
  <c r="G747" i="25"/>
  <c r="G746" i="25"/>
  <c r="G745" i="25"/>
  <c r="G744" i="25"/>
  <c r="G743" i="25"/>
  <c r="G742" i="25"/>
  <c r="G741" i="25"/>
  <c r="G740" i="25"/>
  <c r="G739" i="25"/>
  <c r="G738" i="25"/>
  <c r="G737" i="25"/>
  <c r="G736" i="25"/>
  <c r="G735" i="25"/>
  <c r="G734" i="25"/>
  <c r="G733" i="25"/>
  <c r="G732" i="25"/>
  <c r="G731" i="25"/>
  <c r="G730" i="25"/>
  <c r="G729" i="25"/>
  <c r="G728" i="25"/>
  <c r="G727" i="25"/>
  <c r="G726" i="25"/>
  <c r="G725" i="25"/>
  <c r="G724" i="25"/>
  <c r="G723" i="25"/>
  <c r="G722" i="25"/>
  <c r="G721" i="25"/>
  <c r="G720" i="25"/>
  <c r="G719" i="25"/>
  <c r="G718" i="25"/>
  <c r="G717" i="25"/>
  <c r="G716" i="25"/>
  <c r="G715" i="25"/>
  <c r="G714" i="25"/>
  <c r="G713" i="25"/>
  <c r="G712" i="25"/>
  <c r="G711" i="25"/>
  <c r="G710" i="25"/>
  <c r="G709" i="25"/>
  <c r="G708" i="25"/>
  <c r="G707" i="25"/>
  <c r="G706" i="25"/>
  <c r="G705" i="25"/>
  <c r="G704" i="25"/>
  <c r="G703" i="25"/>
  <c r="G702" i="25"/>
  <c r="G701" i="25"/>
  <c r="G700" i="25"/>
  <c r="G699" i="25"/>
  <c r="G698" i="25"/>
  <c r="G697" i="25"/>
  <c r="G696" i="25"/>
  <c r="G695" i="25"/>
  <c r="G694" i="25"/>
  <c r="G693" i="25"/>
  <c r="G692" i="25"/>
  <c r="G691" i="25"/>
  <c r="G690" i="25"/>
  <c r="G689" i="25"/>
  <c r="G688" i="25"/>
  <c r="G687" i="25"/>
  <c r="G686" i="25"/>
  <c r="G685" i="25"/>
  <c r="G684" i="25"/>
  <c r="G683" i="25"/>
  <c r="G682" i="25"/>
  <c r="G681" i="25"/>
  <c r="G680" i="25"/>
  <c r="G679" i="25"/>
  <c r="G678" i="25"/>
  <c r="G677" i="25"/>
  <c r="G676" i="25"/>
  <c r="G675" i="25"/>
  <c r="G674" i="25"/>
  <c r="G673" i="25"/>
  <c r="G672" i="25"/>
  <c r="G671" i="25"/>
  <c r="G670" i="25"/>
  <c r="G669" i="25"/>
  <c r="G668" i="25"/>
  <c r="G667" i="25"/>
  <c r="G666" i="25"/>
  <c r="G665" i="25"/>
  <c r="G664" i="25"/>
  <c r="G663" i="25"/>
  <c r="G662" i="25"/>
  <c r="G661" i="25"/>
  <c r="G660" i="25"/>
  <c r="G659" i="25"/>
  <c r="G658" i="25"/>
  <c r="G657" i="25"/>
  <c r="G656" i="25"/>
  <c r="G655" i="25"/>
  <c r="G654" i="25"/>
  <c r="G653" i="25"/>
  <c r="G652" i="25"/>
  <c r="G651" i="25"/>
  <c r="G650" i="25"/>
  <c r="G649" i="25"/>
  <c r="G648" i="25"/>
  <c r="G647" i="25"/>
  <c r="G646" i="25"/>
  <c r="G645" i="25"/>
  <c r="G644" i="25"/>
  <c r="G643" i="25"/>
  <c r="G642" i="25"/>
  <c r="G641" i="25"/>
  <c r="G640" i="25"/>
  <c r="G639" i="25"/>
  <c r="G638" i="25"/>
  <c r="G637" i="25"/>
  <c r="G636" i="25"/>
  <c r="G635" i="25"/>
  <c r="G634" i="25"/>
  <c r="G633" i="25"/>
  <c r="G632" i="25"/>
  <c r="G631" i="25"/>
  <c r="G630" i="25"/>
  <c r="G629" i="25"/>
  <c r="G628" i="25"/>
  <c r="G627" i="25"/>
  <c r="G626" i="25"/>
  <c r="G625" i="25"/>
  <c r="G624" i="25"/>
  <c r="G623" i="25"/>
  <c r="G622" i="25"/>
  <c r="G621" i="25"/>
  <c r="G620" i="25"/>
  <c r="G619" i="25"/>
  <c r="G618" i="25"/>
  <c r="G617" i="25"/>
  <c r="G616" i="25"/>
  <c r="G615" i="25"/>
  <c r="G614" i="25"/>
  <c r="G613" i="25"/>
  <c r="G612" i="25"/>
  <c r="G611" i="25"/>
  <c r="G610" i="25"/>
  <c r="G609" i="25"/>
  <c r="G608" i="25"/>
  <c r="G607" i="25"/>
  <c r="G606" i="25"/>
  <c r="G605" i="25"/>
  <c r="G604" i="25"/>
  <c r="G603" i="25"/>
  <c r="G602" i="25"/>
  <c r="G601" i="25"/>
  <c r="G600" i="25"/>
  <c r="G599" i="25"/>
  <c r="G598" i="25"/>
  <c r="G597" i="25"/>
  <c r="G596" i="25"/>
  <c r="G595" i="25"/>
  <c r="G594" i="25"/>
  <c r="G593" i="25"/>
  <c r="G592" i="25"/>
  <c r="G591" i="25"/>
  <c r="G590" i="25"/>
  <c r="G589" i="25"/>
  <c r="G588" i="25"/>
  <c r="G587" i="25"/>
  <c r="G586" i="25"/>
  <c r="G585" i="25"/>
  <c r="G584" i="25"/>
  <c r="G583" i="25"/>
  <c r="G582" i="25"/>
  <c r="G581" i="25"/>
  <c r="G580" i="25"/>
  <c r="G579" i="25"/>
  <c r="G578" i="25"/>
  <c r="G577" i="25"/>
  <c r="G576" i="25"/>
  <c r="G575" i="25"/>
  <c r="G574" i="25"/>
  <c r="G573" i="25"/>
  <c r="G572" i="25"/>
  <c r="G571" i="25"/>
  <c r="G570" i="25"/>
  <c r="G569" i="25"/>
  <c r="G568" i="25"/>
  <c r="G567" i="25"/>
  <c r="G566" i="25"/>
  <c r="G565" i="25"/>
  <c r="G564" i="25"/>
  <c r="G563" i="25"/>
  <c r="G562" i="25"/>
  <c r="G561" i="25"/>
  <c r="G560" i="25"/>
  <c r="G559" i="25"/>
  <c r="G558" i="25"/>
  <c r="G557" i="25"/>
  <c r="G556" i="25"/>
  <c r="G555" i="25"/>
  <c r="G554" i="25"/>
  <c r="G553" i="25"/>
  <c r="G552" i="25"/>
  <c r="G551" i="25"/>
  <c r="G550" i="25"/>
  <c r="G549" i="25"/>
  <c r="G548" i="25"/>
  <c r="G547" i="25"/>
  <c r="G546" i="25"/>
  <c r="G545" i="25"/>
  <c r="G544" i="25"/>
  <c r="G543" i="25"/>
  <c r="G542" i="25"/>
  <c r="G541" i="25"/>
  <c r="G540" i="25"/>
  <c r="G539" i="25"/>
  <c r="G538" i="25"/>
  <c r="G537" i="25"/>
  <c r="G536" i="25"/>
  <c r="G535" i="25"/>
  <c r="G534" i="25"/>
  <c r="G533" i="25"/>
  <c r="G532" i="25"/>
  <c r="G531" i="25"/>
  <c r="G530" i="25"/>
  <c r="G529" i="25"/>
  <c r="G528" i="25"/>
  <c r="G527" i="25"/>
  <c r="G526" i="25"/>
  <c r="G525" i="25"/>
  <c r="G524" i="25"/>
  <c r="G523" i="25"/>
  <c r="G522" i="25"/>
  <c r="G521" i="25"/>
  <c r="G520" i="25"/>
  <c r="G519" i="25"/>
  <c r="G518" i="25"/>
  <c r="G517" i="25"/>
  <c r="G516" i="25"/>
  <c r="G515" i="25"/>
  <c r="G514" i="25"/>
  <c r="G513" i="25"/>
  <c r="G512" i="25"/>
  <c r="G511" i="25"/>
  <c r="G510" i="25"/>
  <c r="G509" i="25"/>
  <c r="G508" i="25"/>
  <c r="G507" i="25"/>
  <c r="G506" i="25"/>
  <c r="G505" i="25"/>
  <c r="G504" i="25"/>
  <c r="G503" i="25"/>
  <c r="G502" i="25"/>
  <c r="G501" i="25"/>
  <c r="G500" i="25"/>
  <c r="G499" i="25"/>
  <c r="G498" i="25"/>
  <c r="G497" i="25"/>
  <c r="G496" i="25"/>
  <c r="G495" i="25"/>
  <c r="G494" i="25"/>
  <c r="G493" i="25"/>
  <c r="G492" i="25"/>
  <c r="G491" i="25"/>
  <c r="G490" i="25"/>
  <c r="G489" i="25"/>
  <c r="G488" i="25"/>
  <c r="G487" i="25"/>
  <c r="G486" i="25"/>
  <c r="G485" i="25"/>
  <c r="G484" i="25"/>
  <c r="G483" i="25"/>
  <c r="G482" i="25"/>
  <c r="G481" i="25"/>
  <c r="G480" i="25"/>
  <c r="G479" i="25"/>
  <c r="G478" i="25"/>
  <c r="G477" i="25"/>
  <c r="G476" i="25"/>
  <c r="G475" i="25"/>
  <c r="G474" i="25"/>
  <c r="G473" i="25"/>
  <c r="G472" i="25"/>
  <c r="G471" i="25"/>
  <c r="G470" i="25"/>
  <c r="G469" i="25"/>
  <c r="G468" i="25"/>
  <c r="G467" i="25"/>
  <c r="G466" i="25"/>
  <c r="G465" i="25"/>
  <c r="G464" i="25"/>
  <c r="G463" i="25"/>
  <c r="G462" i="25"/>
  <c r="G461" i="25"/>
  <c r="G460" i="25"/>
  <c r="G459" i="25"/>
  <c r="G458" i="25"/>
  <c r="G457" i="25"/>
  <c r="G456" i="25"/>
  <c r="G455" i="25"/>
  <c r="G454" i="25"/>
  <c r="G453" i="25"/>
  <c r="G452" i="25"/>
  <c r="G451" i="25"/>
  <c r="G450" i="25"/>
  <c r="G449" i="25"/>
  <c r="G448" i="25"/>
  <c r="G447" i="25"/>
  <c r="G446" i="25"/>
  <c r="G445" i="25"/>
  <c r="G444" i="25"/>
  <c r="G443" i="25"/>
  <c r="G442" i="25"/>
  <c r="G441" i="25"/>
  <c r="G440" i="25"/>
  <c r="G439" i="25"/>
  <c r="G438" i="25"/>
  <c r="G437" i="25"/>
  <c r="G436" i="25"/>
  <c r="G435" i="25"/>
  <c r="G434" i="25"/>
  <c r="G433" i="25"/>
  <c r="G432" i="25"/>
  <c r="G431" i="25"/>
  <c r="G430" i="25"/>
  <c r="G429" i="25"/>
  <c r="G428" i="25"/>
  <c r="G427" i="25"/>
  <c r="G426" i="25"/>
  <c r="G425" i="25"/>
  <c r="G424" i="25"/>
  <c r="G423" i="25"/>
  <c r="G422" i="25"/>
  <c r="G421" i="25"/>
  <c r="G420" i="25"/>
  <c r="G419" i="25"/>
  <c r="G418" i="25"/>
  <c r="G417" i="25"/>
  <c r="G416" i="25"/>
  <c r="G415" i="25"/>
  <c r="G414" i="25"/>
  <c r="G413" i="25"/>
  <c r="G412" i="25"/>
  <c r="G411" i="25"/>
  <c r="G410" i="25"/>
  <c r="G409" i="25"/>
  <c r="G408" i="25"/>
  <c r="G407" i="25"/>
  <c r="G406" i="25"/>
  <c r="G405" i="25"/>
  <c r="G404" i="25"/>
  <c r="G403" i="25"/>
  <c r="G402" i="25"/>
  <c r="G401" i="25"/>
  <c r="G400" i="25"/>
  <c r="G399" i="25"/>
  <c r="G398" i="25"/>
  <c r="G397" i="25"/>
  <c r="G396" i="25"/>
  <c r="G395" i="25"/>
  <c r="G394" i="25"/>
  <c r="G393" i="25"/>
  <c r="G392" i="25"/>
  <c r="G391" i="25"/>
  <c r="G390" i="25"/>
  <c r="G389" i="25"/>
  <c r="G388" i="25"/>
  <c r="G387" i="25"/>
  <c r="G386" i="25"/>
  <c r="G385" i="25"/>
  <c r="G384" i="25"/>
  <c r="G383" i="25"/>
  <c r="G382" i="25"/>
  <c r="G381" i="25"/>
  <c r="G380" i="25"/>
  <c r="G379" i="25"/>
  <c r="G378" i="25"/>
  <c r="G377" i="25"/>
  <c r="G376" i="25"/>
  <c r="G375" i="25"/>
  <c r="G374" i="25"/>
  <c r="G373" i="25"/>
  <c r="G372" i="25"/>
  <c r="G371" i="25"/>
  <c r="G370" i="25"/>
  <c r="G369" i="25"/>
  <c r="G368" i="25"/>
  <c r="G367" i="25"/>
  <c r="G366" i="25"/>
  <c r="G365" i="25"/>
  <c r="G364" i="25"/>
  <c r="G363" i="25"/>
  <c r="G362" i="25"/>
  <c r="G361" i="25"/>
  <c r="G360" i="25"/>
  <c r="G359" i="25"/>
  <c r="G358" i="25"/>
  <c r="G357" i="25"/>
  <c r="G356" i="25"/>
  <c r="G355" i="25"/>
  <c r="G354" i="25"/>
  <c r="G353" i="25"/>
  <c r="G352" i="25"/>
  <c r="G351" i="25"/>
  <c r="G350" i="25"/>
  <c r="G349" i="25"/>
  <c r="G348" i="25"/>
  <c r="G347" i="25"/>
  <c r="G346" i="25"/>
  <c r="G345" i="25"/>
  <c r="G344" i="25"/>
  <c r="G343" i="25"/>
  <c r="G342" i="25"/>
  <c r="G341" i="25"/>
  <c r="G340" i="25"/>
  <c r="G339" i="25"/>
  <c r="G338" i="25"/>
  <c r="G337" i="25"/>
  <c r="G336" i="25"/>
  <c r="G335" i="25"/>
  <c r="G334" i="25"/>
  <c r="G333" i="25"/>
  <c r="G332" i="25"/>
  <c r="G331" i="25"/>
  <c r="G330" i="25"/>
  <c r="G329" i="25"/>
  <c r="G328" i="25"/>
  <c r="G327" i="25"/>
  <c r="G326" i="25"/>
  <c r="G325" i="25"/>
  <c r="G324" i="25"/>
  <c r="G323" i="25"/>
  <c r="G322" i="25"/>
  <c r="G321" i="25"/>
  <c r="G320" i="25"/>
  <c r="G319" i="25"/>
  <c r="G318" i="25"/>
  <c r="G317" i="25"/>
  <c r="G316" i="25"/>
  <c r="G315" i="25"/>
  <c r="G314" i="25"/>
  <c r="G313" i="25"/>
  <c r="G312" i="25"/>
  <c r="G311" i="25"/>
  <c r="G310" i="25"/>
  <c r="G309" i="25"/>
  <c r="G308" i="25"/>
  <c r="G307" i="25"/>
  <c r="G306" i="25"/>
  <c r="G305" i="25"/>
  <c r="G304" i="25"/>
  <c r="G303" i="25"/>
  <c r="G302" i="25"/>
  <c r="G301" i="25"/>
  <c r="G300" i="25"/>
  <c r="G299" i="25"/>
  <c r="G298" i="25"/>
  <c r="G297" i="25"/>
  <c r="G296" i="25"/>
  <c r="G295" i="25"/>
  <c r="G294" i="25"/>
  <c r="G293" i="25"/>
  <c r="G292" i="25"/>
  <c r="G291" i="25"/>
  <c r="G290" i="25"/>
  <c r="G289" i="25"/>
  <c r="G288" i="25"/>
  <c r="G287" i="25"/>
  <c r="G286" i="25"/>
  <c r="G285" i="25"/>
  <c r="G284" i="25"/>
  <c r="G283" i="25"/>
  <c r="G282" i="25"/>
  <c r="G281" i="25"/>
  <c r="G280" i="25"/>
  <c r="G279" i="25"/>
  <c r="G278" i="25"/>
  <c r="G277" i="25"/>
  <c r="G276" i="25"/>
  <c r="G275" i="25"/>
  <c r="G274" i="25"/>
  <c r="G273" i="25"/>
  <c r="G272" i="25"/>
  <c r="G271" i="25"/>
  <c r="G270" i="25"/>
  <c r="G269" i="25"/>
  <c r="G268" i="25"/>
  <c r="G267" i="25"/>
  <c r="G266" i="25"/>
  <c r="G265" i="25"/>
  <c r="G264" i="25"/>
  <c r="G263" i="25"/>
  <c r="G262" i="25"/>
  <c r="G261" i="25"/>
  <c r="G260" i="25"/>
  <c r="G259" i="25"/>
  <c r="G258" i="25"/>
  <c r="G257" i="25"/>
  <c r="G256" i="25"/>
  <c r="G255" i="25"/>
  <c r="G254" i="25"/>
  <c r="G253" i="25"/>
  <c r="G252" i="25"/>
  <c r="G251" i="25"/>
  <c r="G250" i="25"/>
  <c r="G249" i="25"/>
  <c r="G248" i="25"/>
  <c r="G247" i="25"/>
  <c r="G246" i="25"/>
  <c r="G245" i="25"/>
  <c r="G244" i="25"/>
  <c r="G243" i="25"/>
  <c r="G242" i="25"/>
  <c r="G241" i="25"/>
  <c r="G240" i="25"/>
  <c r="G239" i="25"/>
  <c r="G238" i="25"/>
  <c r="G237" i="25"/>
  <c r="G236" i="25"/>
  <c r="G235" i="25"/>
  <c r="G234" i="25"/>
  <c r="G233" i="25"/>
  <c r="G232" i="25"/>
  <c r="G231" i="25"/>
  <c r="G230" i="25"/>
  <c r="G229" i="25"/>
  <c r="G228" i="25"/>
  <c r="G227" i="25"/>
  <c r="G226" i="25"/>
  <c r="G225" i="25"/>
  <c r="G224" i="25"/>
  <c r="G223" i="25"/>
  <c r="G222" i="25"/>
  <c r="G221" i="25"/>
  <c r="G220" i="25"/>
  <c r="G219" i="25"/>
  <c r="G218" i="25"/>
  <c r="G217" i="25"/>
  <c r="G216" i="25"/>
  <c r="G215" i="25"/>
  <c r="G214" i="25"/>
  <c r="G213" i="25"/>
  <c r="G212" i="25"/>
  <c r="G211" i="25"/>
  <c r="G210" i="25"/>
  <c r="G209" i="25"/>
  <c r="G208" i="25"/>
  <c r="G207" i="25"/>
  <c r="G206" i="25"/>
  <c r="G205" i="25"/>
  <c r="G204" i="25"/>
  <c r="G203" i="25"/>
  <c r="G202" i="25"/>
  <c r="G201" i="25"/>
  <c r="G200" i="25"/>
  <c r="G199" i="25"/>
  <c r="G198" i="25"/>
  <c r="G197" i="25"/>
  <c r="G196" i="25"/>
  <c r="G195" i="25"/>
  <c r="G194" i="25"/>
  <c r="G193" i="25"/>
  <c r="G192" i="25"/>
  <c r="G191" i="25"/>
  <c r="G190" i="25"/>
  <c r="G189" i="25"/>
  <c r="G188" i="25"/>
  <c r="G187" i="25"/>
  <c r="G186" i="25"/>
  <c r="G185" i="25"/>
  <c r="G184" i="25"/>
  <c r="G183" i="25"/>
  <c r="G182" i="25"/>
  <c r="G181" i="25"/>
  <c r="G180" i="25"/>
  <c r="G179" i="25"/>
  <c r="G178" i="25"/>
  <c r="G177" i="25"/>
  <c r="G176" i="25"/>
  <c r="G175" i="25"/>
  <c r="G174" i="25"/>
  <c r="G173" i="25"/>
  <c r="G172" i="25"/>
  <c r="G171" i="25"/>
  <c r="G170" i="25"/>
  <c r="G169" i="25"/>
  <c r="G168" i="25"/>
  <c r="G167" i="25"/>
  <c r="G166" i="25"/>
  <c r="G165" i="25"/>
  <c r="G164" i="25"/>
  <c r="G163" i="25"/>
  <c r="G162" i="25"/>
  <c r="G161" i="25"/>
  <c r="G160" i="25"/>
  <c r="G159" i="25"/>
  <c r="G158" i="25"/>
  <c r="G157" i="25"/>
  <c r="G156" i="25"/>
  <c r="G155" i="25"/>
  <c r="G154" i="25"/>
  <c r="G153" i="25"/>
  <c r="G152" i="25"/>
  <c r="G151" i="25"/>
  <c r="G150" i="25"/>
  <c r="G149" i="25"/>
  <c r="G148" i="25"/>
  <c r="G147" i="25"/>
  <c r="G146" i="25"/>
  <c r="G145" i="25"/>
  <c r="G144" i="25"/>
  <c r="G143" i="25"/>
  <c r="G142" i="25"/>
  <c r="G141" i="25"/>
  <c r="G140" i="25"/>
  <c r="G139" i="25"/>
  <c r="G138" i="25"/>
  <c r="G137" i="25"/>
  <c r="G136" i="25"/>
  <c r="G135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G121" i="25"/>
  <c r="G120" i="25"/>
  <c r="G119" i="25"/>
  <c r="G118" i="25"/>
  <c r="G117" i="25"/>
  <c r="G116" i="25"/>
  <c r="G115" i="25"/>
  <c r="G114" i="25"/>
  <c r="G113" i="25"/>
  <c r="G105" i="25"/>
  <c r="G104" i="25"/>
  <c r="G103" i="25"/>
  <c r="G98" i="25"/>
  <c r="G97" i="25"/>
  <c r="G96" i="25"/>
  <c r="G87" i="25"/>
  <c r="G82" i="25"/>
  <c r="G81" i="25"/>
  <c r="G80" i="25"/>
  <c r="G74" i="25"/>
  <c r="G71" i="25"/>
  <c r="G66" i="25"/>
  <c r="G65" i="25"/>
  <c r="G64" i="25"/>
  <c r="G58" i="25"/>
  <c r="G57" i="25"/>
  <c r="G49" i="25"/>
  <c r="G48" i="25"/>
  <c r="G42" i="25"/>
  <c r="G41" i="25"/>
  <c r="G40" i="25"/>
  <c r="G39" i="25"/>
  <c r="G34" i="25"/>
  <c r="E30" i="25"/>
  <c r="E30" i="26" s="1"/>
  <c r="B30" i="25"/>
  <c r="B30" i="26" s="1"/>
  <c r="E29" i="25"/>
  <c r="E29" i="26" s="1"/>
  <c r="B29" i="25"/>
  <c r="B29" i="26" s="1"/>
  <c r="E28" i="25"/>
  <c r="E28" i="26" s="1"/>
  <c r="B28" i="25"/>
  <c r="B28" i="26" s="1"/>
  <c r="E27" i="25"/>
  <c r="E27" i="26" s="1"/>
  <c r="B27" i="25"/>
  <c r="B27" i="26" s="1"/>
  <c r="E26" i="25"/>
  <c r="E26" i="26" s="1"/>
  <c r="B26" i="25"/>
  <c r="B26" i="26" s="1"/>
  <c r="E25" i="25"/>
  <c r="E25" i="26" s="1"/>
  <c r="B25" i="25"/>
  <c r="B25" i="26" s="1"/>
  <c r="E24" i="25"/>
  <c r="E24" i="26" s="1"/>
  <c r="B24" i="25"/>
  <c r="B24" i="26" s="1"/>
  <c r="E23" i="25"/>
  <c r="E23" i="26" s="1"/>
  <c r="B23" i="25"/>
  <c r="B23" i="26" s="1"/>
  <c r="E22" i="25"/>
  <c r="E22" i="26" s="1"/>
  <c r="B22" i="25"/>
  <c r="B22" i="26" s="1"/>
  <c r="E21" i="25"/>
  <c r="E21" i="26" s="1"/>
  <c r="B21" i="25"/>
  <c r="B21" i="26" s="1"/>
  <c r="E20" i="25"/>
  <c r="E20" i="26" s="1"/>
  <c r="B20" i="25"/>
  <c r="B20" i="26" s="1"/>
  <c r="E19" i="25"/>
  <c r="E19" i="26" s="1"/>
  <c r="B19" i="25"/>
  <c r="B19" i="26" s="1"/>
  <c r="E18" i="25"/>
  <c r="E18" i="26" s="1"/>
  <c r="B18" i="25"/>
  <c r="B18" i="26" s="1"/>
  <c r="E17" i="25"/>
  <c r="E17" i="26" s="1"/>
  <c r="B17" i="25"/>
  <c r="B17" i="26" s="1"/>
  <c r="E16" i="25"/>
  <c r="E16" i="26" s="1"/>
  <c r="B16" i="25"/>
  <c r="B16" i="26" s="1"/>
  <c r="F13" i="25"/>
  <c r="F13" i="26" s="1"/>
  <c r="E13" i="25"/>
  <c r="E13" i="26" s="1"/>
  <c r="B13" i="25"/>
  <c r="B13" i="26" s="1"/>
  <c r="G12" i="25"/>
  <c r="G12" i="26" s="1"/>
  <c r="F12" i="25"/>
  <c r="F12" i="26" s="1"/>
  <c r="E12" i="25"/>
  <c r="E12" i="26" s="1"/>
  <c r="B12" i="25"/>
  <c r="B12" i="26" s="1"/>
  <c r="G9" i="25"/>
  <c r="F9" i="25"/>
  <c r="G102" i="25" s="1"/>
  <c r="F3" i="25"/>
  <c r="F3" i="26" s="1"/>
  <c r="E85" i="24"/>
  <c r="C85" i="24"/>
  <c r="C83" i="24"/>
  <c r="A51" i="24"/>
  <c r="G49" i="24"/>
  <c r="C49" i="24"/>
  <c r="G30" i="24"/>
  <c r="F30" i="24"/>
  <c r="D30" i="24"/>
  <c r="C30" i="24"/>
  <c r="G29" i="24"/>
  <c r="F29" i="24"/>
  <c r="D29" i="24"/>
  <c r="C29" i="24"/>
  <c r="G28" i="24"/>
  <c r="F28" i="24"/>
  <c r="D28" i="24"/>
  <c r="C28" i="24"/>
  <c r="G27" i="24"/>
  <c r="F27" i="24"/>
  <c r="D27" i="24"/>
  <c r="C27" i="24"/>
  <c r="B27" i="24"/>
  <c r="G26" i="24"/>
  <c r="F26" i="24"/>
  <c r="D26" i="24"/>
  <c r="C26" i="24"/>
  <c r="G25" i="24"/>
  <c r="F25" i="24"/>
  <c r="D25" i="24"/>
  <c r="C25" i="24"/>
  <c r="G24" i="24"/>
  <c r="F24" i="24"/>
  <c r="D24" i="24"/>
  <c r="C24" i="24"/>
  <c r="G23" i="24"/>
  <c r="F23" i="24"/>
  <c r="D23" i="24"/>
  <c r="C23" i="24"/>
  <c r="G22" i="24"/>
  <c r="F22" i="24"/>
  <c r="D22" i="24"/>
  <c r="C22" i="24"/>
  <c r="G21" i="24"/>
  <c r="F21" i="24"/>
  <c r="D21" i="24"/>
  <c r="C21" i="24"/>
  <c r="G20" i="24"/>
  <c r="F20" i="24"/>
  <c r="D20" i="24"/>
  <c r="C20" i="24"/>
  <c r="G19" i="24"/>
  <c r="F19" i="24"/>
  <c r="D19" i="24"/>
  <c r="C19" i="24"/>
  <c r="G18" i="24"/>
  <c r="F18" i="24"/>
  <c r="D18" i="24"/>
  <c r="C18" i="24"/>
  <c r="G17" i="24"/>
  <c r="F17" i="24"/>
  <c r="D17" i="24"/>
  <c r="C17" i="24"/>
  <c r="B17" i="24"/>
  <c r="G16" i="24"/>
  <c r="F16" i="24"/>
  <c r="D16" i="24"/>
  <c r="C16" i="24"/>
  <c r="G13" i="24"/>
  <c r="C13" i="24"/>
  <c r="C12" i="24"/>
  <c r="G11" i="24"/>
  <c r="D11" i="24"/>
  <c r="G10" i="24"/>
  <c r="F46" i="24" s="1"/>
  <c r="E10" i="24"/>
  <c r="C10" i="24"/>
  <c r="G8" i="24"/>
  <c r="G85" i="24" s="1"/>
  <c r="D8" i="24"/>
  <c r="E84" i="24" s="1"/>
  <c r="G7" i="24"/>
  <c r="D7" i="24"/>
  <c r="C84" i="24" s="1"/>
  <c r="G6" i="24"/>
  <c r="D6" i="24"/>
  <c r="F4" i="24"/>
  <c r="C4" i="24"/>
  <c r="C3" i="24"/>
  <c r="F2" i="24"/>
  <c r="C2" i="24"/>
  <c r="G2651" i="23"/>
  <c r="G2650" i="23"/>
  <c r="G2649" i="23"/>
  <c r="G2648" i="23"/>
  <c r="G2647" i="23"/>
  <c r="G2646" i="23"/>
  <c r="G2645" i="23"/>
  <c r="G2644" i="23"/>
  <c r="G2643" i="23"/>
  <c r="G2642" i="23"/>
  <c r="G2641" i="23"/>
  <c r="G2640" i="23"/>
  <c r="G2639" i="23"/>
  <c r="G2638" i="23"/>
  <c r="G2637" i="23"/>
  <c r="G2636" i="23"/>
  <c r="G2635" i="23"/>
  <c r="G2634" i="23"/>
  <c r="G2633" i="23"/>
  <c r="G2632" i="23"/>
  <c r="G2631" i="23"/>
  <c r="G2630" i="23"/>
  <c r="G2629" i="23"/>
  <c r="G2628" i="23"/>
  <c r="G2627" i="23"/>
  <c r="G2626" i="23"/>
  <c r="G2625" i="23"/>
  <c r="G2624" i="23"/>
  <c r="G2623" i="23"/>
  <c r="G2622" i="23"/>
  <c r="G2621" i="23"/>
  <c r="G2620" i="23"/>
  <c r="G2619" i="23"/>
  <c r="G2618" i="23"/>
  <c r="G2617" i="23"/>
  <c r="G2616" i="23"/>
  <c r="G2615" i="23"/>
  <c r="G2614" i="23"/>
  <c r="G2613" i="23"/>
  <c r="G2612" i="23"/>
  <c r="G2611" i="23"/>
  <c r="G2610" i="23"/>
  <c r="G2609" i="23"/>
  <c r="G2608" i="23"/>
  <c r="G2607" i="23"/>
  <c r="G2606" i="23"/>
  <c r="G2605" i="23"/>
  <c r="G2604" i="23"/>
  <c r="G2603" i="23"/>
  <c r="G2602" i="23"/>
  <c r="G2601" i="23"/>
  <c r="G2600" i="23"/>
  <c r="G2599" i="23"/>
  <c r="G2598" i="23"/>
  <c r="G2597" i="23"/>
  <c r="G2596" i="23"/>
  <c r="G2595" i="23"/>
  <c r="G2594" i="23"/>
  <c r="G2593" i="23"/>
  <c r="G2592" i="23"/>
  <c r="G2591" i="23"/>
  <c r="G2590" i="23"/>
  <c r="G2589" i="23"/>
  <c r="G2588" i="23"/>
  <c r="G2587" i="23"/>
  <c r="G2586" i="23"/>
  <c r="G2585" i="23"/>
  <c r="G2584" i="23"/>
  <c r="G2583" i="23"/>
  <c r="G2582" i="23"/>
  <c r="G2581" i="23"/>
  <c r="G2580" i="23"/>
  <c r="G2579" i="23"/>
  <c r="G2578" i="23"/>
  <c r="G2577" i="23"/>
  <c r="G2576" i="23"/>
  <c r="G2575" i="23"/>
  <c r="G2574" i="23"/>
  <c r="G2573" i="23"/>
  <c r="G2572" i="23"/>
  <c r="G2571" i="23"/>
  <c r="G2570" i="23"/>
  <c r="G2569" i="23"/>
  <c r="G2568" i="23"/>
  <c r="G2567" i="23"/>
  <c r="G2566" i="23"/>
  <c r="G2565" i="23"/>
  <c r="G2564" i="23"/>
  <c r="G2563" i="23"/>
  <c r="G2562" i="23"/>
  <c r="G2561" i="23"/>
  <c r="G2560" i="23"/>
  <c r="G2559" i="23"/>
  <c r="G2558" i="23"/>
  <c r="G2557" i="23"/>
  <c r="G2556" i="23"/>
  <c r="G2555" i="23"/>
  <c r="G2554" i="23"/>
  <c r="G2553" i="23"/>
  <c r="G2552" i="23"/>
  <c r="G2551" i="23"/>
  <c r="G2550" i="23"/>
  <c r="G2549" i="23"/>
  <c r="G2548" i="23"/>
  <c r="G2547" i="23"/>
  <c r="G2546" i="23"/>
  <c r="G2545" i="23"/>
  <c r="G2544" i="23"/>
  <c r="G2543" i="23"/>
  <c r="G2542" i="23"/>
  <c r="G2541" i="23"/>
  <c r="G2540" i="23"/>
  <c r="G2539" i="23"/>
  <c r="G2538" i="23"/>
  <c r="G2537" i="23"/>
  <c r="G2536" i="23"/>
  <c r="G2535" i="23"/>
  <c r="G2534" i="23"/>
  <c r="G2533" i="23"/>
  <c r="G2532" i="23"/>
  <c r="G2531" i="23"/>
  <c r="G2530" i="23"/>
  <c r="G2529" i="23"/>
  <c r="G2528" i="23"/>
  <c r="G2527" i="23"/>
  <c r="G2526" i="23"/>
  <c r="G2525" i="23"/>
  <c r="G2524" i="23"/>
  <c r="G2523" i="23"/>
  <c r="G2522" i="23"/>
  <c r="G2521" i="23"/>
  <c r="G2520" i="23"/>
  <c r="G2519" i="23"/>
  <c r="G2518" i="23"/>
  <c r="G2517" i="23"/>
  <c r="G2516" i="23"/>
  <c r="G2515" i="23"/>
  <c r="G2514" i="23"/>
  <c r="G2513" i="23"/>
  <c r="G2512" i="23"/>
  <c r="G2511" i="23"/>
  <c r="G2510" i="23"/>
  <c r="G2509" i="23"/>
  <c r="G2508" i="23"/>
  <c r="G2507" i="23"/>
  <c r="G2506" i="23"/>
  <c r="G2505" i="23"/>
  <c r="G2504" i="23"/>
  <c r="G2503" i="23"/>
  <c r="G2502" i="23"/>
  <c r="G2501" i="23"/>
  <c r="G2500" i="23"/>
  <c r="G2499" i="23"/>
  <c r="G2498" i="23"/>
  <c r="G2497" i="23"/>
  <c r="G2496" i="23"/>
  <c r="G2495" i="23"/>
  <c r="G2494" i="23"/>
  <c r="G2493" i="23"/>
  <c r="G2492" i="23"/>
  <c r="G2491" i="23"/>
  <c r="G2490" i="23"/>
  <c r="G2489" i="23"/>
  <c r="G2488" i="23"/>
  <c r="G2487" i="23"/>
  <c r="G2486" i="23"/>
  <c r="G2485" i="23"/>
  <c r="G2484" i="23"/>
  <c r="G2483" i="23"/>
  <c r="G2482" i="23"/>
  <c r="G2481" i="23"/>
  <c r="G2480" i="23"/>
  <c r="G2479" i="23"/>
  <c r="G2478" i="23"/>
  <c r="G2477" i="23"/>
  <c r="G2476" i="23"/>
  <c r="G2475" i="23"/>
  <c r="G2474" i="23"/>
  <c r="G2473" i="23"/>
  <c r="G2472" i="23"/>
  <c r="G2471" i="23"/>
  <c r="G2470" i="23"/>
  <c r="G2469" i="23"/>
  <c r="G2468" i="23"/>
  <c r="G2467" i="23"/>
  <c r="G2466" i="23"/>
  <c r="G2465" i="23"/>
  <c r="G2464" i="23"/>
  <c r="G2463" i="23"/>
  <c r="G2462" i="23"/>
  <c r="G2461" i="23"/>
  <c r="G2460" i="23"/>
  <c r="G2459" i="23"/>
  <c r="G2458" i="23"/>
  <c r="G2457" i="23"/>
  <c r="G2456" i="23"/>
  <c r="G2455" i="23"/>
  <c r="G2454" i="23"/>
  <c r="G2453" i="23"/>
  <c r="G2452" i="23"/>
  <c r="G2451" i="23"/>
  <c r="G2450" i="23"/>
  <c r="G2449" i="23"/>
  <c r="G2448" i="23"/>
  <c r="G2447" i="23"/>
  <c r="G2446" i="23"/>
  <c r="G2445" i="23"/>
  <c r="G2444" i="23"/>
  <c r="G2443" i="23"/>
  <c r="G2442" i="23"/>
  <c r="G2441" i="23"/>
  <c r="G2440" i="23"/>
  <c r="G2439" i="23"/>
  <c r="G2438" i="23"/>
  <c r="G2437" i="23"/>
  <c r="G2436" i="23"/>
  <c r="G2435" i="23"/>
  <c r="G2434" i="23"/>
  <c r="G2433" i="23"/>
  <c r="G2432" i="23"/>
  <c r="G2431" i="23"/>
  <c r="G2430" i="23"/>
  <c r="G2429" i="23"/>
  <c r="G2428" i="23"/>
  <c r="G2427" i="23"/>
  <c r="G2426" i="23"/>
  <c r="G2425" i="23"/>
  <c r="G2424" i="23"/>
  <c r="G2423" i="23"/>
  <c r="G2422" i="23"/>
  <c r="G2421" i="23"/>
  <c r="G2420" i="23"/>
  <c r="G2419" i="23"/>
  <c r="G2418" i="23"/>
  <c r="G2417" i="23"/>
  <c r="G2416" i="23"/>
  <c r="G2415" i="23"/>
  <c r="G2414" i="23"/>
  <c r="G2413" i="23"/>
  <c r="G2412" i="23"/>
  <c r="G2411" i="23"/>
  <c r="G2410" i="23"/>
  <c r="G2409" i="23"/>
  <c r="G2408" i="23"/>
  <c r="G2407" i="23"/>
  <c r="G2406" i="23"/>
  <c r="G2405" i="23"/>
  <c r="G2404" i="23"/>
  <c r="G2403" i="23"/>
  <c r="G2402" i="23"/>
  <c r="G2401" i="23"/>
  <c r="G2400" i="23"/>
  <c r="G2399" i="23"/>
  <c r="G2398" i="23"/>
  <c r="G2397" i="23"/>
  <c r="G2396" i="23"/>
  <c r="G2395" i="23"/>
  <c r="G2394" i="23"/>
  <c r="G2393" i="23"/>
  <c r="G2392" i="23"/>
  <c r="G2391" i="23"/>
  <c r="G2390" i="23"/>
  <c r="G2389" i="23"/>
  <c r="G2388" i="23"/>
  <c r="G2387" i="23"/>
  <c r="G2386" i="23"/>
  <c r="G2385" i="23"/>
  <c r="G2384" i="23"/>
  <c r="G2383" i="23"/>
  <c r="G2382" i="23"/>
  <c r="G2381" i="23"/>
  <c r="G2380" i="23"/>
  <c r="G2379" i="23"/>
  <c r="G2378" i="23"/>
  <c r="G2377" i="23"/>
  <c r="G2376" i="23"/>
  <c r="G2375" i="23"/>
  <c r="G2374" i="23"/>
  <c r="G2373" i="23"/>
  <c r="G2372" i="23"/>
  <c r="G2371" i="23"/>
  <c r="G2370" i="23"/>
  <c r="G2369" i="23"/>
  <c r="G2368" i="23"/>
  <c r="G2367" i="23"/>
  <c r="G2366" i="23"/>
  <c r="G2365" i="23"/>
  <c r="G2364" i="23"/>
  <c r="G2363" i="23"/>
  <c r="G2362" i="23"/>
  <c r="G2361" i="23"/>
  <c r="G2360" i="23"/>
  <c r="G2359" i="23"/>
  <c r="G2358" i="23"/>
  <c r="G2357" i="23"/>
  <c r="G2356" i="23"/>
  <c r="G2355" i="23"/>
  <c r="G2354" i="23"/>
  <c r="G2353" i="23"/>
  <c r="G2352" i="23"/>
  <c r="G2351" i="23"/>
  <c r="G2350" i="23"/>
  <c r="G2349" i="23"/>
  <c r="G2348" i="23"/>
  <c r="G2347" i="23"/>
  <c r="G2346" i="23"/>
  <c r="G2345" i="23"/>
  <c r="G2344" i="23"/>
  <c r="G2343" i="23"/>
  <c r="G2342" i="23"/>
  <c r="G2341" i="23"/>
  <c r="G2340" i="23"/>
  <c r="G2339" i="23"/>
  <c r="G2338" i="23"/>
  <c r="G2337" i="23"/>
  <c r="G2336" i="23"/>
  <c r="G2335" i="23"/>
  <c r="G2334" i="23"/>
  <c r="G2333" i="23"/>
  <c r="G2332" i="23"/>
  <c r="G2331" i="23"/>
  <c r="G2330" i="23"/>
  <c r="G2329" i="23"/>
  <c r="G2328" i="23"/>
  <c r="G2327" i="23"/>
  <c r="G2326" i="23"/>
  <c r="G2325" i="23"/>
  <c r="G2324" i="23"/>
  <c r="G2323" i="23"/>
  <c r="G2322" i="23"/>
  <c r="G2321" i="23"/>
  <c r="G2320" i="23"/>
  <c r="G2319" i="23"/>
  <c r="G2318" i="23"/>
  <c r="G2317" i="23"/>
  <c r="G2316" i="23"/>
  <c r="G2315" i="23"/>
  <c r="G2314" i="23"/>
  <c r="G2313" i="23"/>
  <c r="G2312" i="23"/>
  <c r="G2311" i="23"/>
  <c r="G2310" i="23"/>
  <c r="G2309" i="23"/>
  <c r="G2308" i="23"/>
  <c r="G2307" i="23"/>
  <c r="G2306" i="23"/>
  <c r="G2305" i="23"/>
  <c r="G2304" i="23"/>
  <c r="G2303" i="23"/>
  <c r="G2302" i="23"/>
  <c r="G2301" i="23"/>
  <c r="G2300" i="23"/>
  <c r="G2299" i="23"/>
  <c r="G2298" i="23"/>
  <c r="G2297" i="23"/>
  <c r="G2296" i="23"/>
  <c r="G2295" i="23"/>
  <c r="G2294" i="23"/>
  <c r="G2293" i="23"/>
  <c r="G2292" i="23"/>
  <c r="G2291" i="23"/>
  <c r="G2290" i="23"/>
  <c r="G2289" i="23"/>
  <c r="G2288" i="23"/>
  <c r="G2287" i="23"/>
  <c r="G2286" i="23"/>
  <c r="G2285" i="23"/>
  <c r="G2284" i="23"/>
  <c r="G2283" i="23"/>
  <c r="G2282" i="23"/>
  <c r="G2281" i="23"/>
  <c r="G2280" i="23"/>
  <c r="G2279" i="23"/>
  <c r="G2278" i="23"/>
  <c r="G2277" i="23"/>
  <c r="G2276" i="23"/>
  <c r="G2275" i="23"/>
  <c r="G2274" i="23"/>
  <c r="G2273" i="23"/>
  <c r="G2272" i="23"/>
  <c r="G2271" i="23"/>
  <c r="G2270" i="23"/>
  <c r="G2269" i="23"/>
  <c r="G2268" i="23"/>
  <c r="G2267" i="23"/>
  <c r="G2266" i="23"/>
  <c r="G2265" i="23"/>
  <c r="G2264" i="23"/>
  <c r="G2263" i="23"/>
  <c r="G2262" i="23"/>
  <c r="G2261" i="23"/>
  <c r="G2260" i="23"/>
  <c r="G2259" i="23"/>
  <c r="G2258" i="23"/>
  <c r="G2257" i="23"/>
  <c r="G2256" i="23"/>
  <c r="G2255" i="23"/>
  <c r="G2254" i="23"/>
  <c r="G2253" i="23"/>
  <c r="G2252" i="23"/>
  <c r="G2251" i="23"/>
  <c r="G2250" i="23"/>
  <c r="G2249" i="23"/>
  <c r="G2248" i="23"/>
  <c r="G2247" i="23"/>
  <c r="G2246" i="23"/>
  <c r="G2245" i="23"/>
  <c r="G2244" i="23"/>
  <c r="G2243" i="23"/>
  <c r="G2242" i="23"/>
  <c r="G2241" i="23"/>
  <c r="G2240" i="23"/>
  <c r="G2239" i="23"/>
  <c r="G2238" i="23"/>
  <c r="G2237" i="23"/>
  <c r="G2236" i="23"/>
  <c r="G2235" i="23"/>
  <c r="G2234" i="23"/>
  <c r="G2233" i="23"/>
  <c r="G2232" i="23"/>
  <c r="G2231" i="23"/>
  <c r="G2230" i="23"/>
  <c r="G2229" i="23"/>
  <c r="G2228" i="23"/>
  <c r="G2227" i="23"/>
  <c r="G2226" i="23"/>
  <c r="G2225" i="23"/>
  <c r="G2224" i="23"/>
  <c r="G2223" i="23"/>
  <c r="G2222" i="23"/>
  <c r="G2221" i="23"/>
  <c r="G2220" i="23"/>
  <c r="G2219" i="23"/>
  <c r="G2218" i="23"/>
  <c r="G2217" i="23"/>
  <c r="G2216" i="23"/>
  <c r="G2215" i="23"/>
  <c r="G2214" i="23"/>
  <c r="G2213" i="23"/>
  <c r="G2212" i="23"/>
  <c r="G2211" i="23"/>
  <c r="G2210" i="23"/>
  <c r="G2209" i="23"/>
  <c r="G2208" i="23"/>
  <c r="G2207" i="23"/>
  <c r="G2206" i="23"/>
  <c r="G2205" i="23"/>
  <c r="G2204" i="23"/>
  <c r="G2203" i="23"/>
  <c r="G2202" i="23"/>
  <c r="G2201" i="23"/>
  <c r="G2200" i="23"/>
  <c r="G2199" i="23"/>
  <c r="G2198" i="23"/>
  <c r="G2197" i="23"/>
  <c r="G2196" i="23"/>
  <c r="G2195" i="23"/>
  <c r="G2194" i="23"/>
  <c r="G2193" i="23"/>
  <c r="G2192" i="23"/>
  <c r="G2191" i="23"/>
  <c r="G2190" i="23"/>
  <c r="G2189" i="23"/>
  <c r="G2188" i="23"/>
  <c r="G2187" i="23"/>
  <c r="G2186" i="23"/>
  <c r="G2185" i="23"/>
  <c r="G2184" i="23"/>
  <c r="G2183" i="23"/>
  <c r="G2182" i="23"/>
  <c r="G2181" i="23"/>
  <c r="G2180" i="23"/>
  <c r="G2179" i="23"/>
  <c r="G2178" i="23"/>
  <c r="G2177" i="23"/>
  <c r="G2176" i="23"/>
  <c r="G2175" i="23"/>
  <c r="G2174" i="23"/>
  <c r="G2173" i="23"/>
  <c r="G2172" i="23"/>
  <c r="G2171" i="23"/>
  <c r="G2170" i="23"/>
  <c r="G2169" i="23"/>
  <c r="G2168" i="23"/>
  <c r="G2167" i="23"/>
  <c r="G2166" i="23"/>
  <c r="G2165" i="23"/>
  <c r="G2164" i="23"/>
  <c r="G2163" i="23"/>
  <c r="G2162" i="23"/>
  <c r="G2161" i="23"/>
  <c r="G2160" i="23"/>
  <c r="G2159" i="23"/>
  <c r="G2158" i="23"/>
  <c r="G2157" i="23"/>
  <c r="G2156" i="23"/>
  <c r="G2155" i="23"/>
  <c r="G2154" i="23"/>
  <c r="G2153" i="23"/>
  <c r="G2152" i="23"/>
  <c r="G2151" i="23"/>
  <c r="G2150" i="23"/>
  <c r="G2149" i="23"/>
  <c r="G2148" i="23"/>
  <c r="G2147" i="23"/>
  <c r="G2146" i="23"/>
  <c r="G2145" i="23"/>
  <c r="G2144" i="23"/>
  <c r="G2143" i="23"/>
  <c r="G2142" i="23"/>
  <c r="G2141" i="23"/>
  <c r="G2140" i="23"/>
  <c r="G2139" i="23"/>
  <c r="G2138" i="23"/>
  <c r="G2137" i="23"/>
  <c r="G2136" i="23"/>
  <c r="G2135" i="23"/>
  <c r="G2134" i="23"/>
  <c r="G2133" i="23"/>
  <c r="G2132" i="23"/>
  <c r="G2131" i="23"/>
  <c r="G2130" i="23"/>
  <c r="G2129" i="23"/>
  <c r="G2128" i="23"/>
  <c r="G2127" i="23"/>
  <c r="G2126" i="23"/>
  <c r="G2125" i="23"/>
  <c r="G2124" i="23"/>
  <c r="G2123" i="23"/>
  <c r="G2122" i="23"/>
  <c r="G2121" i="23"/>
  <c r="G2120" i="23"/>
  <c r="G2119" i="23"/>
  <c r="G2118" i="23"/>
  <c r="G2117" i="23"/>
  <c r="G2116" i="23"/>
  <c r="G2115" i="23"/>
  <c r="G2114" i="23"/>
  <c r="G2113" i="23"/>
  <c r="G2112" i="23"/>
  <c r="G2111" i="23"/>
  <c r="G2110" i="23"/>
  <c r="G2109" i="23"/>
  <c r="G2108" i="23"/>
  <c r="G2107" i="23"/>
  <c r="G2106" i="23"/>
  <c r="G2105" i="23"/>
  <c r="G2104" i="23"/>
  <c r="G2103" i="23"/>
  <c r="G2102" i="23"/>
  <c r="G2101" i="23"/>
  <c r="G2100" i="23"/>
  <c r="G2099" i="23"/>
  <c r="G2098" i="23"/>
  <c r="G2097" i="23"/>
  <c r="G2096" i="23"/>
  <c r="G2095" i="23"/>
  <c r="G2094" i="23"/>
  <c r="G2093" i="23"/>
  <c r="G2092" i="23"/>
  <c r="G2091" i="23"/>
  <c r="G2090" i="23"/>
  <c r="G2089" i="23"/>
  <c r="G2088" i="23"/>
  <c r="G2087" i="23"/>
  <c r="G2086" i="23"/>
  <c r="G2085" i="23"/>
  <c r="G2084" i="23"/>
  <c r="G2083" i="23"/>
  <c r="G2082" i="23"/>
  <c r="G2081" i="23"/>
  <c r="G2080" i="23"/>
  <c r="G2079" i="23"/>
  <c r="G2078" i="23"/>
  <c r="G2077" i="23"/>
  <c r="G2076" i="23"/>
  <c r="G2075" i="23"/>
  <c r="G2074" i="23"/>
  <c r="G2073" i="23"/>
  <c r="G2072" i="23"/>
  <c r="G2071" i="23"/>
  <c r="G2070" i="23"/>
  <c r="G2069" i="23"/>
  <c r="G2068" i="23"/>
  <c r="G2067" i="23"/>
  <c r="G2066" i="23"/>
  <c r="G2065" i="23"/>
  <c r="G2064" i="23"/>
  <c r="G2063" i="23"/>
  <c r="G2062" i="23"/>
  <c r="G2061" i="23"/>
  <c r="G2060" i="23"/>
  <c r="G2059" i="23"/>
  <c r="G2058" i="23"/>
  <c r="G2057" i="23"/>
  <c r="G2056" i="23"/>
  <c r="G2055" i="23"/>
  <c r="G2054" i="23"/>
  <c r="G2053" i="23"/>
  <c r="G2052" i="23"/>
  <c r="G2051" i="23"/>
  <c r="G2050" i="23"/>
  <c r="G2049" i="23"/>
  <c r="G2048" i="23"/>
  <c r="G2047" i="23"/>
  <c r="G2046" i="23"/>
  <c r="G2045" i="23"/>
  <c r="G2044" i="23"/>
  <c r="G2043" i="23"/>
  <c r="G2042" i="23"/>
  <c r="G2041" i="23"/>
  <c r="G2040" i="23"/>
  <c r="G2039" i="23"/>
  <c r="G2038" i="23"/>
  <c r="G2037" i="23"/>
  <c r="G2036" i="23"/>
  <c r="G2035" i="23"/>
  <c r="G2034" i="23"/>
  <c r="G2033" i="23"/>
  <c r="G2032" i="23"/>
  <c r="G2031" i="23"/>
  <c r="G2030" i="23"/>
  <c r="G2029" i="23"/>
  <c r="G2028" i="23"/>
  <c r="G2027" i="23"/>
  <c r="G2026" i="23"/>
  <c r="G2025" i="23"/>
  <c r="G2024" i="23"/>
  <c r="G2023" i="23"/>
  <c r="G2022" i="23"/>
  <c r="G2021" i="23"/>
  <c r="G2020" i="23"/>
  <c r="G2019" i="23"/>
  <c r="G2018" i="23"/>
  <c r="G2017" i="23"/>
  <c r="G2016" i="23"/>
  <c r="G2015" i="23"/>
  <c r="G2014" i="23"/>
  <c r="G2013" i="23"/>
  <c r="G2012" i="23"/>
  <c r="G2011" i="23"/>
  <c r="G2010" i="23"/>
  <c r="G2009" i="23"/>
  <c r="G2008" i="23"/>
  <c r="G2007" i="23"/>
  <c r="G2006" i="23"/>
  <c r="G2005" i="23"/>
  <c r="G2004" i="23"/>
  <c r="G2003" i="23"/>
  <c r="G2002" i="23"/>
  <c r="G2001" i="23"/>
  <c r="G2000" i="23"/>
  <c r="G1999" i="23"/>
  <c r="G1998" i="23"/>
  <c r="G1997" i="23"/>
  <c r="G1996" i="23"/>
  <c r="G1995" i="23"/>
  <c r="G1994" i="23"/>
  <c r="G1993" i="23"/>
  <c r="G1992" i="23"/>
  <c r="G1991" i="23"/>
  <c r="G1990" i="23"/>
  <c r="G1989" i="23"/>
  <c r="G1988" i="23"/>
  <c r="G1987" i="23"/>
  <c r="G1986" i="23"/>
  <c r="G1985" i="23"/>
  <c r="G1984" i="23"/>
  <c r="G1983" i="23"/>
  <c r="G1982" i="23"/>
  <c r="G1981" i="23"/>
  <c r="G1980" i="23"/>
  <c r="G1979" i="23"/>
  <c r="G1978" i="23"/>
  <c r="G1977" i="23"/>
  <c r="G1976" i="23"/>
  <c r="G1975" i="23"/>
  <c r="G1974" i="23"/>
  <c r="G1973" i="23"/>
  <c r="G1972" i="23"/>
  <c r="G1971" i="23"/>
  <c r="G1970" i="23"/>
  <c r="G1969" i="23"/>
  <c r="G1968" i="23"/>
  <c r="G1967" i="23"/>
  <c r="G1966" i="23"/>
  <c r="G1965" i="23"/>
  <c r="G1964" i="23"/>
  <c r="G1963" i="23"/>
  <c r="G1962" i="23"/>
  <c r="G1961" i="23"/>
  <c r="G1960" i="23"/>
  <c r="G1959" i="23"/>
  <c r="G1958" i="23"/>
  <c r="G1957" i="23"/>
  <c r="G1956" i="23"/>
  <c r="G1955" i="23"/>
  <c r="G1954" i="23"/>
  <c r="G1953" i="23"/>
  <c r="G1952" i="23"/>
  <c r="G1951" i="23"/>
  <c r="G1950" i="23"/>
  <c r="G1949" i="23"/>
  <c r="G1948" i="23"/>
  <c r="G1947" i="23"/>
  <c r="G1946" i="23"/>
  <c r="G1945" i="23"/>
  <c r="G1944" i="23"/>
  <c r="G1943" i="23"/>
  <c r="G1942" i="23"/>
  <c r="G1941" i="23"/>
  <c r="G1940" i="23"/>
  <c r="G1939" i="23"/>
  <c r="G1938" i="23"/>
  <c r="G1937" i="23"/>
  <c r="G1936" i="23"/>
  <c r="G1935" i="23"/>
  <c r="G1934" i="23"/>
  <c r="G1933" i="23"/>
  <c r="G1932" i="23"/>
  <c r="G1931" i="23"/>
  <c r="G1930" i="23"/>
  <c r="G1929" i="23"/>
  <c r="G1928" i="23"/>
  <c r="G1927" i="23"/>
  <c r="G1926" i="23"/>
  <c r="G1925" i="23"/>
  <c r="G1924" i="23"/>
  <c r="G1923" i="23"/>
  <c r="G1922" i="23"/>
  <c r="G1921" i="23"/>
  <c r="G1920" i="23"/>
  <c r="G1919" i="23"/>
  <c r="G1918" i="23"/>
  <c r="G1917" i="23"/>
  <c r="G1916" i="23"/>
  <c r="G1915" i="23"/>
  <c r="G1914" i="23"/>
  <c r="G1913" i="23"/>
  <c r="G1912" i="23"/>
  <c r="G1911" i="23"/>
  <c r="G1910" i="23"/>
  <c r="G1909" i="23"/>
  <c r="G1908" i="23"/>
  <c r="G1907" i="23"/>
  <c r="G1906" i="23"/>
  <c r="G1905" i="23"/>
  <c r="G1904" i="23"/>
  <c r="G1903" i="23"/>
  <c r="G1902" i="23"/>
  <c r="G1901" i="23"/>
  <c r="G1900" i="23"/>
  <c r="G1899" i="23"/>
  <c r="G1898" i="23"/>
  <c r="G1897" i="23"/>
  <c r="G1896" i="23"/>
  <c r="G1895" i="23"/>
  <c r="G1894" i="23"/>
  <c r="G1893" i="23"/>
  <c r="G1892" i="23"/>
  <c r="G1891" i="23"/>
  <c r="G1890" i="23"/>
  <c r="G1889" i="23"/>
  <c r="G1888" i="23"/>
  <c r="G1887" i="23"/>
  <c r="G1886" i="23"/>
  <c r="G1885" i="23"/>
  <c r="G1884" i="23"/>
  <c r="G1883" i="23"/>
  <c r="G1882" i="23"/>
  <c r="G1881" i="23"/>
  <c r="G1880" i="23"/>
  <c r="G1879" i="23"/>
  <c r="G1878" i="23"/>
  <c r="G1877" i="23"/>
  <c r="G1876" i="23"/>
  <c r="G1875" i="23"/>
  <c r="G1874" i="23"/>
  <c r="G1873" i="23"/>
  <c r="G1872" i="23"/>
  <c r="G1871" i="23"/>
  <c r="G1870" i="23"/>
  <c r="G1869" i="23"/>
  <c r="G1868" i="23"/>
  <c r="G1867" i="23"/>
  <c r="G1866" i="23"/>
  <c r="G1865" i="23"/>
  <c r="G1864" i="23"/>
  <c r="G1863" i="23"/>
  <c r="G1862" i="23"/>
  <c r="G1861" i="23"/>
  <c r="G1860" i="23"/>
  <c r="G1859" i="23"/>
  <c r="G1858" i="23"/>
  <c r="G1857" i="23"/>
  <c r="G1856" i="23"/>
  <c r="G1855" i="23"/>
  <c r="G1854" i="23"/>
  <c r="G1853" i="23"/>
  <c r="G1852" i="23"/>
  <c r="G1851" i="23"/>
  <c r="G1850" i="23"/>
  <c r="G1849" i="23"/>
  <c r="G1848" i="23"/>
  <c r="G1847" i="23"/>
  <c r="G1846" i="23"/>
  <c r="G1845" i="23"/>
  <c r="G1844" i="23"/>
  <c r="G1843" i="23"/>
  <c r="G1842" i="23"/>
  <c r="G1841" i="23"/>
  <c r="G1840" i="23"/>
  <c r="G1839" i="23"/>
  <c r="G1838" i="23"/>
  <c r="G1837" i="23"/>
  <c r="G1836" i="23"/>
  <c r="G1835" i="23"/>
  <c r="G1834" i="23"/>
  <c r="G1833" i="23"/>
  <c r="G1832" i="23"/>
  <c r="G1831" i="23"/>
  <c r="G1830" i="23"/>
  <c r="G1829" i="23"/>
  <c r="G1828" i="23"/>
  <c r="G1827" i="23"/>
  <c r="G1826" i="23"/>
  <c r="G1825" i="23"/>
  <c r="G1824" i="23"/>
  <c r="G1823" i="23"/>
  <c r="G1822" i="23"/>
  <c r="G1821" i="23"/>
  <c r="G1820" i="23"/>
  <c r="G1819" i="23"/>
  <c r="G1818" i="23"/>
  <c r="G1817" i="23"/>
  <c r="G1816" i="23"/>
  <c r="G1815" i="23"/>
  <c r="G1814" i="23"/>
  <c r="G1813" i="23"/>
  <c r="G1812" i="23"/>
  <c r="G1811" i="23"/>
  <c r="G1810" i="23"/>
  <c r="G1809" i="23"/>
  <c r="G1808" i="23"/>
  <c r="G1807" i="23"/>
  <c r="G1806" i="23"/>
  <c r="G1805" i="23"/>
  <c r="G1804" i="23"/>
  <c r="G1803" i="23"/>
  <c r="G1802" i="23"/>
  <c r="G1801" i="23"/>
  <c r="G1800" i="23"/>
  <c r="G1799" i="23"/>
  <c r="G1798" i="23"/>
  <c r="G1797" i="23"/>
  <c r="G1796" i="23"/>
  <c r="G1795" i="23"/>
  <c r="G1794" i="23"/>
  <c r="G1793" i="23"/>
  <c r="G1792" i="23"/>
  <c r="G1791" i="23"/>
  <c r="G1790" i="23"/>
  <c r="G1789" i="23"/>
  <c r="G1788" i="23"/>
  <c r="G1787" i="23"/>
  <c r="G1786" i="23"/>
  <c r="G1785" i="23"/>
  <c r="G1784" i="23"/>
  <c r="G1783" i="23"/>
  <c r="G1782" i="23"/>
  <c r="G1781" i="23"/>
  <c r="G1780" i="23"/>
  <c r="G1779" i="23"/>
  <c r="G1778" i="23"/>
  <c r="G1777" i="23"/>
  <c r="G1776" i="23"/>
  <c r="G1775" i="23"/>
  <c r="G1774" i="23"/>
  <c r="G1773" i="23"/>
  <c r="G1772" i="23"/>
  <c r="G1771" i="23"/>
  <c r="G1770" i="23"/>
  <c r="G1769" i="23"/>
  <c r="G1768" i="23"/>
  <c r="G1767" i="23"/>
  <c r="G1766" i="23"/>
  <c r="G1765" i="23"/>
  <c r="G1764" i="23"/>
  <c r="G1763" i="23"/>
  <c r="G1762" i="23"/>
  <c r="G1761" i="23"/>
  <c r="G1760" i="23"/>
  <c r="G1759" i="23"/>
  <c r="G1758" i="23"/>
  <c r="G1757" i="23"/>
  <c r="G1756" i="23"/>
  <c r="G1755" i="23"/>
  <c r="G1754" i="23"/>
  <c r="G1753" i="23"/>
  <c r="G1752" i="23"/>
  <c r="G1751" i="23"/>
  <c r="G1750" i="23"/>
  <c r="G1749" i="23"/>
  <c r="G1748" i="23"/>
  <c r="G1747" i="23"/>
  <c r="G1746" i="23"/>
  <c r="G1745" i="23"/>
  <c r="G1744" i="23"/>
  <c r="G1743" i="23"/>
  <c r="G1742" i="23"/>
  <c r="G1741" i="23"/>
  <c r="G1740" i="23"/>
  <c r="G1739" i="23"/>
  <c r="G1738" i="23"/>
  <c r="G1737" i="23"/>
  <c r="G1736" i="23"/>
  <c r="G1735" i="23"/>
  <c r="G1734" i="23"/>
  <c r="G1733" i="23"/>
  <c r="G1732" i="23"/>
  <c r="G1731" i="23"/>
  <c r="G1730" i="23"/>
  <c r="G1729" i="23"/>
  <c r="G1728" i="23"/>
  <c r="G1727" i="23"/>
  <c r="G1726" i="23"/>
  <c r="G1725" i="23"/>
  <c r="G1724" i="23"/>
  <c r="G1723" i="23"/>
  <c r="G1722" i="23"/>
  <c r="G1721" i="23"/>
  <c r="G1720" i="23"/>
  <c r="G1719" i="23"/>
  <c r="G1718" i="23"/>
  <c r="G1717" i="23"/>
  <c r="G1716" i="23"/>
  <c r="G1715" i="23"/>
  <c r="G1714" i="23"/>
  <c r="G1713" i="23"/>
  <c r="G1712" i="23"/>
  <c r="G1711" i="23"/>
  <c r="G1710" i="23"/>
  <c r="G1709" i="23"/>
  <c r="G1708" i="23"/>
  <c r="G1707" i="23"/>
  <c r="G1706" i="23"/>
  <c r="G1705" i="23"/>
  <c r="G1704" i="23"/>
  <c r="G1703" i="23"/>
  <c r="G1702" i="23"/>
  <c r="G1701" i="23"/>
  <c r="G1700" i="23"/>
  <c r="G1699" i="23"/>
  <c r="G1698" i="23"/>
  <c r="G1697" i="23"/>
  <c r="G1696" i="23"/>
  <c r="G1695" i="23"/>
  <c r="G1694" i="23"/>
  <c r="G1693" i="23"/>
  <c r="G1692" i="23"/>
  <c r="G1691" i="23"/>
  <c r="G1690" i="23"/>
  <c r="G1689" i="23"/>
  <c r="G1688" i="23"/>
  <c r="G1687" i="23"/>
  <c r="G1686" i="23"/>
  <c r="G1685" i="23"/>
  <c r="G1684" i="23"/>
  <c r="G1683" i="23"/>
  <c r="G1682" i="23"/>
  <c r="G1681" i="23"/>
  <c r="G1680" i="23"/>
  <c r="G1679" i="23"/>
  <c r="G1678" i="23"/>
  <c r="G1677" i="23"/>
  <c r="G1676" i="23"/>
  <c r="G1675" i="23"/>
  <c r="G1674" i="23"/>
  <c r="G1673" i="23"/>
  <c r="G1672" i="23"/>
  <c r="G1671" i="23"/>
  <c r="G1670" i="23"/>
  <c r="G1669" i="23"/>
  <c r="G1668" i="23"/>
  <c r="G1667" i="23"/>
  <c r="G1666" i="23"/>
  <c r="G1665" i="23"/>
  <c r="G1664" i="23"/>
  <c r="G1663" i="23"/>
  <c r="G1662" i="23"/>
  <c r="G1661" i="23"/>
  <c r="G1660" i="23"/>
  <c r="G1659" i="23"/>
  <c r="G1658" i="23"/>
  <c r="G1657" i="23"/>
  <c r="G1656" i="23"/>
  <c r="G1655" i="23"/>
  <c r="G1654" i="23"/>
  <c r="G1653" i="23"/>
  <c r="G1652" i="23"/>
  <c r="G1651" i="23"/>
  <c r="G1650" i="23"/>
  <c r="G1649" i="23"/>
  <c r="G1648" i="23"/>
  <c r="G1647" i="23"/>
  <c r="G1646" i="23"/>
  <c r="G1645" i="23"/>
  <c r="G1644" i="23"/>
  <c r="G1643" i="23"/>
  <c r="G1642" i="23"/>
  <c r="G1641" i="23"/>
  <c r="G1640" i="23"/>
  <c r="G1639" i="23"/>
  <c r="G1638" i="23"/>
  <c r="G1637" i="23"/>
  <c r="G1636" i="23"/>
  <c r="G1635" i="23"/>
  <c r="G1634" i="23"/>
  <c r="G1633" i="23"/>
  <c r="G1632" i="23"/>
  <c r="G1631" i="23"/>
  <c r="G1630" i="23"/>
  <c r="G1629" i="23"/>
  <c r="G1628" i="23"/>
  <c r="G1627" i="23"/>
  <c r="G1626" i="23"/>
  <c r="G1625" i="23"/>
  <c r="G1624" i="23"/>
  <c r="G1623" i="23"/>
  <c r="G1622" i="23"/>
  <c r="G1621" i="23"/>
  <c r="G1620" i="23"/>
  <c r="G1619" i="23"/>
  <c r="G1618" i="23"/>
  <c r="G1617" i="23"/>
  <c r="G1616" i="23"/>
  <c r="G1615" i="23"/>
  <c r="G1614" i="23"/>
  <c r="G1613" i="23"/>
  <c r="G1612" i="23"/>
  <c r="G1611" i="23"/>
  <c r="G1610" i="23"/>
  <c r="G1609" i="23"/>
  <c r="G1608" i="23"/>
  <c r="G1607" i="23"/>
  <c r="G1606" i="23"/>
  <c r="G1605" i="23"/>
  <c r="G1604" i="23"/>
  <c r="G1603" i="23"/>
  <c r="G1602" i="23"/>
  <c r="G1601" i="23"/>
  <c r="G1600" i="23"/>
  <c r="G1599" i="23"/>
  <c r="G1598" i="23"/>
  <c r="G1597" i="23"/>
  <c r="G1596" i="23"/>
  <c r="G1595" i="23"/>
  <c r="G1594" i="23"/>
  <c r="G1593" i="23"/>
  <c r="G1592" i="23"/>
  <c r="G1591" i="23"/>
  <c r="G1590" i="23"/>
  <c r="G1589" i="23"/>
  <c r="G1588" i="23"/>
  <c r="G1587" i="23"/>
  <c r="G1586" i="23"/>
  <c r="G1585" i="23"/>
  <c r="G1584" i="23"/>
  <c r="G1583" i="23"/>
  <c r="G1582" i="23"/>
  <c r="G1581" i="23"/>
  <c r="G1580" i="23"/>
  <c r="G1579" i="23"/>
  <c r="G1578" i="23"/>
  <c r="G1577" i="23"/>
  <c r="G1576" i="23"/>
  <c r="G1575" i="23"/>
  <c r="G1574" i="23"/>
  <c r="G1573" i="23"/>
  <c r="G1572" i="23"/>
  <c r="G1571" i="23"/>
  <c r="G1570" i="23"/>
  <c r="G1569" i="23"/>
  <c r="G1568" i="23"/>
  <c r="G1567" i="23"/>
  <c r="G1566" i="23"/>
  <c r="G1565" i="23"/>
  <c r="G1564" i="23"/>
  <c r="G1563" i="23"/>
  <c r="G1562" i="23"/>
  <c r="G1561" i="23"/>
  <c r="G1560" i="23"/>
  <c r="G1559" i="23"/>
  <c r="G1558" i="23"/>
  <c r="G1557" i="23"/>
  <c r="G1556" i="23"/>
  <c r="G1555" i="23"/>
  <c r="G1554" i="23"/>
  <c r="G1553" i="23"/>
  <c r="G1552" i="23"/>
  <c r="G1551" i="23"/>
  <c r="G1550" i="23"/>
  <c r="G1549" i="23"/>
  <c r="G1548" i="23"/>
  <c r="G1547" i="23"/>
  <c r="G1546" i="23"/>
  <c r="G1545" i="23"/>
  <c r="G1544" i="23"/>
  <c r="G1543" i="23"/>
  <c r="G1542" i="23"/>
  <c r="G1541" i="23"/>
  <c r="G1540" i="23"/>
  <c r="G1539" i="23"/>
  <c r="G1538" i="23"/>
  <c r="G1537" i="23"/>
  <c r="G1536" i="23"/>
  <c r="G1535" i="23"/>
  <c r="G1534" i="23"/>
  <c r="G1533" i="23"/>
  <c r="G1532" i="23"/>
  <c r="G1531" i="23"/>
  <c r="G1530" i="23"/>
  <c r="G1529" i="23"/>
  <c r="G1528" i="23"/>
  <c r="G1527" i="23"/>
  <c r="G1526" i="23"/>
  <c r="G1525" i="23"/>
  <c r="G1524" i="23"/>
  <c r="G1523" i="23"/>
  <c r="G1522" i="23"/>
  <c r="G1521" i="23"/>
  <c r="G1520" i="23"/>
  <c r="G1519" i="23"/>
  <c r="G1518" i="23"/>
  <c r="G1517" i="23"/>
  <c r="G1516" i="23"/>
  <c r="G1515" i="23"/>
  <c r="G1514" i="23"/>
  <c r="G1513" i="23"/>
  <c r="G1512" i="23"/>
  <c r="G1511" i="23"/>
  <c r="G1510" i="23"/>
  <c r="G1509" i="23"/>
  <c r="G1508" i="23"/>
  <c r="G1507" i="23"/>
  <c r="G1506" i="23"/>
  <c r="G1505" i="23"/>
  <c r="G1504" i="23"/>
  <c r="G1503" i="23"/>
  <c r="G1502" i="23"/>
  <c r="G1501" i="23"/>
  <c r="G1500" i="23"/>
  <c r="G1499" i="23"/>
  <c r="G1498" i="23"/>
  <c r="G1497" i="23"/>
  <c r="G1496" i="23"/>
  <c r="G1495" i="23"/>
  <c r="G1494" i="23"/>
  <c r="G1493" i="23"/>
  <c r="G1492" i="23"/>
  <c r="G1491" i="23"/>
  <c r="G1490" i="23"/>
  <c r="G1489" i="23"/>
  <c r="G1488" i="23"/>
  <c r="G1487" i="23"/>
  <c r="G1486" i="23"/>
  <c r="G1485" i="23"/>
  <c r="G1484" i="23"/>
  <c r="G1483" i="23"/>
  <c r="G1482" i="23"/>
  <c r="G1481" i="23"/>
  <c r="G1480" i="23"/>
  <c r="G1479" i="23"/>
  <c r="G1478" i="23"/>
  <c r="G1477" i="23"/>
  <c r="G1476" i="23"/>
  <c r="G1475" i="23"/>
  <c r="G1474" i="23"/>
  <c r="G1473" i="23"/>
  <c r="G1472" i="23"/>
  <c r="G1471" i="23"/>
  <c r="G1470" i="23"/>
  <c r="G1469" i="23"/>
  <c r="G1468" i="23"/>
  <c r="G1467" i="23"/>
  <c r="G1466" i="23"/>
  <c r="G1465" i="23"/>
  <c r="G1464" i="23"/>
  <c r="G1463" i="23"/>
  <c r="G1462" i="23"/>
  <c r="G1461" i="23"/>
  <c r="G1460" i="23"/>
  <c r="G1459" i="23"/>
  <c r="G1458" i="23"/>
  <c r="G1457" i="23"/>
  <c r="G1456" i="23"/>
  <c r="G1455" i="23"/>
  <c r="G1454" i="23"/>
  <c r="G1453" i="23"/>
  <c r="G1452" i="23"/>
  <c r="G1451" i="23"/>
  <c r="G1450" i="23"/>
  <c r="G1449" i="23"/>
  <c r="G1448" i="23"/>
  <c r="G1447" i="23"/>
  <c r="G1446" i="23"/>
  <c r="G1445" i="23"/>
  <c r="G1444" i="23"/>
  <c r="G1443" i="23"/>
  <c r="G1442" i="23"/>
  <c r="G1441" i="23"/>
  <c r="G1440" i="23"/>
  <c r="G1439" i="23"/>
  <c r="G1438" i="23"/>
  <c r="G1437" i="23"/>
  <c r="G1436" i="23"/>
  <c r="G1435" i="23"/>
  <c r="G1434" i="23"/>
  <c r="G1433" i="23"/>
  <c r="G1432" i="23"/>
  <c r="G1431" i="23"/>
  <c r="G1430" i="23"/>
  <c r="G1429" i="23"/>
  <c r="G1428" i="23"/>
  <c r="G1427" i="23"/>
  <c r="G1426" i="23"/>
  <c r="G1425" i="23"/>
  <c r="G1424" i="23"/>
  <c r="G1423" i="23"/>
  <c r="G1422" i="23"/>
  <c r="G1421" i="23"/>
  <c r="G1420" i="23"/>
  <c r="G1419" i="23"/>
  <c r="G1418" i="23"/>
  <c r="G1417" i="23"/>
  <c r="G1416" i="23"/>
  <c r="G1415" i="23"/>
  <c r="G1414" i="23"/>
  <c r="G1413" i="23"/>
  <c r="G1412" i="23"/>
  <c r="G1411" i="23"/>
  <c r="G1410" i="23"/>
  <c r="G1409" i="23"/>
  <c r="G1408" i="23"/>
  <c r="G1407" i="23"/>
  <c r="G1406" i="23"/>
  <c r="G1405" i="23"/>
  <c r="G1404" i="23"/>
  <c r="G1403" i="23"/>
  <c r="G1402" i="23"/>
  <c r="G1401" i="23"/>
  <c r="G1400" i="23"/>
  <c r="G1399" i="23"/>
  <c r="G1398" i="23"/>
  <c r="G1397" i="23"/>
  <c r="G1396" i="23"/>
  <c r="G1395" i="23"/>
  <c r="G1394" i="23"/>
  <c r="G1393" i="23"/>
  <c r="G1392" i="23"/>
  <c r="G1391" i="23"/>
  <c r="G1390" i="23"/>
  <c r="G1389" i="23"/>
  <c r="G1388" i="23"/>
  <c r="G1387" i="23"/>
  <c r="G1386" i="23"/>
  <c r="G1385" i="23"/>
  <c r="G1384" i="23"/>
  <c r="G1383" i="23"/>
  <c r="G1382" i="23"/>
  <c r="G1381" i="23"/>
  <c r="G1380" i="23"/>
  <c r="G1379" i="23"/>
  <c r="G1378" i="23"/>
  <c r="G1377" i="23"/>
  <c r="G1376" i="23"/>
  <c r="G1375" i="23"/>
  <c r="G1374" i="23"/>
  <c r="G1373" i="23"/>
  <c r="G1372" i="23"/>
  <c r="G1371" i="23"/>
  <c r="G1370" i="23"/>
  <c r="G1369" i="23"/>
  <c r="G1368" i="23"/>
  <c r="G1367" i="23"/>
  <c r="G1366" i="23"/>
  <c r="G1365" i="23"/>
  <c r="G1364" i="23"/>
  <c r="G1363" i="23"/>
  <c r="G1362" i="23"/>
  <c r="G1361" i="23"/>
  <c r="G1360" i="23"/>
  <c r="G1359" i="23"/>
  <c r="G1358" i="23"/>
  <c r="G1357" i="23"/>
  <c r="G1356" i="23"/>
  <c r="G1355" i="23"/>
  <c r="G1354" i="23"/>
  <c r="G1353" i="23"/>
  <c r="G1352" i="23"/>
  <c r="G1351" i="23"/>
  <c r="G1350" i="23"/>
  <c r="G1349" i="23"/>
  <c r="G1348" i="23"/>
  <c r="G1347" i="23"/>
  <c r="G1346" i="23"/>
  <c r="G1345" i="23"/>
  <c r="G1344" i="23"/>
  <c r="G1343" i="23"/>
  <c r="G1342" i="23"/>
  <c r="G1341" i="23"/>
  <c r="G1340" i="23"/>
  <c r="G1339" i="23"/>
  <c r="G1338" i="23"/>
  <c r="G1337" i="23"/>
  <c r="G1336" i="23"/>
  <c r="G1335" i="23"/>
  <c r="G1334" i="23"/>
  <c r="G1333" i="23"/>
  <c r="G1332" i="23"/>
  <c r="G1331" i="23"/>
  <c r="G1330" i="23"/>
  <c r="G1329" i="23"/>
  <c r="G1328" i="23"/>
  <c r="G1327" i="23"/>
  <c r="G1326" i="23"/>
  <c r="G1325" i="23"/>
  <c r="G1324" i="23"/>
  <c r="G1323" i="23"/>
  <c r="G1322" i="23"/>
  <c r="G1321" i="23"/>
  <c r="G1320" i="23"/>
  <c r="G1319" i="23"/>
  <c r="G1318" i="23"/>
  <c r="G1317" i="23"/>
  <c r="G1316" i="23"/>
  <c r="G1315" i="23"/>
  <c r="G1314" i="23"/>
  <c r="G1313" i="23"/>
  <c r="G1312" i="23"/>
  <c r="G1311" i="23"/>
  <c r="G1310" i="23"/>
  <c r="G1309" i="23"/>
  <c r="G1308" i="23"/>
  <c r="G1307" i="23"/>
  <c r="G1306" i="23"/>
  <c r="G1305" i="23"/>
  <c r="G1304" i="23"/>
  <c r="G1303" i="23"/>
  <c r="G1302" i="23"/>
  <c r="G1301" i="23"/>
  <c r="G1300" i="23"/>
  <c r="G1299" i="23"/>
  <c r="G1298" i="23"/>
  <c r="G1297" i="23"/>
  <c r="G1296" i="23"/>
  <c r="G1295" i="23"/>
  <c r="G1294" i="23"/>
  <c r="G1293" i="23"/>
  <c r="G1292" i="23"/>
  <c r="G1291" i="23"/>
  <c r="G1290" i="23"/>
  <c r="G1289" i="23"/>
  <c r="G1288" i="23"/>
  <c r="G1287" i="23"/>
  <c r="G1286" i="23"/>
  <c r="G1285" i="23"/>
  <c r="G1284" i="23"/>
  <c r="G1283" i="23"/>
  <c r="G1282" i="23"/>
  <c r="G1281" i="23"/>
  <c r="G1280" i="23"/>
  <c r="G1279" i="23"/>
  <c r="G1278" i="23"/>
  <c r="G1277" i="23"/>
  <c r="G1276" i="23"/>
  <c r="G1275" i="23"/>
  <c r="G1274" i="23"/>
  <c r="G1273" i="23"/>
  <c r="G1272" i="23"/>
  <c r="G1271" i="23"/>
  <c r="G1270" i="23"/>
  <c r="G1269" i="23"/>
  <c r="G1268" i="23"/>
  <c r="G1267" i="23"/>
  <c r="G1266" i="23"/>
  <c r="G1265" i="23"/>
  <c r="G1264" i="23"/>
  <c r="G1263" i="23"/>
  <c r="G1262" i="23"/>
  <c r="G1261" i="23"/>
  <c r="G1260" i="23"/>
  <c r="G1259" i="23"/>
  <c r="G1258" i="23"/>
  <c r="G1257" i="23"/>
  <c r="G1256" i="23"/>
  <c r="G1255" i="23"/>
  <c r="G1254" i="23"/>
  <c r="G1253" i="23"/>
  <c r="G1252" i="23"/>
  <c r="G1251" i="23"/>
  <c r="G1250" i="23"/>
  <c r="G1249" i="23"/>
  <c r="G1248" i="23"/>
  <c r="G1247" i="23"/>
  <c r="G1246" i="23"/>
  <c r="G1245" i="23"/>
  <c r="G1244" i="23"/>
  <c r="G1243" i="23"/>
  <c r="G1242" i="23"/>
  <c r="G1241" i="23"/>
  <c r="G1240" i="23"/>
  <c r="G1239" i="23"/>
  <c r="G1238" i="23"/>
  <c r="G1237" i="23"/>
  <c r="G1236" i="23"/>
  <c r="G1235" i="23"/>
  <c r="G1234" i="23"/>
  <c r="G1233" i="23"/>
  <c r="G1232" i="23"/>
  <c r="G1231" i="23"/>
  <c r="G1230" i="23"/>
  <c r="G1229" i="23"/>
  <c r="G1228" i="23"/>
  <c r="G1227" i="23"/>
  <c r="G1226" i="23"/>
  <c r="G1225" i="23"/>
  <c r="G1224" i="23"/>
  <c r="G1223" i="23"/>
  <c r="G1222" i="23"/>
  <c r="G1221" i="23"/>
  <c r="G1220" i="23"/>
  <c r="G1219" i="23"/>
  <c r="G1218" i="23"/>
  <c r="G1217" i="23"/>
  <c r="G1216" i="23"/>
  <c r="G1215" i="23"/>
  <c r="G1214" i="23"/>
  <c r="G1213" i="23"/>
  <c r="G1212" i="23"/>
  <c r="G1211" i="23"/>
  <c r="G1210" i="23"/>
  <c r="G1209" i="23"/>
  <c r="G1208" i="23"/>
  <c r="G1207" i="23"/>
  <c r="G1206" i="23"/>
  <c r="G1205" i="23"/>
  <c r="G1204" i="23"/>
  <c r="G1203" i="23"/>
  <c r="G1202" i="23"/>
  <c r="G1201" i="23"/>
  <c r="G1200" i="23"/>
  <c r="G1199" i="23"/>
  <c r="G1198" i="23"/>
  <c r="G1197" i="23"/>
  <c r="G1196" i="23"/>
  <c r="G1195" i="23"/>
  <c r="G1194" i="23"/>
  <c r="G1193" i="23"/>
  <c r="G1192" i="23"/>
  <c r="G1191" i="23"/>
  <c r="G1190" i="23"/>
  <c r="G1189" i="23"/>
  <c r="G1188" i="23"/>
  <c r="G1187" i="23"/>
  <c r="G1186" i="23"/>
  <c r="G1185" i="23"/>
  <c r="G1184" i="23"/>
  <c r="G1183" i="23"/>
  <c r="G1182" i="23"/>
  <c r="G1181" i="23"/>
  <c r="G1180" i="23"/>
  <c r="G1179" i="23"/>
  <c r="G1178" i="23"/>
  <c r="G1177" i="23"/>
  <c r="G1176" i="23"/>
  <c r="G1175" i="23"/>
  <c r="G1174" i="23"/>
  <c r="G1173" i="23"/>
  <c r="G1172" i="23"/>
  <c r="G1171" i="23"/>
  <c r="G1170" i="23"/>
  <c r="G1169" i="23"/>
  <c r="G1168" i="23"/>
  <c r="G1167" i="23"/>
  <c r="G1166" i="23"/>
  <c r="G1165" i="23"/>
  <c r="G1164" i="23"/>
  <c r="G1163" i="23"/>
  <c r="G1162" i="23"/>
  <c r="G1161" i="23"/>
  <c r="G1160" i="23"/>
  <c r="G1159" i="23"/>
  <c r="G1158" i="23"/>
  <c r="G1157" i="23"/>
  <c r="G1156" i="23"/>
  <c r="G1155" i="23"/>
  <c r="G1154" i="23"/>
  <c r="G1153" i="23"/>
  <c r="G1152" i="23"/>
  <c r="G1151" i="23"/>
  <c r="G1150" i="23"/>
  <c r="G1149" i="23"/>
  <c r="G1148" i="23"/>
  <c r="G1147" i="23"/>
  <c r="G1146" i="23"/>
  <c r="G1145" i="23"/>
  <c r="G1144" i="23"/>
  <c r="G1143" i="23"/>
  <c r="G1142" i="23"/>
  <c r="G1141" i="23"/>
  <c r="G1140" i="23"/>
  <c r="G1139" i="23"/>
  <c r="G1138" i="23"/>
  <c r="G1137" i="23"/>
  <c r="G1136" i="23"/>
  <c r="G1135" i="23"/>
  <c r="G1134" i="23"/>
  <c r="G1133" i="23"/>
  <c r="G1132" i="23"/>
  <c r="G1131" i="23"/>
  <c r="G1130" i="23"/>
  <c r="G1129" i="23"/>
  <c r="G1128" i="23"/>
  <c r="G1127" i="23"/>
  <c r="G1126" i="23"/>
  <c r="G1125" i="23"/>
  <c r="G1124" i="23"/>
  <c r="G1123" i="23"/>
  <c r="G1122" i="23"/>
  <c r="G1121" i="23"/>
  <c r="G1120" i="23"/>
  <c r="G1119" i="23"/>
  <c r="G1118" i="23"/>
  <c r="G1117" i="23"/>
  <c r="G1116" i="23"/>
  <c r="G1115" i="23"/>
  <c r="G1114" i="23"/>
  <c r="G1113" i="23"/>
  <c r="G1112" i="23"/>
  <c r="G1111" i="23"/>
  <c r="G1110" i="23"/>
  <c r="G1109" i="23"/>
  <c r="G1108" i="23"/>
  <c r="G1107" i="23"/>
  <c r="G1106" i="23"/>
  <c r="G1105" i="23"/>
  <c r="G1104" i="23"/>
  <c r="G1103" i="23"/>
  <c r="G1102" i="23"/>
  <c r="G1101" i="23"/>
  <c r="G1100" i="23"/>
  <c r="G1099" i="23"/>
  <c r="G1098" i="23"/>
  <c r="G1097" i="23"/>
  <c r="G1096" i="23"/>
  <c r="G1095" i="23"/>
  <c r="G1094" i="23"/>
  <c r="G1093" i="23"/>
  <c r="G1092" i="23"/>
  <c r="G1091" i="23"/>
  <c r="G1090" i="23"/>
  <c r="G1089" i="23"/>
  <c r="G1088" i="23"/>
  <c r="G1087" i="23"/>
  <c r="G1086" i="23"/>
  <c r="G1085" i="23"/>
  <c r="G1084" i="23"/>
  <c r="G1083" i="23"/>
  <c r="G1082" i="23"/>
  <c r="G1081" i="23"/>
  <c r="G1080" i="23"/>
  <c r="G1079" i="23"/>
  <c r="G1078" i="23"/>
  <c r="G1077" i="23"/>
  <c r="G1076" i="23"/>
  <c r="G1075" i="23"/>
  <c r="G1074" i="23"/>
  <c r="G1073" i="23"/>
  <c r="G1072" i="23"/>
  <c r="G1071" i="23"/>
  <c r="G1070" i="23"/>
  <c r="G1069" i="23"/>
  <c r="G1068" i="23"/>
  <c r="G1067" i="23"/>
  <c r="G1066" i="23"/>
  <c r="G1065" i="23"/>
  <c r="G1064" i="23"/>
  <c r="G1063" i="23"/>
  <c r="G1062" i="23"/>
  <c r="G1061" i="23"/>
  <c r="G1060" i="23"/>
  <c r="G1059" i="23"/>
  <c r="G1058" i="23"/>
  <c r="G1057" i="23"/>
  <c r="G1056" i="23"/>
  <c r="G1055" i="23"/>
  <c r="G1054" i="23"/>
  <c r="G1053" i="23"/>
  <c r="G1052" i="23"/>
  <c r="G1051" i="23"/>
  <c r="G1050" i="23"/>
  <c r="G1049" i="23"/>
  <c r="G1048" i="23"/>
  <c r="G1047" i="23"/>
  <c r="G1046" i="23"/>
  <c r="G1045" i="23"/>
  <c r="G1044" i="23"/>
  <c r="G1043" i="23"/>
  <c r="G1042" i="23"/>
  <c r="G1041" i="23"/>
  <c r="G1040" i="23"/>
  <c r="G1039" i="23"/>
  <c r="G1038" i="23"/>
  <c r="G1037" i="23"/>
  <c r="G1036" i="23"/>
  <c r="G1035" i="23"/>
  <c r="G1034" i="23"/>
  <c r="G1033" i="23"/>
  <c r="G1032" i="23"/>
  <c r="G1031" i="23"/>
  <c r="G1030" i="23"/>
  <c r="G1029" i="23"/>
  <c r="G1028" i="23"/>
  <c r="G1027" i="23"/>
  <c r="G1026" i="23"/>
  <c r="G1025" i="23"/>
  <c r="G1024" i="23"/>
  <c r="G1023" i="23"/>
  <c r="G1022" i="23"/>
  <c r="G1021" i="23"/>
  <c r="G1020" i="23"/>
  <c r="G1019" i="23"/>
  <c r="G1018" i="23"/>
  <c r="G1017" i="23"/>
  <c r="G1016" i="23"/>
  <c r="G1015" i="23"/>
  <c r="G1014" i="23"/>
  <c r="G1013" i="23"/>
  <c r="G1012" i="23"/>
  <c r="G1011" i="23"/>
  <c r="G1010" i="23"/>
  <c r="G1009" i="23"/>
  <c r="G1008" i="23"/>
  <c r="G1007" i="23"/>
  <c r="G1006" i="23"/>
  <c r="G1005" i="23"/>
  <c r="G1004" i="23"/>
  <c r="G1003" i="23"/>
  <c r="G1002" i="23"/>
  <c r="G1001" i="23"/>
  <c r="G1000" i="23"/>
  <c r="G999" i="23"/>
  <c r="G998" i="23"/>
  <c r="G997" i="23"/>
  <c r="G996" i="23"/>
  <c r="G995" i="23"/>
  <c r="G994" i="23"/>
  <c r="G993" i="23"/>
  <c r="G992" i="23"/>
  <c r="G991" i="23"/>
  <c r="G990" i="23"/>
  <c r="G989" i="23"/>
  <c r="G988" i="23"/>
  <c r="G987" i="23"/>
  <c r="G986" i="23"/>
  <c r="G985" i="23"/>
  <c r="G984" i="23"/>
  <c r="G983" i="23"/>
  <c r="G982" i="23"/>
  <c r="G981" i="23"/>
  <c r="G980" i="23"/>
  <c r="G979" i="23"/>
  <c r="G978" i="23"/>
  <c r="G977" i="23"/>
  <c r="G976" i="23"/>
  <c r="G975" i="23"/>
  <c r="G974" i="23"/>
  <c r="G973" i="23"/>
  <c r="G972" i="23"/>
  <c r="G971" i="23"/>
  <c r="G970" i="23"/>
  <c r="G969" i="23"/>
  <c r="G968" i="23"/>
  <c r="G967" i="23"/>
  <c r="G966" i="23"/>
  <c r="G965" i="23"/>
  <c r="G964" i="23"/>
  <c r="G963" i="23"/>
  <c r="G962" i="23"/>
  <c r="G961" i="23"/>
  <c r="G960" i="23"/>
  <c r="G959" i="23"/>
  <c r="G958" i="23"/>
  <c r="G957" i="23"/>
  <c r="G956" i="23"/>
  <c r="G955" i="23"/>
  <c r="G954" i="23"/>
  <c r="G953" i="23"/>
  <c r="G952" i="23"/>
  <c r="G951" i="23"/>
  <c r="G950" i="23"/>
  <c r="G949" i="23"/>
  <c r="G948" i="23"/>
  <c r="G947" i="23"/>
  <c r="G946" i="23"/>
  <c r="G945" i="23"/>
  <c r="G944" i="23"/>
  <c r="G943" i="23"/>
  <c r="G942" i="23"/>
  <c r="G941" i="23"/>
  <c r="G940" i="23"/>
  <c r="G939" i="23"/>
  <c r="G938" i="23"/>
  <c r="G937" i="23"/>
  <c r="G936" i="23"/>
  <c r="G935" i="23"/>
  <c r="G934" i="23"/>
  <c r="G933" i="23"/>
  <c r="G932" i="23"/>
  <c r="G931" i="23"/>
  <c r="G930" i="23"/>
  <c r="G929" i="23"/>
  <c r="G928" i="23"/>
  <c r="G927" i="23"/>
  <c r="G926" i="23"/>
  <c r="G925" i="23"/>
  <c r="G924" i="23"/>
  <c r="G923" i="23"/>
  <c r="G922" i="23"/>
  <c r="G921" i="23"/>
  <c r="G920" i="23"/>
  <c r="G919" i="23"/>
  <c r="G918" i="23"/>
  <c r="G917" i="23"/>
  <c r="G916" i="23"/>
  <c r="G915" i="23"/>
  <c r="G914" i="23"/>
  <c r="G913" i="23"/>
  <c r="G912" i="23"/>
  <c r="G911" i="23"/>
  <c r="G910" i="23"/>
  <c r="G909" i="23"/>
  <c r="G908" i="23"/>
  <c r="G907" i="23"/>
  <c r="G906" i="23"/>
  <c r="G905" i="23"/>
  <c r="G904" i="23"/>
  <c r="G903" i="23"/>
  <c r="G902" i="23"/>
  <c r="G901" i="23"/>
  <c r="G900" i="23"/>
  <c r="G899" i="23"/>
  <c r="G898" i="23"/>
  <c r="G897" i="23"/>
  <c r="G896" i="23"/>
  <c r="G895" i="23"/>
  <c r="G894" i="23"/>
  <c r="G893" i="23"/>
  <c r="G892" i="23"/>
  <c r="G891" i="23"/>
  <c r="G890" i="23"/>
  <c r="G889" i="23"/>
  <c r="G888" i="23"/>
  <c r="G887" i="23"/>
  <c r="G886" i="23"/>
  <c r="G885" i="23"/>
  <c r="G884" i="23"/>
  <c r="G883" i="23"/>
  <c r="G882" i="23"/>
  <c r="G881" i="23"/>
  <c r="G880" i="23"/>
  <c r="G879" i="23"/>
  <c r="G878" i="23"/>
  <c r="G877" i="23"/>
  <c r="G876" i="23"/>
  <c r="G875" i="23"/>
  <c r="G874" i="23"/>
  <c r="G873" i="23"/>
  <c r="G872" i="23"/>
  <c r="G871" i="23"/>
  <c r="G870" i="23"/>
  <c r="G869" i="23"/>
  <c r="G868" i="23"/>
  <c r="G867" i="23"/>
  <c r="G866" i="23"/>
  <c r="G865" i="23"/>
  <c r="G864" i="23"/>
  <c r="G863" i="23"/>
  <c r="G862" i="23"/>
  <c r="G861" i="23"/>
  <c r="G860" i="23"/>
  <c r="G859" i="23"/>
  <c r="G858" i="23"/>
  <c r="G857" i="23"/>
  <c r="G856" i="23"/>
  <c r="G855" i="23"/>
  <c r="G854" i="23"/>
  <c r="G853" i="23"/>
  <c r="G852" i="23"/>
  <c r="G851" i="23"/>
  <c r="G850" i="23"/>
  <c r="G849" i="23"/>
  <c r="G848" i="23"/>
  <c r="G847" i="23"/>
  <c r="G846" i="23"/>
  <c r="G845" i="23"/>
  <c r="G844" i="23"/>
  <c r="G843" i="23"/>
  <c r="G842" i="23"/>
  <c r="G841" i="23"/>
  <c r="G840" i="23"/>
  <c r="G839" i="23"/>
  <c r="G838" i="23"/>
  <c r="G837" i="23"/>
  <c r="G836" i="23"/>
  <c r="G835" i="23"/>
  <c r="G834" i="23"/>
  <c r="G833" i="23"/>
  <c r="G832" i="23"/>
  <c r="G831" i="23"/>
  <c r="G830" i="23"/>
  <c r="G829" i="23"/>
  <c r="G828" i="23"/>
  <c r="G827" i="23"/>
  <c r="G826" i="23"/>
  <c r="G825" i="23"/>
  <c r="G824" i="23"/>
  <c r="G823" i="23"/>
  <c r="G822" i="23"/>
  <c r="G821" i="23"/>
  <c r="G820" i="23"/>
  <c r="G819" i="23"/>
  <c r="G818" i="23"/>
  <c r="G817" i="23"/>
  <c r="G816" i="23"/>
  <c r="G815" i="23"/>
  <c r="G814" i="23"/>
  <c r="G813" i="23"/>
  <c r="G812" i="23"/>
  <c r="G811" i="23"/>
  <c r="G810" i="23"/>
  <c r="G809" i="23"/>
  <c r="G808" i="23"/>
  <c r="G807" i="23"/>
  <c r="G806" i="23"/>
  <c r="G805" i="23"/>
  <c r="G804" i="23"/>
  <c r="G803" i="23"/>
  <c r="G802" i="23"/>
  <c r="G801" i="23"/>
  <c r="G800" i="23"/>
  <c r="G799" i="23"/>
  <c r="G798" i="23"/>
  <c r="G797" i="23"/>
  <c r="G796" i="23"/>
  <c r="G795" i="23"/>
  <c r="G794" i="23"/>
  <c r="G793" i="23"/>
  <c r="G792" i="23"/>
  <c r="G791" i="23"/>
  <c r="G790" i="23"/>
  <c r="G789" i="23"/>
  <c r="G788" i="23"/>
  <c r="G787" i="23"/>
  <c r="G786" i="23"/>
  <c r="G785" i="23"/>
  <c r="G784" i="23"/>
  <c r="G783" i="23"/>
  <c r="G782" i="23"/>
  <c r="G781" i="23"/>
  <c r="G780" i="23"/>
  <c r="G779" i="23"/>
  <c r="G778" i="23"/>
  <c r="G777" i="23"/>
  <c r="G776" i="23"/>
  <c r="G775" i="23"/>
  <c r="G774" i="23"/>
  <c r="G773" i="23"/>
  <c r="G772" i="23"/>
  <c r="G771" i="23"/>
  <c r="G770" i="23"/>
  <c r="G769" i="23"/>
  <c r="G768" i="23"/>
  <c r="G767" i="23"/>
  <c r="G766" i="23"/>
  <c r="G765" i="23"/>
  <c r="G764" i="23"/>
  <c r="G763" i="23"/>
  <c r="G762" i="23"/>
  <c r="G761" i="23"/>
  <c r="G760" i="23"/>
  <c r="G759" i="23"/>
  <c r="G758" i="23"/>
  <c r="G757" i="23"/>
  <c r="G756" i="23"/>
  <c r="G755" i="23"/>
  <c r="G754" i="23"/>
  <c r="G753" i="23"/>
  <c r="G752" i="23"/>
  <c r="G751" i="23"/>
  <c r="G750" i="23"/>
  <c r="G749" i="23"/>
  <c r="G748" i="23"/>
  <c r="G747" i="23"/>
  <c r="G746" i="23"/>
  <c r="G745" i="23"/>
  <c r="G744" i="23"/>
  <c r="G743" i="23"/>
  <c r="G742" i="23"/>
  <c r="G741" i="23"/>
  <c r="G740" i="23"/>
  <c r="G739" i="23"/>
  <c r="G738" i="23"/>
  <c r="G737" i="23"/>
  <c r="G736" i="23"/>
  <c r="G735" i="23"/>
  <c r="G734" i="23"/>
  <c r="G733" i="23"/>
  <c r="G732" i="23"/>
  <c r="G731" i="23"/>
  <c r="G730" i="23"/>
  <c r="G729" i="23"/>
  <c r="G728" i="23"/>
  <c r="G727" i="23"/>
  <c r="G726" i="23"/>
  <c r="G725" i="23"/>
  <c r="G724" i="23"/>
  <c r="G723" i="23"/>
  <c r="G722" i="23"/>
  <c r="G721" i="23"/>
  <c r="G720" i="23"/>
  <c r="G719" i="23"/>
  <c r="G718" i="23"/>
  <c r="G717" i="23"/>
  <c r="G716" i="23"/>
  <c r="G715" i="23"/>
  <c r="G714" i="23"/>
  <c r="G713" i="23"/>
  <c r="G712" i="23"/>
  <c r="G711" i="23"/>
  <c r="G710" i="23"/>
  <c r="G709" i="23"/>
  <c r="G708" i="23"/>
  <c r="G707" i="23"/>
  <c r="G706" i="23"/>
  <c r="G705" i="23"/>
  <c r="G704" i="23"/>
  <c r="G703" i="23"/>
  <c r="G702" i="23"/>
  <c r="G701" i="23"/>
  <c r="G700" i="23"/>
  <c r="G699" i="23"/>
  <c r="G698" i="23"/>
  <c r="G697" i="23"/>
  <c r="G696" i="23"/>
  <c r="G695" i="23"/>
  <c r="G694" i="23"/>
  <c r="G693" i="23"/>
  <c r="G692" i="23"/>
  <c r="G691" i="23"/>
  <c r="G690" i="23"/>
  <c r="G689" i="23"/>
  <c r="G688" i="23"/>
  <c r="G687" i="23"/>
  <c r="G686" i="23"/>
  <c r="G685" i="23"/>
  <c r="G684" i="23"/>
  <c r="G683" i="23"/>
  <c r="G682" i="23"/>
  <c r="G681" i="23"/>
  <c r="G680" i="23"/>
  <c r="G679" i="23"/>
  <c r="G678" i="23"/>
  <c r="G677" i="23"/>
  <c r="G676" i="23"/>
  <c r="G675" i="23"/>
  <c r="G674" i="23"/>
  <c r="G673" i="23"/>
  <c r="G672" i="23"/>
  <c r="G671" i="23"/>
  <c r="G670" i="23"/>
  <c r="G669" i="23"/>
  <c r="G668" i="23"/>
  <c r="G667" i="23"/>
  <c r="G666" i="23"/>
  <c r="G665" i="23"/>
  <c r="G664" i="23"/>
  <c r="G663" i="23"/>
  <c r="G662" i="23"/>
  <c r="G661" i="23"/>
  <c r="G660" i="23"/>
  <c r="G659" i="23"/>
  <c r="G658" i="23"/>
  <c r="G657" i="23"/>
  <c r="G656" i="23"/>
  <c r="G655" i="23"/>
  <c r="G654" i="23"/>
  <c r="G653" i="23"/>
  <c r="G652" i="23"/>
  <c r="G651" i="23"/>
  <c r="G650" i="23"/>
  <c r="G649" i="23"/>
  <c r="G648" i="23"/>
  <c r="G647" i="23"/>
  <c r="G646" i="23"/>
  <c r="G645" i="23"/>
  <c r="G644" i="23"/>
  <c r="G643" i="23"/>
  <c r="G642" i="23"/>
  <c r="G641" i="23"/>
  <c r="G640" i="23"/>
  <c r="G639" i="23"/>
  <c r="G638" i="23"/>
  <c r="G637" i="23"/>
  <c r="G636" i="23"/>
  <c r="G635" i="23"/>
  <c r="G634" i="23"/>
  <c r="G633" i="23"/>
  <c r="G632" i="23"/>
  <c r="G631" i="23"/>
  <c r="G630" i="23"/>
  <c r="G629" i="23"/>
  <c r="G628" i="23"/>
  <c r="G627" i="23"/>
  <c r="G626" i="23"/>
  <c r="G625" i="23"/>
  <c r="G624" i="23"/>
  <c r="G623" i="23"/>
  <c r="G622" i="23"/>
  <c r="G621" i="23"/>
  <c r="G620" i="23"/>
  <c r="G619" i="23"/>
  <c r="G618" i="23"/>
  <c r="G617" i="23"/>
  <c r="G616" i="23"/>
  <c r="G615" i="23"/>
  <c r="G614" i="23"/>
  <c r="G613" i="23"/>
  <c r="G612" i="23"/>
  <c r="G611" i="23"/>
  <c r="G610" i="23"/>
  <c r="G609" i="23"/>
  <c r="G608" i="23"/>
  <c r="G607" i="23"/>
  <c r="G606" i="23"/>
  <c r="G605" i="23"/>
  <c r="G604" i="23"/>
  <c r="G603" i="23"/>
  <c r="G602" i="23"/>
  <c r="G601" i="23"/>
  <c r="G600" i="23"/>
  <c r="G599" i="23"/>
  <c r="G598" i="23"/>
  <c r="G597" i="23"/>
  <c r="G596" i="23"/>
  <c r="G595" i="23"/>
  <c r="G594" i="23"/>
  <c r="G593" i="23"/>
  <c r="G592" i="23"/>
  <c r="G591" i="23"/>
  <c r="G590" i="23"/>
  <c r="G589" i="23"/>
  <c r="G588" i="23"/>
  <c r="G587" i="23"/>
  <c r="G586" i="23"/>
  <c r="G585" i="23"/>
  <c r="G584" i="23"/>
  <c r="G583" i="23"/>
  <c r="G582" i="23"/>
  <c r="G581" i="23"/>
  <c r="G580" i="23"/>
  <c r="G579" i="23"/>
  <c r="G578" i="23"/>
  <c r="G577" i="23"/>
  <c r="G576" i="23"/>
  <c r="G575" i="23"/>
  <c r="G574" i="23"/>
  <c r="G573" i="23"/>
  <c r="G572" i="23"/>
  <c r="G571" i="23"/>
  <c r="G570" i="23"/>
  <c r="G569" i="23"/>
  <c r="G568" i="23"/>
  <c r="G567" i="23"/>
  <c r="G566" i="23"/>
  <c r="G565" i="23"/>
  <c r="G564" i="23"/>
  <c r="G563" i="23"/>
  <c r="G562" i="23"/>
  <c r="G561" i="23"/>
  <c r="G560" i="23"/>
  <c r="G559" i="23"/>
  <c r="G558" i="23"/>
  <c r="G557" i="23"/>
  <c r="G556" i="23"/>
  <c r="G555" i="23"/>
  <c r="G554" i="23"/>
  <c r="G553" i="23"/>
  <c r="G552" i="23"/>
  <c r="G551" i="23"/>
  <c r="G550" i="23"/>
  <c r="G549" i="23"/>
  <c r="G548" i="23"/>
  <c r="G547" i="23"/>
  <c r="G546" i="23"/>
  <c r="G545" i="23"/>
  <c r="G544" i="23"/>
  <c r="G543" i="23"/>
  <c r="G542" i="23"/>
  <c r="G541" i="23"/>
  <c r="G540" i="23"/>
  <c r="G539" i="23"/>
  <c r="G538" i="23"/>
  <c r="G537" i="23"/>
  <c r="G536" i="23"/>
  <c r="G535" i="23"/>
  <c r="G534" i="23"/>
  <c r="G533" i="23"/>
  <c r="G532" i="23"/>
  <c r="G531" i="23"/>
  <c r="G530" i="23"/>
  <c r="G529" i="23"/>
  <c r="G528" i="23"/>
  <c r="G527" i="23"/>
  <c r="G526" i="23"/>
  <c r="G525" i="23"/>
  <c r="G524" i="23"/>
  <c r="G523" i="23"/>
  <c r="G522" i="23"/>
  <c r="G521" i="23"/>
  <c r="G520" i="23"/>
  <c r="G519" i="23"/>
  <c r="G518" i="23"/>
  <c r="G517" i="23"/>
  <c r="G516" i="23"/>
  <c r="G515" i="23"/>
  <c r="G514" i="23"/>
  <c r="G513" i="23"/>
  <c r="G512" i="23"/>
  <c r="G511" i="23"/>
  <c r="G510" i="23"/>
  <c r="G509" i="23"/>
  <c r="G508" i="23"/>
  <c r="G507" i="23"/>
  <c r="G506" i="23"/>
  <c r="G505" i="23"/>
  <c r="G504" i="23"/>
  <c r="G503" i="23"/>
  <c r="G502" i="23"/>
  <c r="G501" i="23"/>
  <c r="G500" i="23"/>
  <c r="G499" i="23"/>
  <c r="G498" i="23"/>
  <c r="G497" i="23"/>
  <c r="G496" i="23"/>
  <c r="G495" i="23"/>
  <c r="G494" i="23"/>
  <c r="G493" i="23"/>
  <c r="G492" i="23"/>
  <c r="G491" i="23"/>
  <c r="G490" i="23"/>
  <c r="G489" i="23"/>
  <c r="G488" i="23"/>
  <c r="G487" i="23"/>
  <c r="G486" i="23"/>
  <c r="G485" i="23"/>
  <c r="G484" i="23"/>
  <c r="G483" i="23"/>
  <c r="G482" i="23"/>
  <c r="G481" i="23"/>
  <c r="G480" i="23"/>
  <c r="G479" i="23"/>
  <c r="G478" i="23"/>
  <c r="G477" i="23"/>
  <c r="G476" i="23"/>
  <c r="G475" i="23"/>
  <c r="G474" i="23"/>
  <c r="G473" i="23"/>
  <c r="G472" i="23"/>
  <c r="G471" i="23"/>
  <c r="G470" i="23"/>
  <c r="G469" i="23"/>
  <c r="G468" i="23"/>
  <c r="G467" i="23"/>
  <c r="G466" i="23"/>
  <c r="G465" i="23"/>
  <c r="G464" i="23"/>
  <c r="G463" i="23"/>
  <c r="G462" i="23"/>
  <c r="G461" i="23"/>
  <c r="G460" i="23"/>
  <c r="G459" i="23"/>
  <c r="G458" i="23"/>
  <c r="G457" i="23"/>
  <c r="G456" i="23"/>
  <c r="G455" i="23"/>
  <c r="G454" i="23"/>
  <c r="G453" i="23"/>
  <c r="G452" i="23"/>
  <c r="G451" i="23"/>
  <c r="G450" i="23"/>
  <c r="G449" i="23"/>
  <c r="G448" i="23"/>
  <c r="G447" i="23"/>
  <c r="G446" i="23"/>
  <c r="G445" i="23"/>
  <c r="G444" i="23"/>
  <c r="G443" i="23"/>
  <c r="G442" i="23"/>
  <c r="G441" i="23"/>
  <c r="G440" i="23"/>
  <c r="G439" i="23"/>
  <c r="G438" i="23"/>
  <c r="G437" i="23"/>
  <c r="G436" i="23"/>
  <c r="G435" i="23"/>
  <c r="G434" i="23"/>
  <c r="G433" i="23"/>
  <c r="G432" i="23"/>
  <c r="G431" i="23"/>
  <c r="G430" i="23"/>
  <c r="G429" i="23"/>
  <c r="G428" i="23"/>
  <c r="G427" i="23"/>
  <c r="G426" i="23"/>
  <c r="G425" i="23"/>
  <c r="G424" i="23"/>
  <c r="G423" i="23"/>
  <c r="G422" i="23"/>
  <c r="G421" i="23"/>
  <c r="G420" i="23"/>
  <c r="G419" i="23"/>
  <c r="G418" i="23"/>
  <c r="G417" i="23"/>
  <c r="G416" i="23"/>
  <c r="G415" i="23"/>
  <c r="G414" i="23"/>
  <c r="G413" i="23"/>
  <c r="G412" i="23"/>
  <c r="G411" i="23"/>
  <c r="G410" i="23"/>
  <c r="G409" i="23"/>
  <c r="G408" i="23"/>
  <c r="G407" i="23"/>
  <c r="G406" i="23"/>
  <c r="G405" i="23"/>
  <c r="G404" i="23"/>
  <c r="G403" i="23"/>
  <c r="G402" i="23"/>
  <c r="G401" i="23"/>
  <c r="G400" i="23"/>
  <c r="G399" i="23"/>
  <c r="G398" i="23"/>
  <c r="G397" i="23"/>
  <c r="G396" i="23"/>
  <c r="G395" i="23"/>
  <c r="G394" i="23"/>
  <c r="G393" i="23"/>
  <c r="G392" i="23"/>
  <c r="G391" i="23"/>
  <c r="G390" i="23"/>
  <c r="G389" i="23"/>
  <c r="G388" i="23"/>
  <c r="G387" i="23"/>
  <c r="G386" i="23"/>
  <c r="G385" i="23"/>
  <c r="G384" i="23"/>
  <c r="G383" i="23"/>
  <c r="G382" i="23"/>
  <c r="G381" i="23"/>
  <c r="G380" i="23"/>
  <c r="G379" i="23"/>
  <c r="G378" i="23"/>
  <c r="G377" i="23"/>
  <c r="G376" i="23"/>
  <c r="G375" i="23"/>
  <c r="G374" i="23"/>
  <c r="G373" i="23"/>
  <c r="G372" i="23"/>
  <c r="G371" i="23"/>
  <c r="G370" i="23"/>
  <c r="G369" i="23"/>
  <c r="G368" i="23"/>
  <c r="G367" i="23"/>
  <c r="G366" i="23"/>
  <c r="G365" i="23"/>
  <c r="G364" i="23"/>
  <c r="G363" i="23"/>
  <c r="G362" i="23"/>
  <c r="G361" i="23"/>
  <c r="G360" i="23"/>
  <c r="G359" i="23"/>
  <c r="G358" i="23"/>
  <c r="G357" i="23"/>
  <c r="G356" i="23"/>
  <c r="G355" i="23"/>
  <c r="G354" i="23"/>
  <c r="G353" i="23"/>
  <c r="G352" i="23"/>
  <c r="G351" i="23"/>
  <c r="G350" i="23"/>
  <c r="G349" i="23"/>
  <c r="G348" i="23"/>
  <c r="G347" i="23"/>
  <c r="G346" i="23"/>
  <c r="G345" i="23"/>
  <c r="G344" i="23"/>
  <c r="G343" i="23"/>
  <c r="G342" i="23"/>
  <c r="G341" i="23"/>
  <c r="G340" i="23"/>
  <c r="G339" i="23"/>
  <c r="G338" i="23"/>
  <c r="G337" i="23"/>
  <c r="G336" i="23"/>
  <c r="G335" i="23"/>
  <c r="G334" i="23"/>
  <c r="G333" i="23"/>
  <c r="G332" i="23"/>
  <c r="G331" i="23"/>
  <c r="G330" i="23"/>
  <c r="G329" i="23"/>
  <c r="G328" i="23"/>
  <c r="G327" i="23"/>
  <c r="G326" i="23"/>
  <c r="G325" i="23"/>
  <c r="G324" i="23"/>
  <c r="G323" i="23"/>
  <c r="G322" i="23"/>
  <c r="G321" i="23"/>
  <c r="G320" i="23"/>
  <c r="G319" i="23"/>
  <c r="G318" i="23"/>
  <c r="G317" i="23"/>
  <c r="G316" i="23"/>
  <c r="G315" i="23"/>
  <c r="G314" i="23"/>
  <c r="G313" i="23"/>
  <c r="G312" i="23"/>
  <c r="G311" i="23"/>
  <c r="G310" i="23"/>
  <c r="G309" i="23"/>
  <c r="G308" i="23"/>
  <c r="G307" i="23"/>
  <c r="G306" i="23"/>
  <c r="G305" i="23"/>
  <c r="G304" i="23"/>
  <c r="G303" i="23"/>
  <c r="G302" i="23"/>
  <c r="G301" i="23"/>
  <c r="G300" i="23"/>
  <c r="G299" i="23"/>
  <c r="G298" i="23"/>
  <c r="G297" i="23"/>
  <c r="G296" i="23"/>
  <c r="G295" i="23"/>
  <c r="G294" i="23"/>
  <c r="G293" i="23"/>
  <c r="G292" i="23"/>
  <c r="G291" i="23"/>
  <c r="G290" i="23"/>
  <c r="G289" i="23"/>
  <c r="G288" i="23"/>
  <c r="G287" i="23"/>
  <c r="G286" i="23"/>
  <c r="G285" i="23"/>
  <c r="G284" i="23"/>
  <c r="G283" i="23"/>
  <c r="G282" i="23"/>
  <c r="G281" i="23"/>
  <c r="G280" i="23"/>
  <c r="G279" i="23"/>
  <c r="G278" i="23"/>
  <c r="G277" i="23"/>
  <c r="G276" i="23"/>
  <c r="G275" i="23"/>
  <c r="G274" i="23"/>
  <c r="G273" i="23"/>
  <c r="G272" i="23"/>
  <c r="G271" i="23"/>
  <c r="G270" i="23"/>
  <c r="G269" i="23"/>
  <c r="G268" i="23"/>
  <c r="G267" i="23"/>
  <c r="G266" i="23"/>
  <c r="G265" i="23"/>
  <c r="G264" i="23"/>
  <c r="G263" i="23"/>
  <c r="G262" i="23"/>
  <c r="G261" i="23"/>
  <c r="G260" i="23"/>
  <c r="G259" i="23"/>
  <c r="G258" i="23"/>
  <c r="G257" i="23"/>
  <c r="G256" i="23"/>
  <c r="G255" i="23"/>
  <c r="G254" i="23"/>
  <c r="G253" i="23"/>
  <c r="G252" i="23"/>
  <c r="G251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37" i="23"/>
  <c r="G236" i="23"/>
  <c r="G235" i="23"/>
  <c r="G234" i="23"/>
  <c r="G233" i="23"/>
  <c r="G232" i="23"/>
  <c r="G231" i="23"/>
  <c r="G230" i="23"/>
  <c r="G229" i="23"/>
  <c r="G228" i="23"/>
  <c r="G227" i="23"/>
  <c r="G226" i="23"/>
  <c r="G225" i="23"/>
  <c r="G224" i="23"/>
  <c r="G223" i="23"/>
  <c r="G222" i="23"/>
  <c r="G221" i="23"/>
  <c r="G220" i="23"/>
  <c r="G219" i="23"/>
  <c r="G218" i="23"/>
  <c r="G217" i="23"/>
  <c r="G216" i="23"/>
  <c r="G215" i="23"/>
  <c r="G214" i="23"/>
  <c r="G213" i="23"/>
  <c r="G212" i="23"/>
  <c r="G211" i="23"/>
  <c r="G210" i="23"/>
  <c r="G209" i="23"/>
  <c r="G208" i="23"/>
  <c r="G207" i="23"/>
  <c r="G206" i="23"/>
  <c r="G205" i="23"/>
  <c r="G204" i="23"/>
  <c r="G203" i="23"/>
  <c r="G202" i="23"/>
  <c r="G201" i="23"/>
  <c r="G200" i="23"/>
  <c r="G199" i="23"/>
  <c r="G198" i="23"/>
  <c r="G197" i="23"/>
  <c r="G196" i="23"/>
  <c r="G195" i="23"/>
  <c r="G194" i="23"/>
  <c r="G193" i="23"/>
  <c r="G192" i="23"/>
  <c r="G191" i="23"/>
  <c r="G190" i="23"/>
  <c r="G189" i="23"/>
  <c r="G188" i="23"/>
  <c r="G187" i="23"/>
  <c r="G186" i="23"/>
  <c r="G185" i="23"/>
  <c r="G184" i="23"/>
  <c r="G183" i="23"/>
  <c r="G182" i="23"/>
  <c r="G181" i="23"/>
  <c r="G180" i="23"/>
  <c r="G179" i="23"/>
  <c r="G178" i="23"/>
  <c r="G177" i="23"/>
  <c r="G176" i="23"/>
  <c r="G175" i="23"/>
  <c r="G174" i="23"/>
  <c r="G173" i="23"/>
  <c r="G172" i="23"/>
  <c r="G171" i="23"/>
  <c r="G170" i="23"/>
  <c r="G169" i="23"/>
  <c r="G168" i="23"/>
  <c r="G167" i="23"/>
  <c r="G166" i="23"/>
  <c r="G165" i="23"/>
  <c r="G164" i="23"/>
  <c r="G163" i="23"/>
  <c r="G162" i="23"/>
  <c r="G161" i="23"/>
  <c r="G160" i="23"/>
  <c r="G159" i="23"/>
  <c r="G158" i="23"/>
  <c r="G157" i="23"/>
  <c r="G156" i="23"/>
  <c r="G155" i="23"/>
  <c r="G154" i="23"/>
  <c r="G153" i="23"/>
  <c r="G152" i="23"/>
  <c r="G151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5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1" i="23"/>
  <c r="G120" i="23"/>
  <c r="G119" i="23"/>
  <c r="G118" i="23"/>
  <c r="G117" i="23"/>
  <c r="G116" i="23"/>
  <c r="G115" i="23"/>
  <c r="G40" i="23"/>
  <c r="E30" i="23"/>
  <c r="E30" i="24" s="1"/>
  <c r="B30" i="23"/>
  <c r="B30" i="24" s="1"/>
  <c r="E29" i="23"/>
  <c r="E29" i="24" s="1"/>
  <c r="B29" i="23"/>
  <c r="B29" i="24" s="1"/>
  <c r="E28" i="23"/>
  <c r="E28" i="24" s="1"/>
  <c r="B28" i="23"/>
  <c r="B28" i="24" s="1"/>
  <c r="E27" i="23"/>
  <c r="E27" i="24" s="1"/>
  <c r="B27" i="23"/>
  <c r="E26" i="23"/>
  <c r="E26" i="24" s="1"/>
  <c r="B26" i="23"/>
  <c r="B26" i="24" s="1"/>
  <c r="E25" i="23"/>
  <c r="E25" i="24" s="1"/>
  <c r="B25" i="23"/>
  <c r="B25" i="24" s="1"/>
  <c r="E24" i="23"/>
  <c r="E24" i="24" s="1"/>
  <c r="B24" i="23"/>
  <c r="B24" i="24" s="1"/>
  <c r="E23" i="23"/>
  <c r="E23" i="24" s="1"/>
  <c r="B23" i="23"/>
  <c r="B23" i="24" s="1"/>
  <c r="E22" i="23"/>
  <c r="E22" i="24" s="1"/>
  <c r="B22" i="23"/>
  <c r="B22" i="24" s="1"/>
  <c r="E21" i="23"/>
  <c r="E21" i="24" s="1"/>
  <c r="B21" i="23"/>
  <c r="B21" i="24" s="1"/>
  <c r="E20" i="23"/>
  <c r="E20" i="24" s="1"/>
  <c r="B20" i="23"/>
  <c r="B20" i="24" s="1"/>
  <c r="E19" i="23"/>
  <c r="E19" i="24" s="1"/>
  <c r="B19" i="23"/>
  <c r="B19" i="24" s="1"/>
  <c r="E18" i="23"/>
  <c r="E18" i="24" s="1"/>
  <c r="B18" i="23"/>
  <c r="B18" i="24" s="1"/>
  <c r="E17" i="23"/>
  <c r="E17" i="24" s="1"/>
  <c r="B17" i="23"/>
  <c r="E16" i="23"/>
  <c r="E16" i="24" s="1"/>
  <c r="B16" i="23"/>
  <c r="B16" i="24" s="1"/>
  <c r="F13" i="23"/>
  <c r="F13" i="24" s="1"/>
  <c r="E13" i="23"/>
  <c r="E13" i="24" s="1"/>
  <c r="B13" i="23"/>
  <c r="B13" i="24" s="1"/>
  <c r="G12" i="23"/>
  <c r="G12" i="24" s="1"/>
  <c r="F12" i="23"/>
  <c r="F12" i="24" s="1"/>
  <c r="E12" i="23"/>
  <c r="E12" i="24" s="1"/>
  <c r="B12" i="23"/>
  <c r="B12" i="24" s="1"/>
  <c r="G9" i="23"/>
  <c r="F9" i="23"/>
  <c r="G102" i="23" s="1"/>
  <c r="F3" i="23"/>
  <c r="F3" i="24" s="1"/>
  <c r="F49" i="24" l="1"/>
  <c r="F46" i="26"/>
  <c r="G72" i="25"/>
  <c r="G106" i="25"/>
  <c r="G73" i="25"/>
  <c r="G112" i="25"/>
  <c r="G50" i="25"/>
  <c r="G88" i="25"/>
  <c r="B49" i="26"/>
  <c r="G55" i="25"/>
  <c r="G89" i="25"/>
  <c r="G56" i="25"/>
  <c r="G90" i="25"/>
  <c r="G56" i="23"/>
  <c r="F49" i="26"/>
  <c r="H51" i="26" s="1"/>
  <c r="G74" i="23"/>
  <c r="G59" i="25"/>
  <c r="G91" i="25"/>
  <c r="G44" i="25"/>
  <c r="G60" i="25"/>
  <c r="G76" i="25"/>
  <c r="G92" i="25"/>
  <c r="G108" i="25"/>
  <c r="B51" i="26"/>
  <c r="G45" i="25"/>
  <c r="G61" i="25"/>
  <c r="G77" i="25"/>
  <c r="G93" i="25"/>
  <c r="G109" i="25"/>
  <c r="C51" i="26"/>
  <c r="G72" i="23"/>
  <c r="G43" i="25"/>
  <c r="G75" i="25"/>
  <c r="G107" i="25"/>
  <c r="G46" i="25"/>
  <c r="G62" i="25"/>
  <c r="G78" i="25"/>
  <c r="G94" i="25"/>
  <c r="G110" i="25"/>
  <c r="D51" i="26"/>
  <c r="G47" i="25"/>
  <c r="G63" i="25"/>
  <c r="G79" i="25"/>
  <c r="G95" i="25"/>
  <c r="G111" i="25"/>
  <c r="F51" i="26"/>
  <c r="E83" i="26"/>
  <c r="A52" i="26"/>
  <c r="G35" i="25"/>
  <c r="G51" i="25"/>
  <c r="G67" i="25"/>
  <c r="G83" i="25"/>
  <c r="G99" i="25"/>
  <c r="G36" i="25"/>
  <c r="G52" i="25"/>
  <c r="G68" i="25"/>
  <c r="G84" i="25"/>
  <c r="G100" i="25"/>
  <c r="G37" i="25"/>
  <c r="G53" i="25"/>
  <c r="G69" i="25"/>
  <c r="G85" i="25"/>
  <c r="G101" i="25"/>
  <c r="G38" i="25"/>
  <c r="G54" i="25"/>
  <c r="G70" i="25"/>
  <c r="G86" i="25"/>
  <c r="G42" i="23"/>
  <c r="G106" i="23"/>
  <c r="G104" i="23"/>
  <c r="G55" i="23"/>
  <c r="G57" i="23"/>
  <c r="G58" i="23"/>
  <c r="G71" i="23"/>
  <c r="G73" i="23"/>
  <c r="B49" i="24"/>
  <c r="G87" i="23"/>
  <c r="G88" i="23"/>
  <c r="G89" i="23"/>
  <c r="G90" i="23"/>
  <c r="G39" i="23"/>
  <c r="G103" i="23"/>
  <c r="G41" i="23"/>
  <c r="G105" i="23"/>
  <c r="G43" i="23"/>
  <c r="G91" i="23"/>
  <c r="G44" i="23"/>
  <c r="G76" i="23"/>
  <c r="G61" i="23"/>
  <c r="G93" i="23"/>
  <c r="G46" i="23"/>
  <c r="G62" i="23"/>
  <c r="G78" i="23"/>
  <c r="G94" i="23"/>
  <c r="G110" i="23"/>
  <c r="G47" i="23"/>
  <c r="G63" i="23"/>
  <c r="G79" i="23"/>
  <c r="G95" i="23"/>
  <c r="G111" i="23"/>
  <c r="F51" i="24"/>
  <c r="E83" i="24"/>
  <c r="A52" i="24"/>
  <c r="G59" i="23"/>
  <c r="G107" i="23"/>
  <c r="G92" i="23"/>
  <c r="G45" i="23"/>
  <c r="G109" i="23"/>
  <c r="G64" i="23"/>
  <c r="G112" i="23"/>
  <c r="G51" i="24"/>
  <c r="G49" i="23"/>
  <c r="G81" i="23"/>
  <c r="G113" i="23"/>
  <c r="H51" i="24"/>
  <c r="G34" i="23"/>
  <c r="G66" i="23"/>
  <c r="G98" i="23"/>
  <c r="G51" i="23"/>
  <c r="G99" i="23"/>
  <c r="G36" i="23"/>
  <c r="G52" i="23"/>
  <c r="G68" i="23"/>
  <c r="G84" i="23"/>
  <c r="G100" i="23"/>
  <c r="G75" i="23"/>
  <c r="G60" i="23"/>
  <c r="G108" i="23"/>
  <c r="B51" i="24"/>
  <c r="G77" i="23"/>
  <c r="B46" i="24"/>
  <c r="G48" i="23"/>
  <c r="G80" i="23"/>
  <c r="G96" i="23"/>
  <c r="G65" i="23"/>
  <c r="G97" i="23"/>
  <c r="G50" i="23"/>
  <c r="G82" i="23"/>
  <c r="G114" i="23"/>
  <c r="G35" i="23"/>
  <c r="G67" i="23"/>
  <c r="G83" i="23"/>
  <c r="G37" i="23"/>
  <c r="G53" i="23"/>
  <c r="G69" i="23"/>
  <c r="G85" i="23"/>
  <c r="G101" i="23"/>
  <c r="G38" i="23"/>
  <c r="G54" i="23"/>
  <c r="G70" i="23"/>
  <c r="G86" i="23"/>
  <c r="G11" i="4"/>
  <c r="C12" i="4"/>
  <c r="D11" i="4"/>
  <c r="C10" i="4"/>
  <c r="E10" i="4"/>
  <c r="G10" i="4"/>
  <c r="G8" i="4"/>
  <c r="G7" i="4"/>
  <c r="G6" i="4"/>
  <c r="D8" i="4"/>
  <c r="D7" i="4"/>
  <c r="D6" i="4"/>
  <c r="C52" i="26" l="1"/>
  <c r="A53" i="26"/>
  <c r="G52" i="26"/>
  <c r="G51" i="26"/>
  <c r="F52" i="26"/>
  <c r="D52" i="26"/>
  <c r="B52" i="26"/>
  <c r="H52" i="26"/>
  <c r="D51" i="24"/>
  <c r="A53" i="24"/>
  <c r="F52" i="24"/>
  <c r="D52" i="24"/>
  <c r="G52" i="24"/>
  <c r="B52" i="24"/>
  <c r="H52" i="24"/>
  <c r="C51" i="24"/>
  <c r="C52" i="24"/>
  <c r="G85" i="4"/>
  <c r="F83" i="4"/>
  <c r="C84" i="4"/>
  <c r="G53" i="26" l="1"/>
  <c r="H53" i="26"/>
  <c r="B53" i="26"/>
  <c r="F53" i="26"/>
  <c r="D53" i="26"/>
  <c r="C53" i="26"/>
  <c r="A54" i="26"/>
  <c r="F53" i="24"/>
  <c r="D53" i="24"/>
  <c r="B53" i="24"/>
  <c r="H53" i="24"/>
  <c r="G53" i="24"/>
  <c r="C53" i="24"/>
  <c r="A54" i="24"/>
  <c r="F84" i="4"/>
  <c r="K23" i="18"/>
  <c r="K18" i="18"/>
  <c r="K17" i="18"/>
  <c r="K16" i="18"/>
  <c r="K14" i="18"/>
  <c r="K12" i="18"/>
  <c r="K11" i="18"/>
  <c r="K10" i="18"/>
  <c r="K9" i="18"/>
  <c r="K7" i="18"/>
  <c r="K6" i="18"/>
  <c r="K5" i="18"/>
  <c r="K4" i="18"/>
  <c r="K3" i="18"/>
  <c r="K2" i="18"/>
  <c r="A55" i="26" l="1"/>
  <c r="H54" i="26"/>
  <c r="F54" i="26"/>
  <c r="D54" i="26"/>
  <c r="B54" i="26"/>
  <c r="C54" i="26"/>
  <c r="G54" i="26"/>
  <c r="A55" i="24"/>
  <c r="H54" i="24"/>
  <c r="F54" i="24"/>
  <c r="D54" i="24"/>
  <c r="B54" i="24"/>
  <c r="G54" i="24"/>
  <c r="C54" i="24"/>
  <c r="E13" i="10"/>
  <c r="E12" i="10"/>
  <c r="G9" i="10"/>
  <c r="F9" i="10"/>
  <c r="G34" i="10" s="1"/>
  <c r="F13" i="10"/>
  <c r="F12" i="10"/>
  <c r="Q2" i="9"/>
  <c r="D3" i="9"/>
  <c r="Q3" i="9"/>
  <c r="D4" i="9"/>
  <c r="Q4" i="9"/>
  <c r="D5" i="9"/>
  <c r="I5" i="9"/>
  <c r="Q5" i="9"/>
  <c r="D6" i="9"/>
  <c r="I6" i="9"/>
  <c r="Q6" i="9"/>
  <c r="D7" i="9"/>
  <c r="I7" i="9"/>
  <c r="Q7" i="9"/>
  <c r="D8" i="9"/>
  <c r="I8" i="9"/>
  <c r="Q8" i="9"/>
  <c r="I9" i="9"/>
  <c r="Q9" i="9"/>
  <c r="D10" i="9"/>
  <c r="I10" i="9"/>
  <c r="Q10" i="9"/>
  <c r="D11" i="9"/>
  <c r="I11" i="9"/>
  <c r="Q11" i="9"/>
  <c r="D12" i="9"/>
  <c r="I12" i="9"/>
  <c r="Q12" i="9"/>
  <c r="D13" i="9"/>
  <c r="I13" i="9"/>
  <c r="Q13" i="9"/>
  <c r="I14" i="9"/>
  <c r="Q14" i="9"/>
  <c r="D15" i="9"/>
  <c r="I15" i="9"/>
  <c r="Q15" i="9"/>
  <c r="I16" i="9"/>
  <c r="Q16" i="9"/>
  <c r="D17" i="9"/>
  <c r="I17" i="9"/>
  <c r="Q17" i="9"/>
  <c r="D18" i="9"/>
  <c r="I18" i="9"/>
  <c r="Q18" i="9"/>
  <c r="D19" i="9"/>
  <c r="I19" i="9"/>
  <c r="Q19" i="9"/>
  <c r="I20" i="9"/>
  <c r="Q20" i="9"/>
  <c r="I21" i="9"/>
  <c r="Q21" i="9"/>
  <c r="I22" i="9"/>
  <c r="Q22" i="9"/>
  <c r="I23" i="9"/>
  <c r="Q23" i="9"/>
  <c r="D24" i="9"/>
  <c r="I24" i="9"/>
  <c r="Q24" i="9"/>
  <c r="I25" i="9"/>
  <c r="Q25" i="9"/>
  <c r="I26" i="9"/>
  <c r="Q26" i="9"/>
  <c r="I27" i="9"/>
  <c r="Q27" i="9"/>
  <c r="I28" i="9"/>
  <c r="Q28" i="9"/>
  <c r="I29" i="9"/>
  <c r="Q29" i="9"/>
  <c r="I30" i="9"/>
  <c r="Q30" i="9"/>
  <c r="I31" i="9"/>
  <c r="Q31" i="9"/>
  <c r="I32" i="9"/>
  <c r="Q32" i="9"/>
  <c r="I33" i="9"/>
  <c r="Q33" i="9"/>
  <c r="I34" i="9"/>
  <c r="Q34" i="9"/>
  <c r="I35" i="9"/>
  <c r="Q35" i="9"/>
  <c r="I36" i="9"/>
  <c r="Q36" i="9"/>
  <c r="I37" i="9"/>
  <c r="Q37" i="9"/>
  <c r="I38" i="9"/>
  <c r="Q38" i="9"/>
  <c r="Q39" i="9"/>
  <c r="I40" i="9"/>
  <c r="Q40" i="9"/>
  <c r="I41" i="9"/>
  <c r="Q41" i="9"/>
  <c r="I42" i="9"/>
  <c r="Q42" i="9"/>
  <c r="I43" i="9"/>
  <c r="Q43" i="9"/>
  <c r="I44" i="9"/>
  <c r="Q44" i="9"/>
  <c r="I45" i="9"/>
  <c r="Q45" i="9"/>
  <c r="I46" i="9"/>
  <c r="Q46" i="9"/>
  <c r="I47" i="9"/>
  <c r="Q47" i="9"/>
  <c r="I48" i="9"/>
  <c r="Q48" i="9"/>
  <c r="I49" i="9"/>
  <c r="Q49" i="9"/>
  <c r="I50" i="9"/>
  <c r="Q50" i="9"/>
  <c r="I51" i="9"/>
  <c r="Q51" i="9"/>
  <c r="I52" i="9"/>
  <c r="Q52" i="9"/>
  <c r="I53" i="9"/>
  <c r="Q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Q68" i="9"/>
  <c r="I69" i="9"/>
  <c r="Q69" i="9"/>
  <c r="I70" i="9"/>
  <c r="Q70" i="9"/>
  <c r="I71" i="9"/>
  <c r="Q71" i="9"/>
  <c r="I72" i="9"/>
  <c r="Q72" i="9"/>
  <c r="I73" i="9"/>
  <c r="Q73" i="9"/>
  <c r="I74" i="9"/>
  <c r="Q74" i="9"/>
  <c r="I75" i="9"/>
  <c r="Q75" i="9"/>
  <c r="I76" i="9"/>
  <c r="Q76" i="9"/>
  <c r="I77" i="9"/>
  <c r="Q77" i="9"/>
  <c r="I78" i="9"/>
  <c r="Q78" i="9"/>
  <c r="I79" i="9"/>
  <c r="Q79" i="9"/>
  <c r="I80" i="9"/>
  <c r="Q80" i="9"/>
  <c r="I81" i="9"/>
  <c r="Q81" i="9"/>
  <c r="I82" i="9"/>
  <c r="Q82" i="9"/>
  <c r="I83" i="9"/>
  <c r="Q83" i="9"/>
  <c r="I84" i="9"/>
  <c r="Q84" i="9"/>
  <c r="I85" i="9"/>
  <c r="Q85" i="9"/>
  <c r="I86" i="9"/>
  <c r="Q86" i="9"/>
  <c r="I87" i="9"/>
  <c r="Q87" i="9"/>
  <c r="I88" i="9"/>
  <c r="Q88" i="9"/>
  <c r="I89" i="9"/>
  <c r="Q89" i="9"/>
  <c r="I90" i="9"/>
  <c r="Q90" i="9"/>
  <c r="I91" i="9"/>
  <c r="Q91" i="9"/>
  <c r="I92" i="9"/>
  <c r="Q92" i="9"/>
  <c r="Q93" i="9"/>
  <c r="I94" i="9"/>
  <c r="Q94" i="9"/>
  <c r="I95" i="9"/>
  <c r="Q95" i="9"/>
  <c r="I96" i="9"/>
  <c r="Q96" i="9"/>
  <c r="I97" i="9"/>
  <c r="Q97" i="9"/>
  <c r="I98" i="9"/>
  <c r="Q98" i="9"/>
  <c r="I99" i="9"/>
  <c r="Q99" i="9"/>
  <c r="Q100" i="9"/>
  <c r="I101" i="9"/>
  <c r="Q101" i="9"/>
  <c r="I102" i="9"/>
  <c r="Q102" i="9"/>
  <c r="I103" i="9"/>
  <c r="Q103" i="9"/>
  <c r="Q104" i="9"/>
  <c r="Q105" i="9"/>
  <c r="Q106" i="9"/>
  <c r="Q107" i="9"/>
  <c r="Q108" i="9"/>
  <c r="Q109" i="9"/>
  <c r="Q110" i="9"/>
  <c r="Q111" i="9"/>
  <c r="I112" i="9"/>
  <c r="Q112" i="9"/>
  <c r="I113" i="9"/>
  <c r="Q113" i="9"/>
  <c r="I114" i="9"/>
  <c r="Q114" i="9"/>
  <c r="I115" i="9"/>
  <c r="Q115" i="9"/>
  <c r="I116" i="9"/>
  <c r="Q116" i="9"/>
  <c r="I117" i="9"/>
  <c r="Q117" i="9"/>
  <c r="I118" i="9"/>
  <c r="Q118" i="9"/>
  <c r="I119" i="9"/>
  <c r="Q119" i="9"/>
  <c r="I120" i="9"/>
  <c r="Q120" i="9"/>
  <c r="I121" i="9"/>
  <c r="Q121" i="9"/>
  <c r="I122" i="9"/>
  <c r="Q137" i="9"/>
  <c r="Q138" i="9"/>
  <c r="Q139" i="9"/>
  <c r="Q140" i="9"/>
  <c r="Q141" i="9"/>
  <c r="I142" i="9"/>
  <c r="Q142" i="9"/>
  <c r="I143" i="9"/>
  <c r="Q143" i="9"/>
  <c r="I144" i="9"/>
  <c r="Q144" i="9"/>
  <c r="I145" i="9"/>
  <c r="Q145" i="9"/>
  <c r="Q146" i="9"/>
  <c r="Q147" i="9"/>
  <c r="Q148" i="9"/>
  <c r="Q149" i="9"/>
  <c r="Q150" i="9"/>
  <c r="Q151" i="9"/>
  <c r="Q152" i="9"/>
  <c r="Q153" i="9"/>
  <c r="I154" i="9"/>
  <c r="Q154" i="9"/>
  <c r="I155" i="9"/>
  <c r="Q155" i="9"/>
  <c r="I156" i="9"/>
  <c r="Q156" i="9"/>
  <c r="I157" i="9"/>
  <c r="Q157" i="9"/>
  <c r="I158" i="9"/>
  <c r="Q158" i="9"/>
  <c r="I159" i="9"/>
  <c r="I16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I195" i="9"/>
  <c r="I196" i="9"/>
  <c r="I197" i="9"/>
  <c r="I198" i="9"/>
  <c r="I199" i="9"/>
  <c r="I200" i="9"/>
  <c r="I201" i="9"/>
  <c r="I202" i="9"/>
  <c r="I210" i="9"/>
  <c r="I211" i="9"/>
  <c r="I212" i="9"/>
  <c r="I216" i="9"/>
  <c r="Q216" i="9"/>
  <c r="I217" i="9"/>
  <c r="Q217" i="9"/>
  <c r="I218" i="9"/>
  <c r="Q218" i="9"/>
  <c r="I219" i="9"/>
  <c r="Q219" i="9"/>
  <c r="I220" i="9"/>
  <c r="I238" i="9"/>
  <c r="I239" i="9"/>
  <c r="I240" i="9"/>
  <c r="I241" i="9"/>
  <c r="I242" i="9"/>
  <c r="I243" i="9"/>
  <c r="I253" i="9"/>
  <c r="I254" i="9"/>
  <c r="I255" i="9"/>
  <c r="I256" i="9"/>
  <c r="I257" i="9"/>
  <c r="I258" i="9"/>
  <c r="I272" i="9"/>
  <c r="I273" i="9"/>
  <c r="I274" i="9"/>
  <c r="I275" i="9"/>
  <c r="I283" i="9"/>
  <c r="I284" i="9"/>
  <c r="I285" i="9"/>
  <c r="I286" i="9"/>
  <c r="I287" i="9"/>
  <c r="I288" i="9"/>
  <c r="I289" i="9"/>
  <c r="I290" i="9"/>
  <c r="I291" i="9"/>
  <c r="I292" i="9"/>
  <c r="I293" i="9"/>
  <c r="I294" i="9"/>
  <c r="I295" i="9"/>
  <c r="I296" i="9"/>
  <c r="I298" i="9"/>
  <c r="I299" i="9"/>
  <c r="I300" i="9"/>
  <c r="I301" i="9"/>
  <c r="I302" i="9"/>
  <c r="I303" i="9"/>
  <c r="I304" i="9"/>
  <c r="I305" i="9"/>
  <c r="I306" i="9"/>
  <c r="I307" i="9"/>
  <c r="I308" i="9"/>
  <c r="I315" i="9"/>
  <c r="I316" i="9"/>
  <c r="I317" i="9"/>
  <c r="I318" i="9"/>
  <c r="I319" i="9"/>
  <c r="I320" i="9"/>
  <c r="I321" i="9"/>
  <c r="I322" i="9"/>
  <c r="I323" i="9"/>
  <c r="I324" i="9"/>
  <c r="I325" i="9"/>
  <c r="I326" i="9"/>
  <c r="I328" i="9"/>
  <c r="I329" i="9"/>
  <c r="I330" i="9"/>
  <c r="I331" i="9"/>
  <c r="I332" i="9"/>
  <c r="I338" i="9"/>
  <c r="I339" i="9"/>
  <c r="I340" i="9"/>
  <c r="I341" i="9"/>
  <c r="I342" i="9"/>
  <c r="I343" i="9"/>
  <c r="I344" i="9"/>
  <c r="I345" i="9"/>
  <c r="I346" i="9"/>
  <c r="I347" i="9"/>
  <c r="I348" i="9"/>
  <c r="I349" i="9"/>
  <c r="I350" i="9"/>
  <c r="I351" i="9"/>
  <c r="I352" i="9"/>
  <c r="I353" i="9"/>
  <c r="I354" i="9"/>
  <c r="I355" i="9"/>
  <c r="I364" i="9"/>
  <c r="I365" i="9"/>
  <c r="I366" i="9"/>
  <c r="I367" i="9"/>
  <c r="I368" i="9"/>
  <c r="I369" i="9"/>
  <c r="I370" i="9"/>
  <c r="I371" i="9"/>
  <c r="I378" i="9"/>
  <c r="I379" i="9"/>
  <c r="I380" i="9"/>
  <c r="I381" i="9"/>
  <c r="I382" i="9"/>
  <c r="I383" i="9"/>
  <c r="I384" i="9"/>
  <c r="I385" i="9"/>
  <c r="I386" i="9"/>
  <c r="I387" i="9"/>
  <c r="I388" i="9"/>
  <c r="I389" i="9"/>
  <c r="I390" i="9"/>
  <c r="I391" i="9"/>
  <c r="I392" i="9"/>
  <c r="I393" i="9"/>
  <c r="I394" i="9"/>
  <c r="I395" i="9"/>
  <c r="I396" i="9"/>
  <c r="I397" i="9"/>
  <c r="I398" i="9"/>
  <c r="I399" i="9"/>
  <c r="I400" i="9"/>
  <c r="I401" i="9"/>
  <c r="I402" i="9"/>
  <c r="I403" i="9"/>
  <c r="I407" i="9"/>
  <c r="I408" i="9"/>
  <c r="I409" i="9"/>
  <c r="I410" i="9"/>
  <c r="I411" i="9"/>
  <c r="I412" i="9"/>
  <c r="I413" i="9"/>
  <c r="I414" i="9"/>
  <c r="I418" i="9"/>
  <c r="I426" i="9"/>
  <c r="I427" i="9"/>
  <c r="I428" i="9"/>
  <c r="I429" i="9"/>
  <c r="I430" i="9"/>
  <c r="I431" i="9"/>
  <c r="I433" i="9"/>
  <c r="I434" i="9"/>
  <c r="I435" i="9"/>
  <c r="I436" i="9"/>
  <c r="I437" i="9"/>
  <c r="I438" i="9"/>
  <c r="I439" i="9"/>
  <c r="I440" i="9"/>
  <c r="I443" i="9"/>
  <c r="I444" i="9"/>
  <c r="I445" i="9"/>
  <c r="I446" i="9"/>
  <c r="I447" i="9"/>
  <c r="I448" i="9"/>
  <c r="I449" i="9"/>
  <c r="I450" i="9"/>
  <c r="I451" i="9"/>
  <c r="I452" i="9"/>
  <c r="I453" i="9"/>
  <c r="I454" i="9"/>
  <c r="I455" i="9"/>
  <c r="I456" i="9"/>
  <c r="I457" i="9"/>
  <c r="I458" i="9"/>
  <c r="I459" i="9"/>
  <c r="I460" i="9"/>
  <c r="I461" i="9"/>
  <c r="I462" i="9"/>
  <c r="I464" i="9"/>
  <c r="I465" i="9"/>
  <c r="I466" i="9"/>
  <c r="I467" i="9"/>
  <c r="I468" i="9"/>
  <c r="I469" i="9"/>
  <c r="I470" i="9"/>
  <c r="I471" i="9"/>
  <c r="I472" i="9"/>
  <c r="I473" i="9"/>
  <c r="I474" i="9"/>
  <c r="I475" i="9"/>
  <c r="I476" i="9"/>
  <c r="I477" i="9"/>
  <c r="I478" i="9"/>
  <c r="I479" i="9"/>
  <c r="I480" i="9"/>
  <c r="I481" i="9"/>
  <c r="I482" i="9"/>
  <c r="I483" i="9"/>
  <c r="I484" i="9"/>
  <c r="I485" i="9"/>
  <c r="I486" i="9"/>
  <c r="I487" i="9"/>
  <c r="I488" i="9"/>
  <c r="I489" i="9"/>
  <c r="I490" i="9"/>
  <c r="I491" i="9"/>
  <c r="I492" i="9"/>
  <c r="I493" i="9"/>
  <c r="I494" i="9"/>
  <c r="I495" i="9"/>
  <c r="I510" i="9"/>
  <c r="I511" i="9"/>
  <c r="I512" i="9"/>
  <c r="I513" i="9"/>
  <c r="I516" i="9"/>
  <c r="I517" i="9"/>
  <c r="I518" i="9"/>
  <c r="I519" i="9"/>
  <c r="I520" i="9"/>
  <c r="I521" i="9"/>
  <c r="I522" i="9"/>
  <c r="I523" i="9"/>
  <c r="I524" i="9"/>
  <c r="I525" i="9"/>
  <c r="I526" i="9"/>
  <c r="I527" i="9"/>
  <c r="I528" i="9"/>
  <c r="I529" i="9"/>
  <c r="I530" i="9"/>
  <c r="I531" i="9"/>
  <c r="I532" i="9"/>
  <c r="I533" i="9"/>
  <c r="I534" i="9"/>
  <c r="I535" i="9"/>
  <c r="I536" i="9"/>
  <c r="I537" i="9"/>
  <c r="I538" i="9"/>
  <c r="I539" i="9"/>
  <c r="I540" i="9"/>
  <c r="I541" i="9"/>
  <c r="I542" i="9"/>
  <c r="I543" i="9"/>
  <c r="I544" i="9"/>
  <c r="I545" i="9"/>
  <c r="I546" i="9"/>
  <c r="I547" i="9"/>
  <c r="I548" i="9"/>
  <c r="I549" i="9"/>
  <c r="I550" i="9"/>
  <c r="I551" i="9"/>
  <c r="I552" i="9"/>
  <c r="I553" i="9"/>
  <c r="I554" i="9"/>
  <c r="I555" i="9"/>
  <c r="I556" i="9"/>
  <c r="I557" i="9"/>
  <c r="I564" i="9"/>
  <c r="I565" i="9"/>
  <c r="I566" i="9"/>
  <c r="I567" i="9"/>
  <c r="I568" i="9"/>
  <c r="I569" i="9"/>
  <c r="I570" i="9"/>
  <c r="I571" i="9"/>
  <c r="I572" i="9"/>
  <c r="I573" i="9"/>
  <c r="I574" i="9"/>
  <c r="I575" i="9"/>
  <c r="I576" i="9"/>
  <c r="I577" i="9"/>
  <c r="I578" i="9"/>
  <c r="I579" i="9"/>
  <c r="I580" i="9"/>
  <c r="I581" i="9"/>
  <c r="I582" i="9"/>
  <c r="I583" i="9"/>
  <c r="I584" i="9"/>
  <c r="I585" i="9"/>
  <c r="I586" i="9"/>
  <c r="I587" i="9"/>
  <c r="I588" i="9"/>
  <c r="I589" i="9"/>
  <c r="I590" i="9"/>
  <c r="I591" i="9"/>
  <c r="I592" i="9"/>
  <c r="I593" i="9"/>
  <c r="I594" i="9"/>
  <c r="I603" i="9"/>
  <c r="I604" i="9"/>
  <c r="I605" i="9"/>
  <c r="I606" i="9"/>
  <c r="I608" i="9"/>
  <c r="I609" i="9"/>
  <c r="I610" i="9"/>
  <c r="I611" i="9"/>
  <c r="I612" i="9"/>
  <c r="I613" i="9"/>
  <c r="I619" i="9"/>
  <c r="I620" i="9"/>
  <c r="I621" i="9"/>
  <c r="I622" i="9"/>
  <c r="I623" i="9"/>
  <c r="I624" i="9"/>
  <c r="I627" i="9"/>
  <c r="I628" i="9"/>
  <c r="I629" i="9"/>
  <c r="I630" i="9"/>
  <c r="I631" i="9"/>
  <c r="I632" i="9"/>
  <c r="I633" i="9"/>
  <c r="I634" i="9"/>
  <c r="I635" i="9"/>
  <c r="I636" i="9"/>
  <c r="I637" i="9"/>
  <c r="I638" i="9"/>
  <c r="I642" i="9"/>
  <c r="I657" i="9"/>
  <c r="I658" i="9"/>
  <c r="I659" i="9"/>
  <c r="I660" i="9"/>
  <c r="I661" i="9"/>
  <c r="I687" i="9"/>
  <c r="I688" i="9"/>
  <c r="I689" i="9"/>
  <c r="I690" i="9"/>
  <c r="I691" i="9"/>
  <c r="I692" i="9"/>
  <c r="I693" i="9"/>
  <c r="I694" i="9"/>
  <c r="I695" i="9"/>
  <c r="I696" i="9"/>
  <c r="I697" i="9"/>
  <c r="I698" i="9"/>
  <c r="I699" i="9"/>
  <c r="I700" i="9"/>
  <c r="I701" i="9"/>
  <c r="I702" i="9"/>
  <c r="I703" i="9"/>
  <c r="I704" i="9"/>
  <c r="I705" i="9"/>
  <c r="I706" i="9"/>
  <c r="I707" i="9"/>
  <c r="I722" i="9"/>
  <c r="I723" i="9"/>
  <c r="I724" i="9"/>
  <c r="I725" i="9"/>
  <c r="I726" i="9"/>
  <c r="I727" i="9"/>
  <c r="I728" i="9"/>
  <c r="I729" i="9"/>
  <c r="I730" i="9"/>
  <c r="I731" i="9"/>
  <c r="I732" i="9"/>
  <c r="I733" i="9"/>
  <c r="I734" i="9"/>
  <c r="I735" i="9"/>
  <c r="I741" i="9"/>
  <c r="I746" i="9"/>
  <c r="I747" i="9"/>
  <c r="I748" i="9"/>
  <c r="I749" i="9"/>
  <c r="I750" i="9"/>
  <c r="I751" i="9"/>
  <c r="I752" i="9"/>
  <c r="I753" i="9"/>
  <c r="I754" i="9"/>
  <c r="I755" i="9"/>
  <c r="I756" i="9"/>
  <c r="I757" i="9"/>
  <c r="I758" i="9"/>
  <c r="I759" i="9"/>
  <c r="I760" i="9"/>
  <c r="I761" i="9"/>
  <c r="I762" i="9"/>
  <c r="I763" i="9"/>
  <c r="I764" i="9"/>
  <c r="I765" i="9"/>
  <c r="I766" i="9"/>
  <c r="I767" i="9"/>
  <c r="I776" i="9"/>
  <c r="I777" i="9"/>
  <c r="I778" i="9"/>
  <c r="I779" i="9"/>
  <c r="I780" i="9"/>
  <c r="I781" i="9"/>
  <c r="I782" i="9"/>
  <c r="I783" i="9"/>
  <c r="I784" i="9"/>
  <c r="I785" i="9"/>
  <c r="I790" i="9"/>
  <c r="I791" i="9"/>
  <c r="I792" i="9"/>
  <c r="I793" i="9"/>
  <c r="I794" i="9"/>
  <c r="I795" i="9"/>
  <c r="I796" i="9"/>
  <c r="I797" i="9"/>
  <c r="I798" i="9"/>
  <c r="I799" i="9"/>
  <c r="I800" i="9"/>
  <c r="I801" i="9"/>
  <c r="I802" i="9"/>
  <c r="I803" i="9"/>
  <c r="I804" i="9"/>
  <c r="I805" i="9"/>
  <c r="I806" i="9"/>
  <c r="I807" i="9"/>
  <c r="I808" i="9"/>
  <c r="I809" i="9"/>
  <c r="I810" i="9"/>
  <c r="I811" i="9"/>
  <c r="I812" i="9"/>
  <c r="I813" i="9"/>
  <c r="I814" i="9"/>
  <c r="I815" i="9"/>
  <c r="I816" i="9"/>
  <c r="I817" i="9"/>
  <c r="I818" i="9"/>
  <c r="I819" i="9"/>
  <c r="I820" i="9"/>
  <c r="I821" i="9"/>
  <c r="I822" i="9"/>
  <c r="I823" i="9"/>
  <c r="I824" i="9"/>
  <c r="I825" i="9"/>
  <c r="I826" i="9"/>
  <c r="I828" i="9"/>
  <c r="I829" i="9"/>
  <c r="I830" i="9"/>
  <c r="I831" i="9"/>
  <c r="I832" i="9"/>
  <c r="I833" i="9"/>
  <c r="I834" i="9"/>
  <c r="I835" i="9"/>
  <c r="I836" i="9"/>
  <c r="I837" i="9"/>
  <c r="I838" i="9"/>
  <c r="I839" i="9"/>
  <c r="I840" i="9"/>
  <c r="I841" i="9"/>
  <c r="I842" i="9"/>
  <c r="I843" i="9"/>
  <c r="I844" i="9"/>
  <c r="I845" i="9"/>
  <c r="I846" i="9"/>
  <c r="I847" i="9"/>
  <c r="I848" i="9"/>
  <c r="I849" i="9"/>
  <c r="I850" i="9"/>
  <c r="I851" i="9"/>
  <c r="I852" i="9"/>
  <c r="I853" i="9"/>
  <c r="I854" i="9"/>
  <c r="I855" i="9"/>
  <c r="I856" i="9"/>
  <c r="I857" i="9"/>
  <c r="I858" i="9"/>
  <c r="I859" i="9"/>
  <c r="I860" i="9"/>
  <c r="I861" i="9"/>
  <c r="I862" i="9"/>
  <c r="I863" i="9"/>
  <c r="I864" i="9"/>
  <c r="I865" i="9"/>
  <c r="I866" i="9"/>
  <c r="I867" i="9"/>
  <c r="I868" i="9"/>
  <c r="I869" i="9"/>
  <c r="I870" i="9"/>
  <c r="I871" i="9"/>
  <c r="I872" i="9"/>
  <c r="I873" i="9"/>
  <c r="I874" i="9"/>
  <c r="I875" i="9"/>
  <c r="I876" i="9"/>
  <c r="I877" i="9"/>
  <c r="I878" i="9"/>
  <c r="I879" i="9"/>
  <c r="I880" i="9"/>
  <c r="I881" i="9"/>
  <c r="I882" i="9"/>
  <c r="I890" i="9"/>
  <c r="I891" i="9"/>
  <c r="I892" i="9"/>
  <c r="I893" i="9"/>
  <c r="I894" i="9"/>
  <c r="I895" i="9"/>
  <c r="I896" i="9"/>
  <c r="I897" i="9"/>
  <c r="I898" i="9"/>
  <c r="I899" i="9"/>
  <c r="I900" i="9"/>
  <c r="I901" i="9"/>
  <c r="I902" i="9"/>
  <c r="I903" i="9"/>
  <c r="I906" i="9"/>
  <c r="I907" i="9"/>
  <c r="I908" i="9"/>
  <c r="I909" i="9"/>
  <c r="I910" i="9"/>
  <c r="I911" i="9"/>
  <c r="I912" i="9"/>
  <c r="I913" i="9"/>
  <c r="I914" i="9"/>
  <c r="I915" i="9"/>
  <c r="I917" i="9"/>
  <c r="I918" i="9"/>
  <c r="I919" i="9"/>
  <c r="I920" i="9"/>
  <c r="I921" i="9"/>
  <c r="I922" i="9"/>
  <c r="I923" i="9"/>
  <c r="I924" i="9"/>
  <c r="I925" i="9"/>
  <c r="I926" i="9"/>
  <c r="I927" i="9"/>
  <c r="I928" i="9"/>
  <c r="I929" i="9"/>
  <c r="I930" i="9"/>
  <c r="I943" i="9"/>
  <c r="I944" i="9"/>
  <c r="I949" i="9"/>
  <c r="I951" i="9"/>
  <c r="I952" i="9"/>
  <c r="I953" i="9"/>
  <c r="I954" i="9"/>
  <c r="I955" i="9"/>
  <c r="I956" i="9"/>
  <c r="I957" i="9"/>
  <c r="I958" i="9"/>
  <c r="I959" i="9"/>
  <c r="I960" i="9"/>
  <c r="I961" i="9"/>
  <c r="I962" i="9"/>
  <c r="I963" i="9"/>
  <c r="I964" i="9"/>
  <c r="I965" i="9"/>
  <c r="I966" i="9"/>
  <c r="I967" i="9"/>
  <c r="I968" i="9"/>
  <c r="I979" i="9"/>
  <c r="I980" i="9"/>
  <c r="I981" i="9"/>
  <c r="I982" i="9"/>
  <c r="I983" i="9"/>
  <c r="I984" i="9"/>
  <c r="I985" i="9"/>
  <c r="I986" i="9"/>
  <c r="I987" i="9"/>
  <c r="I988" i="9"/>
  <c r="I989" i="9"/>
  <c r="I990" i="9"/>
  <c r="I991" i="9"/>
  <c r="I992" i="9"/>
  <c r="I993" i="9"/>
  <c r="I994" i="9"/>
  <c r="I995" i="9"/>
  <c r="I996" i="9"/>
  <c r="I997" i="9"/>
  <c r="I998" i="9"/>
  <c r="I999" i="9"/>
  <c r="I1000" i="9"/>
  <c r="I1001" i="9"/>
  <c r="I1002" i="9"/>
  <c r="I1003" i="9"/>
  <c r="I1004" i="9"/>
  <c r="I1005" i="9"/>
  <c r="I1008" i="9"/>
  <c r="I1009" i="9"/>
  <c r="I1010" i="9"/>
  <c r="I1011" i="9"/>
  <c r="I1012" i="9"/>
  <c r="I1013" i="9"/>
  <c r="I1014" i="9"/>
  <c r="I1015" i="9"/>
  <c r="I1016" i="9"/>
  <c r="I1017" i="9"/>
  <c r="I1018" i="9"/>
  <c r="I1019" i="9"/>
  <c r="I1020" i="9"/>
  <c r="I1021" i="9"/>
  <c r="I1022" i="9"/>
  <c r="I1023" i="9"/>
  <c r="I1024" i="9"/>
  <c r="I1025" i="9"/>
  <c r="I1026" i="9"/>
  <c r="I1027" i="9"/>
  <c r="I1028" i="9"/>
  <c r="I1029" i="9"/>
  <c r="I1030" i="9"/>
  <c r="I1031" i="9"/>
  <c r="I1032" i="9"/>
  <c r="I1033" i="9"/>
  <c r="I1034" i="9"/>
  <c r="I1035" i="9"/>
  <c r="I1036" i="9"/>
  <c r="I1047" i="9"/>
  <c r="I1048" i="9"/>
  <c r="I1049" i="9"/>
  <c r="I1050" i="9"/>
  <c r="I1051" i="9"/>
  <c r="I1052" i="9"/>
  <c r="I1053" i="9"/>
  <c r="C2" i="4"/>
  <c r="F2" i="4"/>
  <c r="C3" i="4"/>
  <c r="C4" i="4"/>
  <c r="F4" i="4"/>
  <c r="C13" i="4"/>
  <c r="G13" i="4"/>
  <c r="C16" i="4"/>
  <c r="D16" i="4"/>
  <c r="F16" i="4"/>
  <c r="G16" i="4"/>
  <c r="C17" i="4"/>
  <c r="D17" i="4"/>
  <c r="F17" i="4"/>
  <c r="G17" i="4"/>
  <c r="C18" i="4"/>
  <c r="D18" i="4"/>
  <c r="F18" i="4"/>
  <c r="G18" i="4"/>
  <c r="C19" i="4"/>
  <c r="D19" i="4"/>
  <c r="F19" i="4"/>
  <c r="G19" i="4"/>
  <c r="C20" i="4"/>
  <c r="D20" i="4"/>
  <c r="F20" i="4"/>
  <c r="G20" i="4"/>
  <c r="C21" i="4"/>
  <c r="D21" i="4"/>
  <c r="F21" i="4"/>
  <c r="G21" i="4"/>
  <c r="C22" i="4"/>
  <c r="D22" i="4"/>
  <c r="F22" i="4"/>
  <c r="G22" i="4"/>
  <c r="C23" i="4"/>
  <c r="D23" i="4"/>
  <c r="F23" i="4"/>
  <c r="G23" i="4"/>
  <c r="C24" i="4"/>
  <c r="D24" i="4"/>
  <c r="F24" i="4"/>
  <c r="G24" i="4"/>
  <c r="C25" i="4"/>
  <c r="D25" i="4"/>
  <c r="F25" i="4"/>
  <c r="G25" i="4"/>
  <c r="C26" i="4"/>
  <c r="D26" i="4"/>
  <c r="F26" i="4"/>
  <c r="G26" i="4"/>
  <c r="C27" i="4"/>
  <c r="D27" i="4"/>
  <c r="F27" i="4"/>
  <c r="G27" i="4"/>
  <c r="C28" i="4"/>
  <c r="D28" i="4"/>
  <c r="F28" i="4"/>
  <c r="G28" i="4"/>
  <c r="C29" i="4"/>
  <c r="D29" i="4"/>
  <c r="F29" i="4"/>
  <c r="G29" i="4"/>
  <c r="C30" i="4"/>
  <c r="D30" i="4"/>
  <c r="F30" i="4"/>
  <c r="G30" i="4"/>
  <c r="C49" i="4"/>
  <c r="G49" i="4"/>
  <c r="A51" i="4"/>
  <c r="C83" i="4"/>
  <c r="C85" i="4"/>
  <c r="E85" i="4"/>
  <c r="E1" i="10"/>
  <c r="F3" i="10"/>
  <c r="F3" i="4" s="1"/>
  <c r="B12" i="10"/>
  <c r="G12" i="10"/>
  <c r="G12" i="4" s="1"/>
  <c r="B13" i="10"/>
  <c r="F49" i="4" s="1"/>
  <c r="B16" i="10"/>
  <c r="B16" i="4" s="1"/>
  <c r="E16" i="4"/>
  <c r="B20" i="10"/>
  <c r="B20" i="4" s="1"/>
  <c r="E20" i="10"/>
  <c r="E20" i="4" s="1"/>
  <c r="B21" i="10"/>
  <c r="B21" i="4" s="1"/>
  <c r="E21" i="10"/>
  <c r="E21" i="4" s="1"/>
  <c r="B22" i="10"/>
  <c r="B22" i="4" s="1"/>
  <c r="E22" i="10"/>
  <c r="E22" i="4" s="1"/>
  <c r="B23" i="10"/>
  <c r="B23" i="4" s="1"/>
  <c r="E23" i="10"/>
  <c r="E23" i="4" s="1"/>
  <c r="B24" i="10"/>
  <c r="B24" i="4" s="1"/>
  <c r="E24" i="10"/>
  <c r="E24" i="4" s="1"/>
  <c r="B25" i="10"/>
  <c r="B25" i="4" s="1"/>
  <c r="E25" i="10"/>
  <c r="E25" i="4" s="1"/>
  <c r="B26" i="10"/>
  <c r="B26" i="4" s="1"/>
  <c r="E26" i="10"/>
  <c r="E26" i="4" s="1"/>
  <c r="B27" i="10"/>
  <c r="B27" i="4" s="1"/>
  <c r="E27" i="10"/>
  <c r="E27" i="4" s="1"/>
  <c r="B28" i="10"/>
  <c r="B28" i="4" s="1"/>
  <c r="E28" i="10"/>
  <c r="E28" i="4" s="1"/>
  <c r="B29" i="10"/>
  <c r="B29" i="4" s="1"/>
  <c r="E29" i="10"/>
  <c r="E29" i="4" s="1"/>
  <c r="B30" i="10"/>
  <c r="B30" i="4" s="1"/>
  <c r="E30" i="10"/>
  <c r="E30" i="4" s="1"/>
  <c r="G74" i="10"/>
  <c r="G75" i="10"/>
  <c r="G76" i="10"/>
  <c r="G90" i="10"/>
  <c r="G91" i="10"/>
  <c r="G92" i="10"/>
  <c r="G106" i="10"/>
  <c r="G107" i="10"/>
  <c r="G108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161" i="10"/>
  <c r="G162" i="10"/>
  <c r="G163" i="10"/>
  <c r="G164" i="10"/>
  <c r="G165" i="10"/>
  <c r="G166" i="10"/>
  <c r="G167" i="10"/>
  <c r="G168" i="10"/>
  <c r="G169" i="10"/>
  <c r="G170" i="10"/>
  <c r="G171" i="10"/>
  <c r="G172" i="10"/>
  <c r="G173" i="10"/>
  <c r="G174" i="10"/>
  <c r="G175" i="10"/>
  <c r="G176" i="10"/>
  <c r="G177" i="10"/>
  <c r="G178" i="10"/>
  <c r="G179" i="10"/>
  <c r="G180" i="10"/>
  <c r="G181" i="10"/>
  <c r="G182" i="10"/>
  <c r="G183" i="10"/>
  <c r="G184" i="10"/>
  <c r="G185" i="10"/>
  <c r="G186" i="10"/>
  <c r="G187" i="10"/>
  <c r="G188" i="10"/>
  <c r="G189" i="10"/>
  <c r="G190" i="10"/>
  <c r="G191" i="10"/>
  <c r="G192" i="10"/>
  <c r="G193" i="10"/>
  <c r="G194" i="10"/>
  <c r="G195" i="10"/>
  <c r="G196" i="10"/>
  <c r="G197" i="10"/>
  <c r="G198" i="10"/>
  <c r="G199" i="10"/>
  <c r="G200" i="10"/>
  <c r="G201" i="10"/>
  <c r="G202" i="10"/>
  <c r="G203" i="10"/>
  <c r="G204" i="10"/>
  <c r="G205" i="10"/>
  <c r="G206" i="10"/>
  <c r="G207" i="10"/>
  <c r="G208" i="10"/>
  <c r="G209" i="10"/>
  <c r="G210" i="10"/>
  <c r="G211" i="10"/>
  <c r="G212" i="10"/>
  <c r="G213" i="10"/>
  <c r="G214" i="10"/>
  <c r="G215" i="10"/>
  <c r="G216" i="10"/>
  <c r="G217" i="10"/>
  <c r="G218" i="10"/>
  <c r="G219" i="10"/>
  <c r="G220" i="10"/>
  <c r="G221" i="10"/>
  <c r="G222" i="10"/>
  <c r="G223" i="10"/>
  <c r="G224" i="10"/>
  <c r="G225" i="10"/>
  <c r="G226" i="10"/>
  <c r="G227" i="10"/>
  <c r="G228" i="10"/>
  <c r="G229" i="10"/>
  <c r="G230" i="10"/>
  <c r="G231" i="10"/>
  <c r="G232" i="10"/>
  <c r="G233" i="10"/>
  <c r="G234" i="10"/>
  <c r="G235" i="10"/>
  <c r="G236" i="10"/>
  <c r="G237" i="10"/>
  <c r="G238" i="10"/>
  <c r="G239" i="10"/>
  <c r="G240" i="10"/>
  <c r="G241" i="10"/>
  <c r="G242" i="10"/>
  <c r="G243" i="10"/>
  <c r="G244" i="10"/>
  <c r="G245" i="10"/>
  <c r="G246" i="10"/>
  <c r="G247" i="10"/>
  <c r="G248" i="10"/>
  <c r="G249" i="10"/>
  <c r="G250" i="10"/>
  <c r="G251" i="10"/>
  <c r="G252" i="10"/>
  <c r="G253" i="10"/>
  <c r="G254" i="10"/>
  <c r="G255" i="10"/>
  <c r="G256" i="10"/>
  <c r="G257" i="10"/>
  <c r="G258" i="10"/>
  <c r="G259" i="10"/>
  <c r="G260" i="10"/>
  <c r="G261" i="10"/>
  <c r="G262" i="10"/>
  <c r="G263" i="10"/>
  <c r="G264" i="10"/>
  <c r="G265" i="10"/>
  <c r="G266" i="10"/>
  <c r="G267" i="10"/>
  <c r="G268" i="10"/>
  <c r="G269" i="10"/>
  <c r="G270" i="10"/>
  <c r="G271" i="10"/>
  <c r="G272" i="10"/>
  <c r="G273" i="10"/>
  <c r="G274" i="10"/>
  <c r="G275" i="10"/>
  <c r="G276" i="10"/>
  <c r="G277" i="10"/>
  <c r="G278" i="10"/>
  <c r="G279" i="10"/>
  <c r="G280" i="10"/>
  <c r="G281" i="10"/>
  <c r="G282" i="10"/>
  <c r="G283" i="10"/>
  <c r="G284" i="10"/>
  <c r="G285" i="10"/>
  <c r="G286" i="10"/>
  <c r="G287" i="10"/>
  <c r="G288" i="10"/>
  <c r="G289" i="10"/>
  <c r="G290" i="10"/>
  <c r="G291" i="10"/>
  <c r="G292" i="10"/>
  <c r="G293" i="10"/>
  <c r="G294" i="10"/>
  <c r="G295" i="10"/>
  <c r="G296" i="10"/>
  <c r="G297" i="10"/>
  <c r="G298" i="10"/>
  <c r="G299" i="10"/>
  <c r="G300" i="10"/>
  <c r="G301" i="10"/>
  <c r="G302" i="10"/>
  <c r="G303" i="10"/>
  <c r="G304" i="10"/>
  <c r="G305" i="10"/>
  <c r="G306" i="10"/>
  <c r="G307" i="10"/>
  <c r="G308" i="10"/>
  <c r="G309" i="10"/>
  <c r="G310" i="10"/>
  <c r="G311" i="10"/>
  <c r="G312" i="10"/>
  <c r="G313" i="10"/>
  <c r="G314" i="10"/>
  <c r="G315" i="10"/>
  <c r="G316" i="10"/>
  <c r="G317" i="10"/>
  <c r="G318" i="10"/>
  <c r="G319" i="10"/>
  <c r="G320" i="10"/>
  <c r="G321" i="10"/>
  <c r="G322" i="10"/>
  <c r="G323" i="10"/>
  <c r="G324" i="10"/>
  <c r="G325" i="10"/>
  <c r="G326" i="10"/>
  <c r="G327" i="10"/>
  <c r="G328" i="10"/>
  <c r="G329" i="10"/>
  <c r="G330" i="10"/>
  <c r="G331" i="10"/>
  <c r="G332" i="10"/>
  <c r="G333" i="10"/>
  <c r="G334" i="10"/>
  <c r="G335" i="10"/>
  <c r="G336" i="10"/>
  <c r="G337" i="10"/>
  <c r="G338" i="10"/>
  <c r="G339" i="10"/>
  <c r="G340" i="10"/>
  <c r="G341" i="10"/>
  <c r="G342" i="10"/>
  <c r="G343" i="10"/>
  <c r="G344" i="10"/>
  <c r="G345" i="10"/>
  <c r="G346" i="10"/>
  <c r="G347" i="10"/>
  <c r="G348" i="10"/>
  <c r="G349" i="10"/>
  <c r="G350" i="10"/>
  <c r="G351" i="10"/>
  <c r="G352" i="10"/>
  <c r="G353" i="10"/>
  <c r="G354" i="10"/>
  <c r="G355" i="10"/>
  <c r="G356" i="10"/>
  <c r="G357" i="10"/>
  <c r="G358" i="10"/>
  <c r="G359" i="10"/>
  <c r="G360" i="10"/>
  <c r="G361" i="10"/>
  <c r="G362" i="10"/>
  <c r="G363" i="10"/>
  <c r="G364" i="10"/>
  <c r="G365" i="10"/>
  <c r="G366" i="10"/>
  <c r="G367" i="10"/>
  <c r="G368" i="10"/>
  <c r="G369" i="10"/>
  <c r="G370" i="10"/>
  <c r="G371" i="10"/>
  <c r="G372" i="10"/>
  <c r="G373" i="10"/>
  <c r="G374" i="10"/>
  <c r="G375" i="10"/>
  <c r="G376" i="10"/>
  <c r="G377" i="10"/>
  <c r="G378" i="10"/>
  <c r="G379" i="10"/>
  <c r="G380" i="10"/>
  <c r="G381" i="10"/>
  <c r="G382" i="10"/>
  <c r="G383" i="10"/>
  <c r="G384" i="10"/>
  <c r="G385" i="10"/>
  <c r="G386" i="10"/>
  <c r="G387" i="10"/>
  <c r="G388" i="10"/>
  <c r="G389" i="10"/>
  <c r="G390" i="10"/>
  <c r="G391" i="10"/>
  <c r="G392" i="10"/>
  <c r="G393" i="10"/>
  <c r="G394" i="10"/>
  <c r="G395" i="10"/>
  <c r="G396" i="10"/>
  <c r="G397" i="10"/>
  <c r="G398" i="10"/>
  <c r="G399" i="10"/>
  <c r="G400" i="10"/>
  <c r="G401" i="10"/>
  <c r="G402" i="10"/>
  <c r="G403" i="10"/>
  <c r="G404" i="10"/>
  <c r="G405" i="10"/>
  <c r="G406" i="10"/>
  <c r="G407" i="10"/>
  <c r="G408" i="10"/>
  <c r="G409" i="10"/>
  <c r="G410" i="10"/>
  <c r="G411" i="10"/>
  <c r="G412" i="10"/>
  <c r="G413" i="10"/>
  <c r="G414" i="10"/>
  <c r="G415" i="10"/>
  <c r="G416" i="10"/>
  <c r="G417" i="10"/>
  <c r="G418" i="10"/>
  <c r="G419" i="10"/>
  <c r="G420" i="10"/>
  <c r="G421" i="10"/>
  <c r="G422" i="10"/>
  <c r="G423" i="10"/>
  <c r="G424" i="10"/>
  <c r="G425" i="10"/>
  <c r="G426" i="10"/>
  <c r="G427" i="10"/>
  <c r="G428" i="10"/>
  <c r="G429" i="10"/>
  <c r="G430" i="10"/>
  <c r="G431" i="10"/>
  <c r="G432" i="10"/>
  <c r="G433" i="10"/>
  <c r="G434" i="10"/>
  <c r="G435" i="10"/>
  <c r="G436" i="10"/>
  <c r="G437" i="10"/>
  <c r="G438" i="10"/>
  <c r="G439" i="10"/>
  <c r="G440" i="10"/>
  <c r="G441" i="10"/>
  <c r="G442" i="10"/>
  <c r="G443" i="10"/>
  <c r="G444" i="10"/>
  <c r="G445" i="10"/>
  <c r="G446" i="10"/>
  <c r="G447" i="10"/>
  <c r="G448" i="10"/>
  <c r="G449" i="10"/>
  <c r="G450" i="10"/>
  <c r="G451" i="10"/>
  <c r="G452" i="10"/>
  <c r="G453" i="10"/>
  <c r="G454" i="10"/>
  <c r="G455" i="10"/>
  <c r="G456" i="10"/>
  <c r="G457" i="10"/>
  <c r="G458" i="10"/>
  <c r="G459" i="10"/>
  <c r="G460" i="10"/>
  <c r="G461" i="10"/>
  <c r="G462" i="10"/>
  <c r="G463" i="10"/>
  <c r="G464" i="10"/>
  <c r="G465" i="10"/>
  <c r="G466" i="10"/>
  <c r="G467" i="10"/>
  <c r="G468" i="10"/>
  <c r="G469" i="10"/>
  <c r="G470" i="10"/>
  <c r="G471" i="10"/>
  <c r="G472" i="10"/>
  <c r="G473" i="10"/>
  <c r="G474" i="10"/>
  <c r="G475" i="10"/>
  <c r="G476" i="10"/>
  <c r="G477" i="10"/>
  <c r="G478" i="10"/>
  <c r="G479" i="10"/>
  <c r="G480" i="10"/>
  <c r="G481" i="10"/>
  <c r="G482" i="10"/>
  <c r="G483" i="10"/>
  <c r="G484" i="10"/>
  <c r="G485" i="10"/>
  <c r="G486" i="10"/>
  <c r="G487" i="10"/>
  <c r="G488" i="10"/>
  <c r="G489" i="10"/>
  <c r="G490" i="10"/>
  <c r="G491" i="10"/>
  <c r="G492" i="10"/>
  <c r="G493" i="10"/>
  <c r="G494" i="10"/>
  <c r="G495" i="10"/>
  <c r="G496" i="10"/>
  <c r="G497" i="10"/>
  <c r="G498" i="10"/>
  <c r="G499" i="10"/>
  <c r="G500" i="10"/>
  <c r="G501" i="10"/>
  <c r="G502" i="10"/>
  <c r="G503" i="10"/>
  <c r="G504" i="10"/>
  <c r="G505" i="10"/>
  <c r="G506" i="10"/>
  <c r="G507" i="10"/>
  <c r="G508" i="10"/>
  <c r="G509" i="10"/>
  <c r="G510" i="10"/>
  <c r="G511" i="10"/>
  <c r="G512" i="10"/>
  <c r="G513" i="10"/>
  <c r="G514" i="10"/>
  <c r="G515" i="10"/>
  <c r="G516" i="10"/>
  <c r="G517" i="10"/>
  <c r="G518" i="10"/>
  <c r="G519" i="10"/>
  <c r="G520" i="10"/>
  <c r="G521" i="10"/>
  <c r="G522" i="10"/>
  <c r="G523" i="10"/>
  <c r="G524" i="10"/>
  <c r="G525" i="10"/>
  <c r="G526" i="10"/>
  <c r="G527" i="10"/>
  <c r="G528" i="10"/>
  <c r="G529" i="10"/>
  <c r="G530" i="10"/>
  <c r="G531" i="10"/>
  <c r="G532" i="10"/>
  <c r="G533" i="10"/>
  <c r="G534" i="10"/>
  <c r="G535" i="10"/>
  <c r="G536" i="10"/>
  <c r="G537" i="10"/>
  <c r="G538" i="10"/>
  <c r="G539" i="10"/>
  <c r="G540" i="10"/>
  <c r="G541" i="10"/>
  <c r="G542" i="10"/>
  <c r="G543" i="10"/>
  <c r="G544" i="10"/>
  <c r="G545" i="10"/>
  <c r="G546" i="10"/>
  <c r="G547" i="10"/>
  <c r="G548" i="10"/>
  <c r="G549" i="10"/>
  <c r="G550" i="10"/>
  <c r="G551" i="10"/>
  <c r="G552" i="10"/>
  <c r="G553" i="10"/>
  <c r="G554" i="10"/>
  <c r="G555" i="10"/>
  <c r="G556" i="10"/>
  <c r="G557" i="10"/>
  <c r="G558" i="10"/>
  <c r="G559" i="10"/>
  <c r="G560" i="10"/>
  <c r="G561" i="10"/>
  <c r="G562" i="10"/>
  <c r="G563" i="10"/>
  <c r="G564" i="10"/>
  <c r="G565" i="10"/>
  <c r="G566" i="10"/>
  <c r="G567" i="10"/>
  <c r="G568" i="10"/>
  <c r="G569" i="10"/>
  <c r="G570" i="10"/>
  <c r="G571" i="10"/>
  <c r="G572" i="10"/>
  <c r="G573" i="10"/>
  <c r="G574" i="10"/>
  <c r="G575" i="10"/>
  <c r="G576" i="10"/>
  <c r="G577" i="10"/>
  <c r="G578" i="10"/>
  <c r="G579" i="10"/>
  <c r="G580" i="10"/>
  <c r="G581" i="10"/>
  <c r="G582" i="10"/>
  <c r="G583" i="10"/>
  <c r="G584" i="10"/>
  <c r="G585" i="10"/>
  <c r="G586" i="10"/>
  <c r="G587" i="10"/>
  <c r="G588" i="10"/>
  <c r="G589" i="10"/>
  <c r="G590" i="10"/>
  <c r="G591" i="10"/>
  <c r="G592" i="10"/>
  <c r="G593" i="10"/>
  <c r="G594" i="10"/>
  <c r="G595" i="10"/>
  <c r="G596" i="10"/>
  <c r="G597" i="10"/>
  <c r="G598" i="10"/>
  <c r="G599" i="10"/>
  <c r="G600" i="10"/>
  <c r="G601" i="10"/>
  <c r="G602" i="10"/>
  <c r="G603" i="10"/>
  <c r="G604" i="10"/>
  <c r="G605" i="10"/>
  <c r="G606" i="10"/>
  <c r="G607" i="10"/>
  <c r="G608" i="10"/>
  <c r="G609" i="10"/>
  <c r="G610" i="10"/>
  <c r="G611" i="10"/>
  <c r="G612" i="10"/>
  <c r="G613" i="10"/>
  <c r="G614" i="10"/>
  <c r="G615" i="10"/>
  <c r="G616" i="10"/>
  <c r="G617" i="10"/>
  <c r="G618" i="10"/>
  <c r="G619" i="10"/>
  <c r="G620" i="10"/>
  <c r="G621" i="10"/>
  <c r="G622" i="10"/>
  <c r="G623" i="10"/>
  <c r="G624" i="10"/>
  <c r="G625" i="10"/>
  <c r="G626" i="10"/>
  <c r="G627" i="10"/>
  <c r="G628" i="10"/>
  <c r="G629" i="10"/>
  <c r="G630" i="10"/>
  <c r="G631" i="10"/>
  <c r="G632" i="10"/>
  <c r="G633" i="10"/>
  <c r="G634" i="10"/>
  <c r="G635" i="10"/>
  <c r="G636" i="10"/>
  <c r="G637" i="10"/>
  <c r="G638" i="10"/>
  <c r="G639" i="10"/>
  <c r="G640" i="10"/>
  <c r="G641" i="10"/>
  <c r="G642" i="10"/>
  <c r="G643" i="10"/>
  <c r="G644" i="10"/>
  <c r="G645" i="10"/>
  <c r="G646" i="10"/>
  <c r="G647" i="10"/>
  <c r="G648" i="10"/>
  <c r="G649" i="10"/>
  <c r="G650" i="10"/>
  <c r="G651" i="10"/>
  <c r="G652" i="10"/>
  <c r="G653" i="10"/>
  <c r="G654" i="10"/>
  <c r="G655" i="10"/>
  <c r="G656" i="10"/>
  <c r="G657" i="10"/>
  <c r="G658" i="10"/>
  <c r="G659" i="10"/>
  <c r="G660" i="10"/>
  <c r="G661" i="10"/>
  <c r="G662" i="10"/>
  <c r="G663" i="10"/>
  <c r="G664" i="10"/>
  <c r="G665" i="10"/>
  <c r="G666" i="10"/>
  <c r="G667" i="10"/>
  <c r="G668" i="10"/>
  <c r="G669" i="10"/>
  <c r="G670" i="10"/>
  <c r="G671" i="10"/>
  <c r="G672" i="10"/>
  <c r="G673" i="10"/>
  <c r="G674" i="10"/>
  <c r="G675" i="10"/>
  <c r="G676" i="10"/>
  <c r="G677" i="10"/>
  <c r="G678" i="10"/>
  <c r="G679" i="10"/>
  <c r="G680" i="10"/>
  <c r="G681" i="10"/>
  <c r="G682" i="10"/>
  <c r="G683" i="10"/>
  <c r="G684" i="10"/>
  <c r="G685" i="10"/>
  <c r="G686" i="10"/>
  <c r="G687" i="10"/>
  <c r="G688" i="10"/>
  <c r="G689" i="10"/>
  <c r="G690" i="10"/>
  <c r="G691" i="10"/>
  <c r="G692" i="10"/>
  <c r="G693" i="10"/>
  <c r="G694" i="10"/>
  <c r="G695" i="10"/>
  <c r="G696" i="10"/>
  <c r="G697" i="10"/>
  <c r="G698" i="10"/>
  <c r="G699" i="10"/>
  <c r="G700" i="10"/>
  <c r="G701" i="10"/>
  <c r="G702" i="10"/>
  <c r="G703" i="10"/>
  <c r="G704" i="10"/>
  <c r="G705" i="10"/>
  <c r="G706" i="10"/>
  <c r="G707" i="10"/>
  <c r="G708" i="10"/>
  <c r="G709" i="10"/>
  <c r="G710" i="10"/>
  <c r="G711" i="10"/>
  <c r="G712" i="10"/>
  <c r="G713" i="10"/>
  <c r="G714" i="10"/>
  <c r="G715" i="10"/>
  <c r="G716" i="10"/>
  <c r="G717" i="10"/>
  <c r="G718" i="10"/>
  <c r="G719" i="10"/>
  <c r="G720" i="10"/>
  <c r="G721" i="10"/>
  <c r="G722" i="10"/>
  <c r="G723" i="10"/>
  <c r="G724" i="10"/>
  <c r="G725" i="10"/>
  <c r="G726" i="10"/>
  <c r="G727" i="10"/>
  <c r="G728" i="10"/>
  <c r="G729" i="10"/>
  <c r="G730" i="10"/>
  <c r="G731" i="10"/>
  <c r="G732" i="10"/>
  <c r="G733" i="10"/>
  <c r="G734" i="10"/>
  <c r="G735" i="10"/>
  <c r="G736" i="10"/>
  <c r="G737" i="10"/>
  <c r="G738" i="10"/>
  <c r="G739" i="10"/>
  <c r="G740" i="10"/>
  <c r="G741" i="10"/>
  <c r="G742" i="10"/>
  <c r="G743" i="10"/>
  <c r="G744" i="10"/>
  <c r="G745" i="10"/>
  <c r="G746" i="10"/>
  <c r="G747" i="10"/>
  <c r="G748" i="10"/>
  <c r="G749" i="10"/>
  <c r="G750" i="10"/>
  <c r="G751" i="10"/>
  <c r="G752" i="10"/>
  <c r="G753" i="10"/>
  <c r="G754" i="10"/>
  <c r="G755" i="10"/>
  <c r="G756" i="10"/>
  <c r="G757" i="10"/>
  <c r="G758" i="10"/>
  <c r="G759" i="10"/>
  <c r="G760" i="10"/>
  <c r="G761" i="10"/>
  <c r="G762" i="10"/>
  <c r="G763" i="10"/>
  <c r="G764" i="10"/>
  <c r="G765" i="10"/>
  <c r="G766" i="10"/>
  <c r="G767" i="10"/>
  <c r="G768" i="10"/>
  <c r="G769" i="10"/>
  <c r="G770" i="10"/>
  <c r="G771" i="10"/>
  <c r="G772" i="10"/>
  <c r="G773" i="10"/>
  <c r="G774" i="10"/>
  <c r="G775" i="10"/>
  <c r="G776" i="10"/>
  <c r="G777" i="10"/>
  <c r="G778" i="10"/>
  <c r="G779" i="10"/>
  <c r="G780" i="10"/>
  <c r="G781" i="10"/>
  <c r="G782" i="10"/>
  <c r="G783" i="10"/>
  <c r="G784" i="10"/>
  <c r="G785" i="10"/>
  <c r="G786" i="10"/>
  <c r="G787" i="10"/>
  <c r="G788" i="10"/>
  <c r="G789" i="10"/>
  <c r="G790" i="10"/>
  <c r="G791" i="10"/>
  <c r="G792" i="10"/>
  <c r="G793" i="10"/>
  <c r="G794" i="10"/>
  <c r="G795" i="10"/>
  <c r="G796" i="10"/>
  <c r="G797" i="10"/>
  <c r="G798" i="10"/>
  <c r="G799" i="10"/>
  <c r="G800" i="10"/>
  <c r="G801" i="10"/>
  <c r="G802" i="10"/>
  <c r="G803" i="10"/>
  <c r="G804" i="10"/>
  <c r="G805" i="10"/>
  <c r="G806" i="10"/>
  <c r="G807" i="10"/>
  <c r="G808" i="10"/>
  <c r="G809" i="10"/>
  <c r="G810" i="10"/>
  <c r="G811" i="10"/>
  <c r="G812" i="10"/>
  <c r="G813" i="10"/>
  <c r="G814" i="10"/>
  <c r="G815" i="10"/>
  <c r="G816" i="10"/>
  <c r="G817" i="10"/>
  <c r="G818" i="10"/>
  <c r="G819" i="10"/>
  <c r="G820" i="10"/>
  <c r="G821" i="10"/>
  <c r="G822" i="10"/>
  <c r="G823" i="10"/>
  <c r="G824" i="10"/>
  <c r="G825" i="10"/>
  <c r="G826" i="10"/>
  <c r="G827" i="10"/>
  <c r="G828" i="10"/>
  <c r="G829" i="10"/>
  <c r="G830" i="10"/>
  <c r="G831" i="10"/>
  <c r="G832" i="10"/>
  <c r="G833" i="10"/>
  <c r="G834" i="10"/>
  <c r="G835" i="10"/>
  <c r="G836" i="10"/>
  <c r="G837" i="10"/>
  <c r="G838" i="10"/>
  <c r="G839" i="10"/>
  <c r="G840" i="10"/>
  <c r="G841" i="10"/>
  <c r="G842" i="10"/>
  <c r="G843" i="10"/>
  <c r="G844" i="10"/>
  <c r="G845" i="10"/>
  <c r="G846" i="10"/>
  <c r="G847" i="10"/>
  <c r="G848" i="10"/>
  <c r="G849" i="10"/>
  <c r="G850" i="10"/>
  <c r="G851" i="10"/>
  <c r="G852" i="10"/>
  <c r="G853" i="10"/>
  <c r="G854" i="10"/>
  <c r="G855" i="10"/>
  <c r="G856" i="10"/>
  <c r="G857" i="10"/>
  <c r="G858" i="10"/>
  <c r="G859" i="10"/>
  <c r="G860" i="10"/>
  <c r="G861" i="10"/>
  <c r="G862" i="10"/>
  <c r="G863" i="10"/>
  <c r="G864" i="10"/>
  <c r="G865" i="10"/>
  <c r="G866" i="10"/>
  <c r="G867" i="10"/>
  <c r="G868" i="10"/>
  <c r="G869" i="10"/>
  <c r="G870" i="10"/>
  <c r="G871" i="10"/>
  <c r="G872" i="10"/>
  <c r="G873" i="10"/>
  <c r="G874" i="10"/>
  <c r="G875" i="10"/>
  <c r="G876" i="10"/>
  <c r="G877" i="10"/>
  <c r="G878" i="10"/>
  <c r="G879" i="10"/>
  <c r="G880" i="10"/>
  <c r="G881" i="10"/>
  <c r="G882" i="10"/>
  <c r="G883" i="10"/>
  <c r="G884" i="10"/>
  <c r="G885" i="10"/>
  <c r="G886" i="10"/>
  <c r="G887" i="10"/>
  <c r="G888" i="10"/>
  <c r="G889" i="10"/>
  <c r="G890" i="10"/>
  <c r="G891" i="10"/>
  <c r="G892" i="10"/>
  <c r="G893" i="10"/>
  <c r="G894" i="10"/>
  <c r="G895" i="10"/>
  <c r="G896" i="10"/>
  <c r="G897" i="10"/>
  <c r="G898" i="10"/>
  <c r="G899" i="10"/>
  <c r="G900" i="10"/>
  <c r="G901" i="10"/>
  <c r="G902" i="10"/>
  <c r="G903" i="10"/>
  <c r="G904" i="10"/>
  <c r="G905" i="10"/>
  <c r="G906" i="10"/>
  <c r="G907" i="10"/>
  <c r="G908" i="10"/>
  <c r="G909" i="10"/>
  <c r="G910" i="10"/>
  <c r="G911" i="10"/>
  <c r="G912" i="10"/>
  <c r="G913" i="10"/>
  <c r="G914" i="10"/>
  <c r="G915" i="10"/>
  <c r="G916" i="10"/>
  <c r="G917" i="10"/>
  <c r="G918" i="10"/>
  <c r="G919" i="10"/>
  <c r="G920" i="10"/>
  <c r="G921" i="10"/>
  <c r="G922" i="10"/>
  <c r="G923" i="10"/>
  <c r="G924" i="10"/>
  <c r="G925" i="10"/>
  <c r="G926" i="10"/>
  <c r="G927" i="10"/>
  <c r="G928" i="10"/>
  <c r="G929" i="10"/>
  <c r="G930" i="10"/>
  <c r="G931" i="10"/>
  <c r="G932" i="10"/>
  <c r="G933" i="10"/>
  <c r="G934" i="10"/>
  <c r="G935" i="10"/>
  <c r="G936" i="10"/>
  <c r="G937" i="10"/>
  <c r="G938" i="10"/>
  <c r="G939" i="10"/>
  <c r="G940" i="10"/>
  <c r="G941" i="10"/>
  <c r="G942" i="10"/>
  <c r="G943" i="10"/>
  <c r="G944" i="10"/>
  <c r="G945" i="10"/>
  <c r="G946" i="10"/>
  <c r="G947" i="10"/>
  <c r="G948" i="10"/>
  <c r="G949" i="10"/>
  <c r="G950" i="10"/>
  <c r="G951" i="10"/>
  <c r="G952" i="10"/>
  <c r="G953" i="10"/>
  <c r="G954" i="10"/>
  <c r="G955" i="10"/>
  <c r="G956" i="10"/>
  <c r="G957" i="10"/>
  <c r="G958" i="10"/>
  <c r="G959" i="10"/>
  <c r="G960" i="10"/>
  <c r="G961" i="10"/>
  <c r="G962" i="10"/>
  <c r="G963" i="10"/>
  <c r="G964" i="10"/>
  <c r="G965" i="10"/>
  <c r="G966" i="10"/>
  <c r="G967" i="10"/>
  <c r="G968" i="10"/>
  <c r="G969" i="10"/>
  <c r="G970" i="10"/>
  <c r="G971" i="10"/>
  <c r="G972" i="10"/>
  <c r="G973" i="10"/>
  <c r="G974" i="10"/>
  <c r="G975" i="10"/>
  <c r="G976" i="10"/>
  <c r="G977" i="10"/>
  <c r="G978" i="10"/>
  <c r="G979" i="10"/>
  <c r="G980" i="10"/>
  <c r="G981" i="10"/>
  <c r="G982" i="10"/>
  <c r="G983" i="10"/>
  <c r="G984" i="10"/>
  <c r="G985" i="10"/>
  <c r="G986" i="10"/>
  <c r="G987" i="10"/>
  <c r="G988" i="10"/>
  <c r="G989" i="10"/>
  <c r="G990" i="10"/>
  <c r="G991" i="10"/>
  <c r="G992" i="10"/>
  <c r="G993" i="10"/>
  <c r="G994" i="10"/>
  <c r="G995" i="10"/>
  <c r="G996" i="10"/>
  <c r="G997" i="10"/>
  <c r="G998" i="10"/>
  <c r="G999" i="10"/>
  <c r="G1000" i="10"/>
  <c r="G1001" i="10"/>
  <c r="G1002" i="10"/>
  <c r="G1003" i="10"/>
  <c r="G1004" i="10"/>
  <c r="G1005" i="10"/>
  <c r="G1006" i="10"/>
  <c r="G1007" i="10"/>
  <c r="G1008" i="10"/>
  <c r="G1009" i="10"/>
  <c r="G1010" i="10"/>
  <c r="G1011" i="10"/>
  <c r="G1012" i="10"/>
  <c r="G1013" i="10"/>
  <c r="G1014" i="10"/>
  <c r="G1015" i="10"/>
  <c r="G1016" i="10"/>
  <c r="G1017" i="10"/>
  <c r="G1018" i="10"/>
  <c r="G1019" i="10"/>
  <c r="G1020" i="10"/>
  <c r="G1021" i="10"/>
  <c r="G1022" i="10"/>
  <c r="G1023" i="10"/>
  <c r="G1024" i="10"/>
  <c r="G1025" i="10"/>
  <c r="G1026" i="10"/>
  <c r="G1027" i="10"/>
  <c r="G1028" i="10"/>
  <c r="G1029" i="10"/>
  <c r="G1030" i="10"/>
  <c r="G1031" i="10"/>
  <c r="G1032" i="10"/>
  <c r="G1033" i="10"/>
  <c r="G1034" i="10"/>
  <c r="G1035" i="10"/>
  <c r="G1036" i="10"/>
  <c r="G1037" i="10"/>
  <c r="G1038" i="10"/>
  <c r="G1039" i="10"/>
  <c r="G1040" i="10"/>
  <c r="G1041" i="10"/>
  <c r="G1042" i="10"/>
  <c r="G1043" i="10"/>
  <c r="G1044" i="10"/>
  <c r="G1045" i="10"/>
  <c r="G1046" i="10"/>
  <c r="G1047" i="10"/>
  <c r="G1048" i="10"/>
  <c r="G1049" i="10"/>
  <c r="G1050" i="10"/>
  <c r="G1051" i="10"/>
  <c r="G1052" i="10"/>
  <c r="G1053" i="10"/>
  <c r="G1054" i="10"/>
  <c r="G1055" i="10"/>
  <c r="G1056" i="10"/>
  <c r="G1057" i="10"/>
  <c r="G1058" i="10"/>
  <c r="G1059" i="10"/>
  <c r="G1060" i="10"/>
  <c r="G1061" i="10"/>
  <c r="G1062" i="10"/>
  <c r="G1063" i="10"/>
  <c r="G1064" i="10"/>
  <c r="G1065" i="10"/>
  <c r="G1066" i="10"/>
  <c r="G1067" i="10"/>
  <c r="G1068" i="10"/>
  <c r="G1069" i="10"/>
  <c r="G1070" i="10"/>
  <c r="G1071" i="10"/>
  <c r="G1072" i="10"/>
  <c r="G1073" i="10"/>
  <c r="G1074" i="10"/>
  <c r="G1075" i="10"/>
  <c r="G1076" i="10"/>
  <c r="G1077" i="10"/>
  <c r="G1078" i="10"/>
  <c r="G1079" i="10"/>
  <c r="G1080" i="10"/>
  <c r="G1081" i="10"/>
  <c r="G1082" i="10"/>
  <c r="G1083" i="10"/>
  <c r="G1084" i="10"/>
  <c r="G1085" i="10"/>
  <c r="G1086" i="10"/>
  <c r="G1087" i="10"/>
  <c r="G1088" i="10"/>
  <c r="G1089" i="10"/>
  <c r="G1090" i="10"/>
  <c r="G1091" i="10"/>
  <c r="G1092" i="10"/>
  <c r="G1093" i="10"/>
  <c r="G1094" i="10"/>
  <c r="G1095" i="10"/>
  <c r="G1096" i="10"/>
  <c r="G1097" i="10"/>
  <c r="G1098" i="10"/>
  <c r="G1099" i="10"/>
  <c r="G1100" i="10"/>
  <c r="G1101" i="10"/>
  <c r="G1102" i="10"/>
  <c r="G1103" i="10"/>
  <c r="G1104" i="10"/>
  <c r="G1105" i="10"/>
  <c r="G1106" i="10"/>
  <c r="G1107" i="10"/>
  <c r="G1108" i="10"/>
  <c r="G1109" i="10"/>
  <c r="G1110" i="10"/>
  <c r="G1111" i="10"/>
  <c r="G1112" i="10"/>
  <c r="G1113" i="10"/>
  <c r="G1114" i="10"/>
  <c r="G1115" i="10"/>
  <c r="G1116" i="10"/>
  <c r="G1117" i="10"/>
  <c r="G1118" i="10"/>
  <c r="G1119" i="10"/>
  <c r="G1120" i="10"/>
  <c r="G1121" i="10"/>
  <c r="G1122" i="10"/>
  <c r="G1123" i="10"/>
  <c r="G1124" i="10"/>
  <c r="G1125" i="10"/>
  <c r="G1126" i="10"/>
  <c r="G1127" i="10"/>
  <c r="G1128" i="10"/>
  <c r="G1129" i="10"/>
  <c r="G1130" i="10"/>
  <c r="G1131" i="10"/>
  <c r="G1132" i="10"/>
  <c r="G1133" i="10"/>
  <c r="G1134" i="10"/>
  <c r="G1135" i="10"/>
  <c r="G1136" i="10"/>
  <c r="G1137" i="10"/>
  <c r="G1138" i="10"/>
  <c r="G1139" i="10"/>
  <c r="G1140" i="10"/>
  <c r="G1141" i="10"/>
  <c r="G1142" i="10"/>
  <c r="G1143" i="10"/>
  <c r="G1144" i="10"/>
  <c r="G1145" i="10"/>
  <c r="G1146" i="10"/>
  <c r="G1147" i="10"/>
  <c r="G1148" i="10"/>
  <c r="G1149" i="10"/>
  <c r="G1150" i="10"/>
  <c r="G1151" i="10"/>
  <c r="G1152" i="10"/>
  <c r="G1153" i="10"/>
  <c r="G1154" i="10"/>
  <c r="G1155" i="10"/>
  <c r="G1156" i="10"/>
  <c r="G1157" i="10"/>
  <c r="G1158" i="10"/>
  <c r="G1159" i="10"/>
  <c r="G1160" i="10"/>
  <c r="G1161" i="10"/>
  <c r="G1162" i="10"/>
  <c r="G1163" i="10"/>
  <c r="G1164" i="10"/>
  <c r="G1165" i="10"/>
  <c r="G1166" i="10"/>
  <c r="G1167" i="10"/>
  <c r="G1168" i="10"/>
  <c r="G1169" i="10"/>
  <c r="G1170" i="10"/>
  <c r="G1171" i="10"/>
  <c r="G1172" i="10"/>
  <c r="G1173" i="10"/>
  <c r="G1174" i="10"/>
  <c r="G1175" i="10"/>
  <c r="G1176" i="10"/>
  <c r="G1177" i="10"/>
  <c r="G1178" i="10"/>
  <c r="G1179" i="10"/>
  <c r="G1180" i="10"/>
  <c r="G1181" i="10"/>
  <c r="G1182" i="10"/>
  <c r="G1183" i="10"/>
  <c r="G1184" i="10"/>
  <c r="G1185" i="10"/>
  <c r="G1186" i="10"/>
  <c r="G1187" i="10"/>
  <c r="G1188" i="10"/>
  <c r="G1189" i="10"/>
  <c r="G1190" i="10"/>
  <c r="G1191" i="10"/>
  <c r="G1192" i="10"/>
  <c r="G1193" i="10"/>
  <c r="G1194" i="10"/>
  <c r="G1195" i="10"/>
  <c r="G1196" i="10"/>
  <c r="G1197" i="10"/>
  <c r="G1198" i="10"/>
  <c r="G1199" i="10"/>
  <c r="G1200" i="10"/>
  <c r="G1201" i="10"/>
  <c r="G1202" i="10"/>
  <c r="G1203" i="10"/>
  <c r="G1204" i="10"/>
  <c r="G1205" i="10"/>
  <c r="G1206" i="10"/>
  <c r="G1207" i="10"/>
  <c r="G1208" i="10"/>
  <c r="G1209" i="10"/>
  <c r="G1210" i="10"/>
  <c r="G1211" i="10"/>
  <c r="G1212" i="10"/>
  <c r="G1213" i="10"/>
  <c r="G1214" i="10"/>
  <c r="G1215" i="10"/>
  <c r="G1216" i="10"/>
  <c r="G1217" i="10"/>
  <c r="G1218" i="10"/>
  <c r="G1219" i="10"/>
  <c r="G1220" i="10"/>
  <c r="G1221" i="10"/>
  <c r="G1222" i="10"/>
  <c r="G1223" i="10"/>
  <c r="G1224" i="10"/>
  <c r="G1225" i="10"/>
  <c r="G1226" i="10"/>
  <c r="G1227" i="10"/>
  <c r="G1228" i="10"/>
  <c r="G1229" i="10"/>
  <c r="G1230" i="10"/>
  <c r="G1231" i="10"/>
  <c r="G1232" i="10"/>
  <c r="G1233" i="10"/>
  <c r="G1234" i="10"/>
  <c r="G1235" i="10"/>
  <c r="G1236" i="10"/>
  <c r="G1237" i="10"/>
  <c r="G1238" i="10"/>
  <c r="G1239" i="10"/>
  <c r="G1240" i="10"/>
  <c r="G1241" i="10"/>
  <c r="G1242" i="10"/>
  <c r="G1243" i="10"/>
  <c r="G1244" i="10"/>
  <c r="G1245" i="10"/>
  <c r="G1246" i="10"/>
  <c r="G1247" i="10"/>
  <c r="G1248" i="10"/>
  <c r="G1249" i="10"/>
  <c r="G1250" i="10"/>
  <c r="G1251" i="10"/>
  <c r="G1252" i="10"/>
  <c r="G1253" i="10"/>
  <c r="G1254" i="10"/>
  <c r="G1255" i="10"/>
  <c r="G1256" i="10"/>
  <c r="G1257" i="10"/>
  <c r="G1258" i="10"/>
  <c r="G1259" i="10"/>
  <c r="G1260" i="10"/>
  <c r="G1261" i="10"/>
  <c r="G1262" i="10"/>
  <c r="G1263" i="10"/>
  <c r="G1264" i="10"/>
  <c r="G1265" i="10"/>
  <c r="G1266" i="10"/>
  <c r="G1267" i="10"/>
  <c r="G1268" i="10"/>
  <c r="G1269" i="10"/>
  <c r="G1270" i="10"/>
  <c r="G1271" i="10"/>
  <c r="G1272" i="10"/>
  <c r="G1273" i="10"/>
  <c r="G1274" i="10"/>
  <c r="G1275" i="10"/>
  <c r="G1276" i="10"/>
  <c r="G1277" i="10"/>
  <c r="G1278" i="10"/>
  <c r="G1279" i="10"/>
  <c r="G1280" i="10"/>
  <c r="G1281" i="10"/>
  <c r="G1282" i="10"/>
  <c r="G1283" i="10"/>
  <c r="G1284" i="10"/>
  <c r="G1285" i="10"/>
  <c r="G1286" i="10"/>
  <c r="G1287" i="10"/>
  <c r="G1288" i="10"/>
  <c r="G1289" i="10"/>
  <c r="G1290" i="10"/>
  <c r="G1291" i="10"/>
  <c r="G1292" i="10"/>
  <c r="G1293" i="10"/>
  <c r="G1294" i="10"/>
  <c r="G1295" i="10"/>
  <c r="G1296" i="10"/>
  <c r="G1297" i="10"/>
  <c r="G1298" i="10"/>
  <c r="G1299" i="10"/>
  <c r="G1300" i="10"/>
  <c r="G1301" i="10"/>
  <c r="G1302" i="10"/>
  <c r="G1303" i="10"/>
  <c r="G1304" i="10"/>
  <c r="G1305" i="10"/>
  <c r="G1306" i="10"/>
  <c r="G1307" i="10"/>
  <c r="G1308" i="10"/>
  <c r="G1309" i="10"/>
  <c r="G1310" i="10"/>
  <c r="G1311" i="10"/>
  <c r="G1312" i="10"/>
  <c r="G1313" i="10"/>
  <c r="G1314" i="10"/>
  <c r="G1315" i="10"/>
  <c r="G1316" i="10"/>
  <c r="G1317" i="10"/>
  <c r="G1318" i="10"/>
  <c r="G1319" i="10"/>
  <c r="G1320" i="10"/>
  <c r="G1321" i="10"/>
  <c r="G1322" i="10"/>
  <c r="G1323" i="10"/>
  <c r="G1324" i="10"/>
  <c r="G1325" i="10"/>
  <c r="G1326" i="10"/>
  <c r="G1327" i="10"/>
  <c r="G1328" i="10"/>
  <c r="G1329" i="10"/>
  <c r="G1330" i="10"/>
  <c r="G1331" i="10"/>
  <c r="G1332" i="10"/>
  <c r="G1333" i="10"/>
  <c r="G1334" i="10"/>
  <c r="G1335" i="10"/>
  <c r="G1336" i="10"/>
  <c r="G1337" i="10"/>
  <c r="G1338" i="10"/>
  <c r="G1339" i="10"/>
  <c r="G1340" i="10"/>
  <c r="G1341" i="10"/>
  <c r="G1342" i="10"/>
  <c r="G1343" i="10"/>
  <c r="G1344" i="10"/>
  <c r="G1345" i="10"/>
  <c r="G1346" i="10"/>
  <c r="G1347" i="10"/>
  <c r="G1348" i="10"/>
  <c r="G1349" i="10"/>
  <c r="G1350" i="10"/>
  <c r="G1351" i="10"/>
  <c r="G1352" i="10"/>
  <c r="G1353" i="10"/>
  <c r="G1354" i="10"/>
  <c r="G1355" i="10"/>
  <c r="G1356" i="10"/>
  <c r="G1357" i="10"/>
  <c r="G1358" i="10"/>
  <c r="G1359" i="10"/>
  <c r="G1360" i="10"/>
  <c r="G1361" i="10"/>
  <c r="G1362" i="10"/>
  <c r="G1363" i="10"/>
  <c r="G1364" i="10"/>
  <c r="G1365" i="10"/>
  <c r="G1366" i="10"/>
  <c r="G1367" i="10"/>
  <c r="G1368" i="10"/>
  <c r="G1369" i="10"/>
  <c r="G1370" i="10"/>
  <c r="G1371" i="10"/>
  <c r="G1372" i="10"/>
  <c r="G1373" i="10"/>
  <c r="G1374" i="10"/>
  <c r="G1375" i="10"/>
  <c r="G1376" i="10"/>
  <c r="G1377" i="10"/>
  <c r="G1378" i="10"/>
  <c r="G1379" i="10"/>
  <c r="G1380" i="10"/>
  <c r="G1381" i="10"/>
  <c r="G1382" i="10"/>
  <c r="G1383" i="10"/>
  <c r="G1384" i="10"/>
  <c r="G1385" i="10"/>
  <c r="G1386" i="10"/>
  <c r="G1387" i="10"/>
  <c r="G1388" i="10"/>
  <c r="G1389" i="10"/>
  <c r="G1390" i="10"/>
  <c r="G1391" i="10"/>
  <c r="G1392" i="10"/>
  <c r="G1393" i="10"/>
  <c r="G1394" i="10"/>
  <c r="G1395" i="10"/>
  <c r="G1396" i="10"/>
  <c r="G1397" i="10"/>
  <c r="G1398" i="10"/>
  <c r="G1399" i="10"/>
  <c r="G1400" i="10"/>
  <c r="G1401" i="10"/>
  <c r="G1402" i="10"/>
  <c r="G1403" i="10"/>
  <c r="G1404" i="10"/>
  <c r="G1405" i="10"/>
  <c r="G1406" i="10"/>
  <c r="G1407" i="10"/>
  <c r="G1408" i="10"/>
  <c r="G1409" i="10"/>
  <c r="G1410" i="10"/>
  <c r="G1411" i="10"/>
  <c r="G1412" i="10"/>
  <c r="G1413" i="10"/>
  <c r="G1414" i="10"/>
  <c r="G1415" i="10"/>
  <c r="G1416" i="10"/>
  <c r="G1417" i="10"/>
  <c r="G1418" i="10"/>
  <c r="G1419" i="10"/>
  <c r="G1420" i="10"/>
  <c r="G1421" i="10"/>
  <c r="G1422" i="10"/>
  <c r="G1423" i="10"/>
  <c r="G1424" i="10"/>
  <c r="G1425" i="10"/>
  <c r="G1426" i="10"/>
  <c r="G1427" i="10"/>
  <c r="G1428" i="10"/>
  <c r="G1429" i="10"/>
  <c r="G1430" i="10"/>
  <c r="G1431" i="10"/>
  <c r="G1432" i="10"/>
  <c r="G1433" i="10"/>
  <c r="G1434" i="10"/>
  <c r="G1435" i="10"/>
  <c r="G1436" i="10"/>
  <c r="G1437" i="10"/>
  <c r="G1438" i="10"/>
  <c r="G1439" i="10"/>
  <c r="G1440" i="10"/>
  <c r="G1441" i="10"/>
  <c r="G1442" i="10"/>
  <c r="G1443" i="10"/>
  <c r="G1444" i="10"/>
  <c r="G1445" i="10"/>
  <c r="G1446" i="10"/>
  <c r="G1447" i="10"/>
  <c r="G1448" i="10"/>
  <c r="G1449" i="10"/>
  <c r="G1450" i="10"/>
  <c r="G1451" i="10"/>
  <c r="G1452" i="10"/>
  <c r="G1453" i="10"/>
  <c r="G1454" i="10"/>
  <c r="G1455" i="10"/>
  <c r="G1456" i="10"/>
  <c r="G1457" i="10"/>
  <c r="G1458" i="10"/>
  <c r="G1459" i="10"/>
  <c r="G1460" i="10"/>
  <c r="G1461" i="10"/>
  <c r="G1462" i="10"/>
  <c r="G1463" i="10"/>
  <c r="G1464" i="10"/>
  <c r="G1465" i="10"/>
  <c r="G1466" i="10"/>
  <c r="G1467" i="10"/>
  <c r="G1468" i="10"/>
  <c r="G1469" i="10"/>
  <c r="G1470" i="10"/>
  <c r="G1471" i="10"/>
  <c r="G1472" i="10"/>
  <c r="G1473" i="10"/>
  <c r="G1474" i="10"/>
  <c r="G1475" i="10"/>
  <c r="G1476" i="10"/>
  <c r="G1477" i="10"/>
  <c r="G1478" i="10"/>
  <c r="G1479" i="10"/>
  <c r="G1480" i="10"/>
  <c r="G1481" i="10"/>
  <c r="G1482" i="10"/>
  <c r="G1483" i="10"/>
  <c r="G1484" i="10"/>
  <c r="G1485" i="10"/>
  <c r="G1486" i="10"/>
  <c r="G1487" i="10"/>
  <c r="G1488" i="10"/>
  <c r="G1489" i="10"/>
  <c r="G1490" i="10"/>
  <c r="G1491" i="10"/>
  <c r="G1492" i="10"/>
  <c r="G1493" i="10"/>
  <c r="G1494" i="10"/>
  <c r="G1495" i="10"/>
  <c r="G1496" i="10"/>
  <c r="G1497" i="10"/>
  <c r="G1498" i="10"/>
  <c r="G1499" i="10"/>
  <c r="G1500" i="10"/>
  <c r="G1501" i="10"/>
  <c r="G1502" i="10"/>
  <c r="G1503" i="10"/>
  <c r="G1504" i="10"/>
  <c r="G1505" i="10"/>
  <c r="G1506" i="10"/>
  <c r="G1507" i="10"/>
  <c r="G1508" i="10"/>
  <c r="G1509" i="10"/>
  <c r="G1510" i="10"/>
  <c r="G1511" i="10"/>
  <c r="G1512" i="10"/>
  <c r="G1513" i="10"/>
  <c r="G1514" i="10"/>
  <c r="G1515" i="10"/>
  <c r="G1516" i="10"/>
  <c r="G1517" i="10"/>
  <c r="G1518" i="10"/>
  <c r="G1519" i="10"/>
  <c r="G1520" i="10"/>
  <c r="G1521" i="10"/>
  <c r="G1522" i="10"/>
  <c r="G1523" i="10"/>
  <c r="G1524" i="10"/>
  <c r="G1525" i="10"/>
  <c r="G1526" i="10"/>
  <c r="G1527" i="10"/>
  <c r="G1528" i="10"/>
  <c r="G1529" i="10"/>
  <c r="G1530" i="10"/>
  <c r="G1531" i="10"/>
  <c r="G1532" i="10"/>
  <c r="G1533" i="10"/>
  <c r="G1534" i="10"/>
  <c r="G1535" i="10"/>
  <c r="G1536" i="10"/>
  <c r="G1537" i="10"/>
  <c r="G1538" i="10"/>
  <c r="G1539" i="10"/>
  <c r="G1540" i="10"/>
  <c r="G1541" i="10"/>
  <c r="G1542" i="10"/>
  <c r="G1543" i="10"/>
  <c r="G1544" i="10"/>
  <c r="G1545" i="10"/>
  <c r="G1546" i="10"/>
  <c r="G1547" i="10"/>
  <c r="G1548" i="10"/>
  <c r="G1549" i="10"/>
  <c r="G1550" i="10"/>
  <c r="G1551" i="10"/>
  <c r="G1552" i="10"/>
  <c r="G1553" i="10"/>
  <c r="G1554" i="10"/>
  <c r="G1555" i="10"/>
  <c r="G1556" i="10"/>
  <c r="G1557" i="10"/>
  <c r="G1558" i="10"/>
  <c r="G1559" i="10"/>
  <c r="G1560" i="10"/>
  <c r="G1561" i="10"/>
  <c r="G1562" i="10"/>
  <c r="G1563" i="10"/>
  <c r="G1564" i="10"/>
  <c r="G1565" i="10"/>
  <c r="G1566" i="10"/>
  <c r="G1567" i="10"/>
  <c r="G1568" i="10"/>
  <c r="G1569" i="10"/>
  <c r="G1570" i="10"/>
  <c r="G1571" i="10"/>
  <c r="G1572" i="10"/>
  <c r="G1573" i="10"/>
  <c r="G1574" i="10"/>
  <c r="G1575" i="10"/>
  <c r="G1576" i="10"/>
  <c r="G1577" i="10"/>
  <c r="G1578" i="10"/>
  <c r="G1579" i="10"/>
  <c r="G1580" i="10"/>
  <c r="G1581" i="10"/>
  <c r="G1582" i="10"/>
  <c r="G1583" i="10"/>
  <c r="G1584" i="10"/>
  <c r="G1585" i="10"/>
  <c r="G1586" i="10"/>
  <c r="G1587" i="10"/>
  <c r="G1588" i="10"/>
  <c r="G1589" i="10"/>
  <c r="G1590" i="10"/>
  <c r="G1591" i="10"/>
  <c r="G1592" i="10"/>
  <c r="G1593" i="10"/>
  <c r="G1594" i="10"/>
  <c r="G1595" i="10"/>
  <c r="G1596" i="10"/>
  <c r="G1597" i="10"/>
  <c r="G1598" i="10"/>
  <c r="G1599" i="10"/>
  <c r="G1600" i="10"/>
  <c r="G1601" i="10"/>
  <c r="G1602" i="10"/>
  <c r="G1603" i="10"/>
  <c r="G1604" i="10"/>
  <c r="G1605" i="10"/>
  <c r="G1606" i="10"/>
  <c r="G1607" i="10"/>
  <c r="G1608" i="10"/>
  <c r="G1609" i="10"/>
  <c r="G1610" i="10"/>
  <c r="G1611" i="10"/>
  <c r="G1612" i="10"/>
  <c r="G1613" i="10"/>
  <c r="G1614" i="10"/>
  <c r="G1615" i="10"/>
  <c r="G1616" i="10"/>
  <c r="G1617" i="10"/>
  <c r="G1618" i="10"/>
  <c r="G1619" i="10"/>
  <c r="G1620" i="10"/>
  <c r="G1621" i="10"/>
  <c r="G1622" i="10"/>
  <c r="G1623" i="10"/>
  <c r="G1624" i="10"/>
  <c r="G1625" i="10"/>
  <c r="G1626" i="10"/>
  <c r="G1627" i="10"/>
  <c r="G1628" i="10"/>
  <c r="G1629" i="10"/>
  <c r="G1630" i="10"/>
  <c r="G1631" i="10"/>
  <c r="G1632" i="10"/>
  <c r="G1633" i="10"/>
  <c r="G1634" i="10"/>
  <c r="G1635" i="10"/>
  <c r="G1636" i="10"/>
  <c r="G1637" i="10"/>
  <c r="G1638" i="10"/>
  <c r="G1639" i="10"/>
  <c r="G1640" i="10"/>
  <c r="G1641" i="10"/>
  <c r="G1642" i="10"/>
  <c r="G1643" i="10"/>
  <c r="G1644" i="10"/>
  <c r="G1645" i="10"/>
  <c r="G1646" i="10"/>
  <c r="G1647" i="10"/>
  <c r="G1648" i="10"/>
  <c r="G1649" i="10"/>
  <c r="G1650" i="10"/>
  <c r="G1651" i="10"/>
  <c r="G1652" i="10"/>
  <c r="G1653" i="10"/>
  <c r="G1654" i="10"/>
  <c r="G1655" i="10"/>
  <c r="G1656" i="10"/>
  <c r="G1657" i="10"/>
  <c r="G1658" i="10"/>
  <c r="G1659" i="10"/>
  <c r="G1660" i="10"/>
  <c r="G1661" i="10"/>
  <c r="G1662" i="10"/>
  <c r="G1663" i="10"/>
  <c r="G1664" i="10"/>
  <c r="G1665" i="10"/>
  <c r="G1666" i="10"/>
  <c r="G1667" i="10"/>
  <c r="G1668" i="10"/>
  <c r="G1669" i="10"/>
  <c r="G1670" i="10"/>
  <c r="G1671" i="10"/>
  <c r="G1672" i="10"/>
  <c r="G1673" i="10"/>
  <c r="G1674" i="10"/>
  <c r="G1675" i="10"/>
  <c r="G1676" i="10"/>
  <c r="G1677" i="10"/>
  <c r="G1678" i="10"/>
  <c r="G1679" i="10"/>
  <c r="G1680" i="10"/>
  <c r="G1681" i="10"/>
  <c r="G1682" i="10"/>
  <c r="G1683" i="10"/>
  <c r="G1684" i="10"/>
  <c r="G1685" i="10"/>
  <c r="G1686" i="10"/>
  <c r="G1687" i="10"/>
  <c r="G1688" i="10"/>
  <c r="G1689" i="10"/>
  <c r="G1690" i="10"/>
  <c r="G1691" i="10"/>
  <c r="G1692" i="10"/>
  <c r="G1693" i="10"/>
  <c r="G1694" i="10"/>
  <c r="G1695" i="10"/>
  <c r="G1696" i="10"/>
  <c r="G1697" i="10"/>
  <c r="G1698" i="10"/>
  <c r="G1699" i="10"/>
  <c r="G1700" i="10"/>
  <c r="G1701" i="10"/>
  <c r="G1702" i="10"/>
  <c r="G1703" i="10"/>
  <c r="G1704" i="10"/>
  <c r="G1705" i="10"/>
  <c r="G1706" i="10"/>
  <c r="G1707" i="10"/>
  <c r="G1708" i="10"/>
  <c r="G1709" i="10"/>
  <c r="G1710" i="10"/>
  <c r="G1711" i="10"/>
  <c r="G1712" i="10"/>
  <c r="G1713" i="10"/>
  <c r="G1714" i="10"/>
  <c r="G1715" i="10"/>
  <c r="G1716" i="10"/>
  <c r="G1717" i="10"/>
  <c r="G1718" i="10"/>
  <c r="G1719" i="10"/>
  <c r="G1720" i="10"/>
  <c r="G1721" i="10"/>
  <c r="G1722" i="10"/>
  <c r="G1723" i="10"/>
  <c r="G1724" i="10"/>
  <c r="G1725" i="10"/>
  <c r="G1726" i="10"/>
  <c r="G1727" i="10"/>
  <c r="G1728" i="10"/>
  <c r="G1729" i="10"/>
  <c r="G1730" i="10"/>
  <c r="G1731" i="10"/>
  <c r="G1732" i="10"/>
  <c r="G1733" i="10"/>
  <c r="G1734" i="10"/>
  <c r="G1735" i="10"/>
  <c r="G1736" i="10"/>
  <c r="G1737" i="10"/>
  <c r="G1738" i="10"/>
  <c r="G1739" i="10"/>
  <c r="G1740" i="10"/>
  <c r="G1741" i="10"/>
  <c r="G1742" i="10"/>
  <c r="G1743" i="10"/>
  <c r="G1744" i="10"/>
  <c r="G1745" i="10"/>
  <c r="G1746" i="10"/>
  <c r="G1747" i="10"/>
  <c r="G1748" i="10"/>
  <c r="G1749" i="10"/>
  <c r="G1750" i="10"/>
  <c r="G1751" i="10"/>
  <c r="G1752" i="10"/>
  <c r="G1753" i="10"/>
  <c r="G1754" i="10"/>
  <c r="G1755" i="10"/>
  <c r="G1756" i="10"/>
  <c r="G1757" i="10"/>
  <c r="G1758" i="10"/>
  <c r="G1759" i="10"/>
  <c r="G1760" i="10"/>
  <c r="G1761" i="10"/>
  <c r="G1762" i="10"/>
  <c r="G1763" i="10"/>
  <c r="G1764" i="10"/>
  <c r="G1765" i="10"/>
  <c r="G1766" i="10"/>
  <c r="G1767" i="10"/>
  <c r="G1768" i="10"/>
  <c r="G1769" i="10"/>
  <c r="G1770" i="10"/>
  <c r="G1771" i="10"/>
  <c r="G1772" i="10"/>
  <c r="G1773" i="10"/>
  <c r="G1774" i="10"/>
  <c r="G1775" i="10"/>
  <c r="G1776" i="10"/>
  <c r="G1777" i="10"/>
  <c r="G1778" i="10"/>
  <c r="G1779" i="10"/>
  <c r="G1780" i="10"/>
  <c r="G1781" i="10"/>
  <c r="G1782" i="10"/>
  <c r="G1783" i="10"/>
  <c r="G1784" i="10"/>
  <c r="G1785" i="10"/>
  <c r="G1786" i="10"/>
  <c r="G1787" i="10"/>
  <c r="G1788" i="10"/>
  <c r="G1789" i="10"/>
  <c r="G1790" i="10"/>
  <c r="G1791" i="10"/>
  <c r="G1792" i="10"/>
  <c r="G1793" i="10"/>
  <c r="G1794" i="10"/>
  <c r="G1795" i="10"/>
  <c r="G1796" i="10"/>
  <c r="G1797" i="10"/>
  <c r="G1798" i="10"/>
  <c r="G1799" i="10"/>
  <c r="G1800" i="10"/>
  <c r="G1801" i="10"/>
  <c r="G1802" i="10"/>
  <c r="G1803" i="10"/>
  <c r="G1804" i="10"/>
  <c r="G1805" i="10"/>
  <c r="G1806" i="10"/>
  <c r="G1807" i="10"/>
  <c r="G1808" i="10"/>
  <c r="G1809" i="10"/>
  <c r="G1810" i="10"/>
  <c r="G1811" i="10"/>
  <c r="G1812" i="10"/>
  <c r="G1813" i="10"/>
  <c r="G1814" i="10"/>
  <c r="G1815" i="10"/>
  <c r="G1816" i="10"/>
  <c r="G1817" i="10"/>
  <c r="G1818" i="10"/>
  <c r="G1819" i="10"/>
  <c r="G1820" i="10"/>
  <c r="G1821" i="10"/>
  <c r="G1822" i="10"/>
  <c r="G1823" i="10"/>
  <c r="G1824" i="10"/>
  <c r="G1825" i="10"/>
  <c r="G1826" i="10"/>
  <c r="G1827" i="10"/>
  <c r="G1828" i="10"/>
  <c r="G1829" i="10"/>
  <c r="G1830" i="10"/>
  <c r="G1831" i="10"/>
  <c r="G1832" i="10"/>
  <c r="G1833" i="10"/>
  <c r="G1834" i="10"/>
  <c r="G1835" i="10"/>
  <c r="G1836" i="10"/>
  <c r="G1837" i="10"/>
  <c r="G1838" i="10"/>
  <c r="G1839" i="10"/>
  <c r="G1840" i="10"/>
  <c r="G1841" i="10"/>
  <c r="G1842" i="10"/>
  <c r="G1843" i="10"/>
  <c r="G1844" i="10"/>
  <c r="G1845" i="10"/>
  <c r="G1846" i="10"/>
  <c r="G1847" i="10"/>
  <c r="G1848" i="10"/>
  <c r="G1849" i="10"/>
  <c r="G1850" i="10"/>
  <c r="G1851" i="10"/>
  <c r="G1852" i="10"/>
  <c r="G1853" i="10"/>
  <c r="G1854" i="10"/>
  <c r="G1855" i="10"/>
  <c r="G1856" i="10"/>
  <c r="G1857" i="10"/>
  <c r="G1858" i="10"/>
  <c r="G1859" i="10"/>
  <c r="G1860" i="10"/>
  <c r="G1861" i="10"/>
  <c r="G1862" i="10"/>
  <c r="G1863" i="10"/>
  <c r="G1864" i="10"/>
  <c r="G1865" i="10"/>
  <c r="G1866" i="10"/>
  <c r="G1867" i="10"/>
  <c r="G1868" i="10"/>
  <c r="G1869" i="10"/>
  <c r="G1870" i="10"/>
  <c r="G1871" i="10"/>
  <c r="G1872" i="10"/>
  <c r="G1873" i="10"/>
  <c r="G1874" i="10"/>
  <c r="G1875" i="10"/>
  <c r="G1876" i="10"/>
  <c r="G1877" i="10"/>
  <c r="G1878" i="10"/>
  <c r="G1879" i="10"/>
  <c r="G1880" i="10"/>
  <c r="G1881" i="10"/>
  <c r="G1882" i="10"/>
  <c r="G1883" i="10"/>
  <c r="G1884" i="10"/>
  <c r="G1885" i="10"/>
  <c r="G1886" i="10"/>
  <c r="G1887" i="10"/>
  <c r="G1888" i="10"/>
  <c r="G1889" i="10"/>
  <c r="G1890" i="10"/>
  <c r="G1891" i="10"/>
  <c r="G1892" i="10"/>
  <c r="G1893" i="10"/>
  <c r="G1894" i="10"/>
  <c r="G1895" i="10"/>
  <c r="G1896" i="10"/>
  <c r="G1897" i="10"/>
  <c r="G1898" i="10"/>
  <c r="G1899" i="10"/>
  <c r="G1900" i="10"/>
  <c r="G1901" i="10"/>
  <c r="G1902" i="10"/>
  <c r="G1903" i="10"/>
  <c r="G1904" i="10"/>
  <c r="G1905" i="10"/>
  <c r="G1906" i="10"/>
  <c r="G1907" i="10"/>
  <c r="G1908" i="10"/>
  <c r="G1909" i="10"/>
  <c r="G1910" i="10"/>
  <c r="G1911" i="10"/>
  <c r="G1912" i="10"/>
  <c r="G1913" i="10"/>
  <c r="G1914" i="10"/>
  <c r="G1915" i="10"/>
  <c r="G1916" i="10"/>
  <c r="G1917" i="10"/>
  <c r="G1918" i="10"/>
  <c r="G1919" i="10"/>
  <c r="G1920" i="10"/>
  <c r="G1921" i="10"/>
  <c r="G1922" i="10"/>
  <c r="G1923" i="10"/>
  <c r="G1924" i="10"/>
  <c r="G1925" i="10"/>
  <c r="G1926" i="10"/>
  <c r="G1927" i="10"/>
  <c r="G1928" i="10"/>
  <c r="G1929" i="10"/>
  <c r="G1930" i="10"/>
  <c r="G1931" i="10"/>
  <c r="G1932" i="10"/>
  <c r="G1933" i="10"/>
  <c r="G1934" i="10"/>
  <c r="G1935" i="10"/>
  <c r="G1936" i="10"/>
  <c r="G1937" i="10"/>
  <c r="G1938" i="10"/>
  <c r="G1939" i="10"/>
  <c r="G1940" i="10"/>
  <c r="G1941" i="10"/>
  <c r="G1942" i="10"/>
  <c r="G1943" i="10"/>
  <c r="G1944" i="10"/>
  <c r="G1945" i="10"/>
  <c r="G1946" i="10"/>
  <c r="G1947" i="10"/>
  <c r="G1948" i="10"/>
  <c r="G1949" i="10"/>
  <c r="G1950" i="10"/>
  <c r="G1951" i="10"/>
  <c r="G1952" i="10"/>
  <c r="G1953" i="10"/>
  <c r="G1954" i="10"/>
  <c r="G1955" i="10"/>
  <c r="G1956" i="10"/>
  <c r="G1957" i="10"/>
  <c r="G1958" i="10"/>
  <c r="G1959" i="10"/>
  <c r="G1960" i="10"/>
  <c r="G1961" i="10"/>
  <c r="G1962" i="10"/>
  <c r="G1963" i="10"/>
  <c r="G1964" i="10"/>
  <c r="G1965" i="10"/>
  <c r="G1966" i="10"/>
  <c r="G1967" i="10"/>
  <c r="G1968" i="10"/>
  <c r="G1969" i="10"/>
  <c r="G1970" i="10"/>
  <c r="G1971" i="10"/>
  <c r="G1972" i="10"/>
  <c r="G1973" i="10"/>
  <c r="G1974" i="10"/>
  <c r="G1975" i="10"/>
  <c r="G1976" i="10"/>
  <c r="G1977" i="10"/>
  <c r="G1978" i="10"/>
  <c r="G1979" i="10"/>
  <c r="G1980" i="10"/>
  <c r="G1981" i="10"/>
  <c r="G1982" i="10"/>
  <c r="G1983" i="10"/>
  <c r="G1984" i="10"/>
  <c r="G1985" i="10"/>
  <c r="G1986" i="10"/>
  <c r="G1987" i="10"/>
  <c r="G1988" i="10"/>
  <c r="G1989" i="10"/>
  <c r="G1990" i="10"/>
  <c r="G1991" i="10"/>
  <c r="G1992" i="10"/>
  <c r="G1993" i="10"/>
  <c r="G1994" i="10"/>
  <c r="G1995" i="10"/>
  <c r="G1996" i="10"/>
  <c r="G1997" i="10"/>
  <c r="G1998" i="10"/>
  <c r="G1999" i="10"/>
  <c r="G2000" i="10"/>
  <c r="G2001" i="10"/>
  <c r="G2002" i="10"/>
  <c r="G2003" i="10"/>
  <c r="G2004" i="10"/>
  <c r="G2005" i="10"/>
  <c r="G2006" i="10"/>
  <c r="G2007" i="10"/>
  <c r="G2008" i="10"/>
  <c r="G2009" i="10"/>
  <c r="G2010" i="10"/>
  <c r="G2011" i="10"/>
  <c r="G2012" i="10"/>
  <c r="G2013" i="10"/>
  <c r="G2014" i="10"/>
  <c r="G2015" i="10"/>
  <c r="G2016" i="10"/>
  <c r="G2017" i="10"/>
  <c r="G2018" i="10"/>
  <c r="G2019" i="10"/>
  <c r="G2020" i="10"/>
  <c r="G2021" i="10"/>
  <c r="G2022" i="10"/>
  <c r="G2023" i="10"/>
  <c r="G2024" i="10"/>
  <c r="G2025" i="10"/>
  <c r="G2026" i="10"/>
  <c r="G2027" i="10"/>
  <c r="G2028" i="10"/>
  <c r="G2029" i="10"/>
  <c r="G2030" i="10"/>
  <c r="G2031" i="10"/>
  <c r="G2032" i="10"/>
  <c r="G2033" i="10"/>
  <c r="G2034" i="10"/>
  <c r="G2035" i="10"/>
  <c r="G2036" i="10"/>
  <c r="G2037" i="10"/>
  <c r="G2038" i="10"/>
  <c r="G2039" i="10"/>
  <c r="G2040" i="10"/>
  <c r="G2041" i="10"/>
  <c r="G2042" i="10"/>
  <c r="G2043" i="10"/>
  <c r="G2044" i="10"/>
  <c r="G2045" i="10"/>
  <c r="G2046" i="10"/>
  <c r="G2047" i="10"/>
  <c r="G2048" i="10"/>
  <c r="G2049" i="10"/>
  <c r="G2050" i="10"/>
  <c r="G2051" i="10"/>
  <c r="G2052" i="10"/>
  <c r="G2053" i="10"/>
  <c r="G2054" i="10"/>
  <c r="G2055" i="10"/>
  <c r="G2056" i="10"/>
  <c r="G2057" i="10"/>
  <c r="G2058" i="10"/>
  <c r="G2059" i="10"/>
  <c r="G2060" i="10"/>
  <c r="G2061" i="10"/>
  <c r="G2062" i="10"/>
  <c r="G2063" i="10"/>
  <c r="G2064" i="10"/>
  <c r="G2065" i="10"/>
  <c r="G2066" i="10"/>
  <c r="G2067" i="10"/>
  <c r="G2068" i="10"/>
  <c r="G2069" i="10"/>
  <c r="G2070" i="10"/>
  <c r="G2071" i="10"/>
  <c r="G2072" i="10"/>
  <c r="G2073" i="10"/>
  <c r="G2074" i="10"/>
  <c r="G2075" i="10"/>
  <c r="G2076" i="10"/>
  <c r="G2077" i="10"/>
  <c r="G2078" i="10"/>
  <c r="G2079" i="10"/>
  <c r="G2080" i="10"/>
  <c r="G2081" i="10"/>
  <c r="G2082" i="10"/>
  <c r="G2083" i="10"/>
  <c r="G2084" i="10"/>
  <c r="G2085" i="10"/>
  <c r="G2086" i="10"/>
  <c r="G2087" i="10"/>
  <c r="G2088" i="10"/>
  <c r="G2089" i="10"/>
  <c r="G2090" i="10"/>
  <c r="G2091" i="10"/>
  <c r="G2092" i="10"/>
  <c r="G2093" i="10"/>
  <c r="G2094" i="10"/>
  <c r="G2095" i="10"/>
  <c r="G2096" i="10"/>
  <c r="G2097" i="10"/>
  <c r="G2098" i="10"/>
  <c r="G2099" i="10"/>
  <c r="G2100" i="10"/>
  <c r="G2101" i="10"/>
  <c r="G2102" i="10"/>
  <c r="G2103" i="10"/>
  <c r="G2104" i="10"/>
  <c r="G2105" i="10"/>
  <c r="G2106" i="10"/>
  <c r="G2107" i="10"/>
  <c r="G2108" i="10"/>
  <c r="G2109" i="10"/>
  <c r="G2110" i="10"/>
  <c r="G2111" i="10"/>
  <c r="G2112" i="10"/>
  <c r="G2113" i="10"/>
  <c r="G2114" i="10"/>
  <c r="G2115" i="10"/>
  <c r="G2116" i="10"/>
  <c r="G2117" i="10"/>
  <c r="G2118" i="10"/>
  <c r="G2119" i="10"/>
  <c r="G2120" i="10"/>
  <c r="G2121" i="10"/>
  <c r="G2122" i="10"/>
  <c r="G2123" i="10"/>
  <c r="G2124" i="10"/>
  <c r="G2125" i="10"/>
  <c r="G2126" i="10"/>
  <c r="G2127" i="10"/>
  <c r="G2128" i="10"/>
  <c r="G2129" i="10"/>
  <c r="G2130" i="10"/>
  <c r="G2131" i="10"/>
  <c r="G2132" i="10"/>
  <c r="G2133" i="10"/>
  <c r="G2134" i="10"/>
  <c r="G2135" i="10"/>
  <c r="G2136" i="10"/>
  <c r="G2137" i="10"/>
  <c r="G2138" i="10"/>
  <c r="G2139" i="10"/>
  <c r="G2140" i="10"/>
  <c r="G2141" i="10"/>
  <c r="G2142" i="10"/>
  <c r="G2143" i="10"/>
  <c r="G2144" i="10"/>
  <c r="G2145" i="10"/>
  <c r="G2146" i="10"/>
  <c r="G2147" i="10"/>
  <c r="G2148" i="10"/>
  <c r="G2149" i="10"/>
  <c r="G2150" i="10"/>
  <c r="G2151" i="10"/>
  <c r="G2152" i="10"/>
  <c r="G2153" i="10"/>
  <c r="G2154" i="10"/>
  <c r="G2155" i="10"/>
  <c r="G2156" i="10"/>
  <c r="G2157" i="10"/>
  <c r="G2158" i="10"/>
  <c r="G2159" i="10"/>
  <c r="G2160" i="10"/>
  <c r="G2161" i="10"/>
  <c r="G2162" i="10"/>
  <c r="G2163" i="10"/>
  <c r="G2164" i="10"/>
  <c r="G2165" i="10"/>
  <c r="G2166" i="10"/>
  <c r="G2167" i="10"/>
  <c r="G2168" i="10"/>
  <c r="G2169" i="10"/>
  <c r="G2170" i="10"/>
  <c r="G2171" i="10"/>
  <c r="G2172" i="10"/>
  <c r="G2173" i="10"/>
  <c r="G2174" i="10"/>
  <c r="G2175" i="10"/>
  <c r="G2176" i="10"/>
  <c r="G2177" i="10"/>
  <c r="G2178" i="10"/>
  <c r="G2179" i="10"/>
  <c r="G2180" i="10"/>
  <c r="G2181" i="10"/>
  <c r="G2182" i="10"/>
  <c r="G2183" i="10"/>
  <c r="G2184" i="10"/>
  <c r="G2185" i="10"/>
  <c r="G2186" i="10"/>
  <c r="G2187" i="10"/>
  <c r="G2188" i="10"/>
  <c r="G2189" i="10"/>
  <c r="G2190" i="10"/>
  <c r="G2191" i="10"/>
  <c r="G2192" i="10"/>
  <c r="G2193" i="10"/>
  <c r="G2194" i="10"/>
  <c r="G2195" i="10"/>
  <c r="G2196" i="10"/>
  <c r="G2197" i="10"/>
  <c r="G2198" i="10"/>
  <c r="G2199" i="10"/>
  <c r="G2200" i="10"/>
  <c r="G2201" i="10"/>
  <c r="G2202" i="10"/>
  <c r="G2203" i="10"/>
  <c r="G2204" i="10"/>
  <c r="G2205" i="10"/>
  <c r="G2206" i="10"/>
  <c r="G2207" i="10"/>
  <c r="G2208" i="10"/>
  <c r="G2209" i="10"/>
  <c r="G2210" i="10"/>
  <c r="G2211" i="10"/>
  <c r="G2212" i="10"/>
  <c r="G2213" i="10"/>
  <c r="G2214" i="10"/>
  <c r="G2215" i="10"/>
  <c r="G2216" i="10"/>
  <c r="G2217" i="10"/>
  <c r="G2218" i="10"/>
  <c r="G2219" i="10"/>
  <c r="G2220" i="10"/>
  <c r="G2221" i="10"/>
  <c r="G2222" i="10"/>
  <c r="G2223" i="10"/>
  <c r="G2224" i="10"/>
  <c r="G2225" i="10"/>
  <c r="G2226" i="10"/>
  <c r="G2227" i="10"/>
  <c r="G2228" i="10"/>
  <c r="G2229" i="10"/>
  <c r="G2230" i="10"/>
  <c r="G2231" i="10"/>
  <c r="G2232" i="10"/>
  <c r="G2233" i="10"/>
  <c r="G2234" i="10"/>
  <c r="G2235" i="10"/>
  <c r="G2236" i="10"/>
  <c r="G2237" i="10"/>
  <c r="G2238" i="10"/>
  <c r="G2239" i="10"/>
  <c r="G2240" i="10"/>
  <c r="G2241" i="10"/>
  <c r="G2242" i="10"/>
  <c r="G2243" i="10"/>
  <c r="G2244" i="10"/>
  <c r="G2245" i="10"/>
  <c r="G2246" i="10"/>
  <c r="G2247" i="10"/>
  <c r="G2248" i="10"/>
  <c r="G2249" i="10"/>
  <c r="G2250" i="10"/>
  <c r="G2251" i="10"/>
  <c r="G2252" i="10"/>
  <c r="G2253" i="10"/>
  <c r="G2254" i="10"/>
  <c r="G2255" i="10"/>
  <c r="G2256" i="10"/>
  <c r="G2257" i="10"/>
  <c r="G2258" i="10"/>
  <c r="G2259" i="10"/>
  <c r="G2260" i="10"/>
  <c r="G2261" i="10"/>
  <c r="G2262" i="10"/>
  <c r="G2263" i="10"/>
  <c r="G2264" i="10"/>
  <c r="G2265" i="10"/>
  <c r="G2266" i="10"/>
  <c r="G2267" i="10"/>
  <c r="G2268" i="10"/>
  <c r="G2269" i="10"/>
  <c r="G2270" i="10"/>
  <c r="G2271" i="10"/>
  <c r="G2272" i="10"/>
  <c r="G2273" i="10"/>
  <c r="G2274" i="10"/>
  <c r="G2275" i="10"/>
  <c r="G2276" i="10"/>
  <c r="G2277" i="10"/>
  <c r="G2278" i="10"/>
  <c r="G2279" i="10"/>
  <c r="G2280" i="10"/>
  <c r="G2281" i="10"/>
  <c r="G2282" i="10"/>
  <c r="G2283" i="10"/>
  <c r="G2284" i="10"/>
  <c r="G2285" i="10"/>
  <c r="G2286" i="10"/>
  <c r="G2287" i="10"/>
  <c r="G2288" i="10"/>
  <c r="G2289" i="10"/>
  <c r="G2290" i="10"/>
  <c r="G2291" i="10"/>
  <c r="G2292" i="10"/>
  <c r="G2293" i="10"/>
  <c r="G2294" i="10"/>
  <c r="G2295" i="10"/>
  <c r="G2296" i="10"/>
  <c r="G2297" i="10"/>
  <c r="G2298" i="10"/>
  <c r="G2299" i="10"/>
  <c r="G2300" i="10"/>
  <c r="G2301" i="10"/>
  <c r="G2302" i="10"/>
  <c r="G2303" i="10"/>
  <c r="G2304" i="10"/>
  <c r="G2305" i="10"/>
  <c r="G2306" i="10"/>
  <c r="G2307" i="10"/>
  <c r="G2308" i="10"/>
  <c r="G2309" i="10"/>
  <c r="G2310" i="10"/>
  <c r="G2311" i="10"/>
  <c r="G2312" i="10"/>
  <c r="G2313" i="10"/>
  <c r="G2314" i="10"/>
  <c r="G2315" i="10"/>
  <c r="G2316" i="10"/>
  <c r="G2317" i="10"/>
  <c r="G2318" i="10"/>
  <c r="G2319" i="10"/>
  <c r="G2320" i="10"/>
  <c r="G2321" i="10"/>
  <c r="G2322" i="10"/>
  <c r="G2323" i="10"/>
  <c r="G2324" i="10"/>
  <c r="G2325" i="10"/>
  <c r="G2326" i="10"/>
  <c r="G2327" i="10"/>
  <c r="G2328" i="10"/>
  <c r="G2329" i="10"/>
  <c r="G2330" i="10"/>
  <c r="G2331" i="10"/>
  <c r="G2332" i="10"/>
  <c r="G2333" i="10"/>
  <c r="G2334" i="10"/>
  <c r="G2335" i="10"/>
  <c r="G2336" i="10"/>
  <c r="G2337" i="10"/>
  <c r="G2338" i="10"/>
  <c r="G2339" i="10"/>
  <c r="G2340" i="10"/>
  <c r="G2341" i="10"/>
  <c r="G2342" i="10"/>
  <c r="G2343" i="10"/>
  <c r="G2344" i="10"/>
  <c r="G2345" i="10"/>
  <c r="G2346" i="10"/>
  <c r="G2347" i="10"/>
  <c r="G2348" i="10"/>
  <c r="G2349" i="10"/>
  <c r="G2350" i="10"/>
  <c r="G2351" i="10"/>
  <c r="G2352" i="10"/>
  <c r="G2353" i="10"/>
  <c r="G2354" i="10"/>
  <c r="G2355" i="10"/>
  <c r="G2356" i="10"/>
  <c r="G2357" i="10"/>
  <c r="G2358" i="10"/>
  <c r="G2359" i="10"/>
  <c r="G2360" i="10"/>
  <c r="G2361" i="10"/>
  <c r="G2362" i="10"/>
  <c r="G2363" i="10"/>
  <c r="G2364" i="10"/>
  <c r="G2365" i="10"/>
  <c r="G2366" i="10"/>
  <c r="G2367" i="10"/>
  <c r="G2368" i="10"/>
  <c r="G2369" i="10"/>
  <c r="G2370" i="10"/>
  <c r="G2371" i="10"/>
  <c r="G2372" i="10"/>
  <c r="G2373" i="10"/>
  <c r="G2374" i="10"/>
  <c r="G2375" i="10"/>
  <c r="G2376" i="10"/>
  <c r="G2377" i="10"/>
  <c r="G2378" i="10"/>
  <c r="G2379" i="10"/>
  <c r="G2380" i="10"/>
  <c r="G2381" i="10"/>
  <c r="G2382" i="10"/>
  <c r="G2383" i="10"/>
  <c r="G2384" i="10"/>
  <c r="G2385" i="10"/>
  <c r="G2386" i="10"/>
  <c r="G2387" i="10"/>
  <c r="G2388" i="10"/>
  <c r="G2389" i="10"/>
  <c r="G2390" i="10"/>
  <c r="G2391" i="10"/>
  <c r="G2392" i="10"/>
  <c r="G2393" i="10"/>
  <c r="G2394" i="10"/>
  <c r="G2395" i="10"/>
  <c r="G2396" i="10"/>
  <c r="G2397" i="10"/>
  <c r="G2398" i="10"/>
  <c r="G2399" i="10"/>
  <c r="G2400" i="10"/>
  <c r="G2401" i="10"/>
  <c r="G2402" i="10"/>
  <c r="G2403" i="10"/>
  <c r="G2404" i="10"/>
  <c r="G2405" i="10"/>
  <c r="G2406" i="10"/>
  <c r="G2407" i="10"/>
  <c r="G2408" i="10"/>
  <c r="G2409" i="10"/>
  <c r="G2410" i="10"/>
  <c r="G2411" i="10"/>
  <c r="G2412" i="10"/>
  <c r="G2413" i="10"/>
  <c r="G2414" i="10"/>
  <c r="G2415" i="10"/>
  <c r="G2416" i="10"/>
  <c r="G2417" i="10"/>
  <c r="G2418" i="10"/>
  <c r="G2419" i="10"/>
  <c r="G2420" i="10"/>
  <c r="G2421" i="10"/>
  <c r="G2422" i="10"/>
  <c r="G2423" i="10"/>
  <c r="G2424" i="10"/>
  <c r="G2425" i="10"/>
  <c r="G2426" i="10"/>
  <c r="G2427" i="10"/>
  <c r="G2428" i="10"/>
  <c r="G2429" i="10"/>
  <c r="G2430" i="10"/>
  <c r="G2431" i="10"/>
  <c r="G2432" i="10"/>
  <c r="G2433" i="10"/>
  <c r="G2434" i="10"/>
  <c r="G2435" i="10"/>
  <c r="G2436" i="10"/>
  <c r="G2437" i="10"/>
  <c r="G2438" i="10"/>
  <c r="G2439" i="10"/>
  <c r="G2440" i="10"/>
  <c r="G2441" i="10"/>
  <c r="G2442" i="10"/>
  <c r="G2443" i="10"/>
  <c r="G2444" i="10"/>
  <c r="G2445" i="10"/>
  <c r="G2446" i="10"/>
  <c r="G2447" i="10"/>
  <c r="G2448" i="10"/>
  <c r="G2449" i="10"/>
  <c r="G2450" i="10"/>
  <c r="G2451" i="10"/>
  <c r="G2452" i="10"/>
  <c r="G2453" i="10"/>
  <c r="G2454" i="10"/>
  <c r="G2455" i="10"/>
  <c r="G2456" i="10"/>
  <c r="G2457" i="10"/>
  <c r="G2458" i="10"/>
  <c r="G2459" i="10"/>
  <c r="G2460" i="10"/>
  <c r="G2461" i="10"/>
  <c r="G2462" i="10"/>
  <c r="G2463" i="10"/>
  <c r="G2464" i="10"/>
  <c r="G2465" i="10"/>
  <c r="G2466" i="10"/>
  <c r="G2467" i="10"/>
  <c r="G2468" i="10"/>
  <c r="G2469" i="10"/>
  <c r="G2470" i="10"/>
  <c r="G2471" i="10"/>
  <c r="G2472" i="10"/>
  <c r="G2473" i="10"/>
  <c r="G2474" i="10"/>
  <c r="G2475" i="10"/>
  <c r="G2476" i="10"/>
  <c r="G2477" i="10"/>
  <c r="G2478" i="10"/>
  <c r="G2479" i="10"/>
  <c r="G2480" i="10"/>
  <c r="G2481" i="10"/>
  <c r="G2482" i="10"/>
  <c r="G2483" i="10"/>
  <c r="G2484" i="10"/>
  <c r="G2485" i="10"/>
  <c r="G2486" i="10"/>
  <c r="G2487" i="10"/>
  <c r="G2488" i="10"/>
  <c r="G2489" i="10"/>
  <c r="G2490" i="10"/>
  <c r="G2491" i="10"/>
  <c r="G2492" i="10"/>
  <c r="G2493" i="10"/>
  <c r="G2494" i="10"/>
  <c r="G2495" i="10"/>
  <c r="G2496" i="10"/>
  <c r="G2497" i="10"/>
  <c r="G2498" i="10"/>
  <c r="G2499" i="10"/>
  <c r="G2500" i="10"/>
  <c r="G2501" i="10"/>
  <c r="G2502" i="10"/>
  <c r="G2503" i="10"/>
  <c r="G2504" i="10"/>
  <c r="G2505" i="10"/>
  <c r="G2506" i="10"/>
  <c r="G2507" i="10"/>
  <c r="G2508" i="10"/>
  <c r="G2509" i="10"/>
  <c r="G2510" i="10"/>
  <c r="G2511" i="10"/>
  <c r="G2512" i="10"/>
  <c r="G2513" i="10"/>
  <c r="G2514" i="10"/>
  <c r="G2515" i="10"/>
  <c r="G2516" i="10"/>
  <c r="G2517" i="10"/>
  <c r="G2518" i="10"/>
  <c r="G2519" i="10"/>
  <c r="G2520" i="10"/>
  <c r="G2521" i="10"/>
  <c r="G2522" i="10"/>
  <c r="G2523" i="10"/>
  <c r="G2524" i="10"/>
  <c r="G2525" i="10"/>
  <c r="G2526" i="10"/>
  <c r="G2527" i="10"/>
  <c r="G2528" i="10"/>
  <c r="G2529" i="10"/>
  <c r="G2530" i="10"/>
  <c r="G2531" i="10"/>
  <c r="G2532" i="10"/>
  <c r="G2533" i="10"/>
  <c r="G2534" i="10"/>
  <c r="G2535" i="10"/>
  <c r="G2536" i="10"/>
  <c r="G2537" i="10"/>
  <c r="G2538" i="10"/>
  <c r="G2539" i="10"/>
  <c r="G2540" i="10"/>
  <c r="G2541" i="10"/>
  <c r="G2542" i="10"/>
  <c r="G2543" i="10"/>
  <c r="G2544" i="10"/>
  <c r="G2545" i="10"/>
  <c r="G2546" i="10"/>
  <c r="G2547" i="10"/>
  <c r="G2548" i="10"/>
  <c r="G2549" i="10"/>
  <c r="G2550" i="10"/>
  <c r="G2551" i="10"/>
  <c r="G2552" i="10"/>
  <c r="G2553" i="10"/>
  <c r="G2554" i="10"/>
  <c r="G2555" i="10"/>
  <c r="G2556" i="10"/>
  <c r="G2557" i="10"/>
  <c r="G2558" i="10"/>
  <c r="G2559" i="10"/>
  <c r="G2560" i="10"/>
  <c r="G2561" i="10"/>
  <c r="G2562" i="10"/>
  <c r="G2563" i="10"/>
  <c r="G2564" i="10"/>
  <c r="G2565" i="10"/>
  <c r="G2566" i="10"/>
  <c r="G2567" i="10"/>
  <c r="G2568" i="10"/>
  <c r="G2569" i="10"/>
  <c r="G2570" i="10"/>
  <c r="G2571" i="10"/>
  <c r="G2572" i="10"/>
  <c r="G2573" i="10"/>
  <c r="G2574" i="10"/>
  <c r="G2575" i="10"/>
  <c r="G2576" i="10"/>
  <c r="G2577" i="10"/>
  <c r="G2578" i="10"/>
  <c r="G2579" i="10"/>
  <c r="G2580" i="10"/>
  <c r="G2581" i="10"/>
  <c r="G2582" i="10"/>
  <c r="G2583" i="10"/>
  <c r="G2584" i="10"/>
  <c r="G2585" i="10"/>
  <c r="G2586" i="10"/>
  <c r="G2587" i="10"/>
  <c r="G2588" i="10"/>
  <c r="G2589" i="10"/>
  <c r="G2590" i="10"/>
  <c r="G2591" i="10"/>
  <c r="G2592" i="10"/>
  <c r="G2593" i="10"/>
  <c r="G2594" i="10"/>
  <c r="G2595" i="10"/>
  <c r="G2596" i="10"/>
  <c r="G2597" i="10"/>
  <c r="G2598" i="10"/>
  <c r="G2599" i="10"/>
  <c r="G2600" i="10"/>
  <c r="G2601" i="10"/>
  <c r="G2602" i="10"/>
  <c r="G2603" i="10"/>
  <c r="G2604" i="10"/>
  <c r="G2605" i="10"/>
  <c r="G2606" i="10"/>
  <c r="G2607" i="10"/>
  <c r="G2608" i="10"/>
  <c r="G2609" i="10"/>
  <c r="G2610" i="10"/>
  <c r="G2611" i="10"/>
  <c r="G2612" i="10"/>
  <c r="G2613" i="10"/>
  <c r="G2614" i="10"/>
  <c r="G2615" i="10"/>
  <c r="G2616" i="10"/>
  <c r="G2617" i="10"/>
  <c r="G2618" i="10"/>
  <c r="G2619" i="10"/>
  <c r="G2620" i="10"/>
  <c r="G2621" i="10"/>
  <c r="G2622" i="10"/>
  <c r="G2623" i="10"/>
  <c r="G2624" i="10"/>
  <c r="G2625" i="10"/>
  <c r="G2626" i="10"/>
  <c r="G2627" i="10"/>
  <c r="G2628" i="10"/>
  <c r="G2629" i="10"/>
  <c r="G2630" i="10"/>
  <c r="G2631" i="10"/>
  <c r="G2632" i="10"/>
  <c r="G2633" i="10"/>
  <c r="G2634" i="10"/>
  <c r="G2635" i="10"/>
  <c r="G2636" i="10"/>
  <c r="G2637" i="10"/>
  <c r="G2638" i="10"/>
  <c r="G2639" i="10"/>
  <c r="G2640" i="10"/>
  <c r="G2641" i="10"/>
  <c r="G2642" i="10"/>
  <c r="G2643" i="10"/>
  <c r="G2644" i="10"/>
  <c r="G2645" i="10"/>
  <c r="G2646" i="10"/>
  <c r="G2647" i="10"/>
  <c r="G2648" i="10"/>
  <c r="G2649" i="10"/>
  <c r="G2650" i="10"/>
  <c r="G2651" i="10"/>
  <c r="G51" i="10"/>
  <c r="G45" i="10"/>
  <c r="G47" i="10"/>
  <c r="G53" i="10"/>
  <c r="G68" i="10"/>
  <c r="G40" i="10"/>
  <c r="G57" i="10"/>
  <c r="G46" i="10"/>
  <c r="G48" i="10"/>
  <c r="E17" i="10" l="1"/>
  <c r="B17" i="10"/>
  <c r="E1" i="23"/>
  <c r="E1" i="25"/>
  <c r="G56" i="10"/>
  <c r="H55" i="26"/>
  <c r="D55" i="26"/>
  <c r="F55" i="26"/>
  <c r="B55" i="26"/>
  <c r="C55" i="26"/>
  <c r="G55" i="26"/>
  <c r="A56" i="26"/>
  <c r="G64" i="10"/>
  <c r="G55" i="10"/>
  <c r="G63" i="10"/>
  <c r="G111" i="10"/>
  <c r="G95" i="10"/>
  <c r="G79" i="10"/>
  <c r="G72" i="10"/>
  <c r="G38" i="10"/>
  <c r="G54" i="10"/>
  <c r="G110" i="10"/>
  <c r="G94" i="10"/>
  <c r="G78" i="10"/>
  <c r="G37" i="10"/>
  <c r="G43" i="10"/>
  <c r="G60" i="10"/>
  <c r="G44" i="10"/>
  <c r="G109" i="10"/>
  <c r="G93" i="10"/>
  <c r="G77" i="10"/>
  <c r="H55" i="24"/>
  <c r="D55" i="24"/>
  <c r="B55" i="24"/>
  <c r="F55" i="24"/>
  <c r="G55" i="24"/>
  <c r="C55" i="24"/>
  <c r="G65" i="10"/>
  <c r="G61" i="10"/>
  <c r="G105" i="10"/>
  <c r="G89" i="10"/>
  <c r="G73" i="10"/>
  <c r="G35" i="10"/>
  <c r="G69" i="10"/>
  <c r="G104" i="10"/>
  <c r="G88" i="10"/>
  <c r="G71" i="10"/>
  <c r="G87" i="10"/>
  <c r="G102" i="10"/>
  <c r="G86" i="10"/>
  <c r="G66" i="10"/>
  <c r="G39" i="10"/>
  <c r="G101" i="10"/>
  <c r="G85" i="10"/>
  <c r="G58" i="10"/>
  <c r="G62" i="10"/>
  <c r="G84" i="10"/>
  <c r="G49" i="10"/>
  <c r="G70" i="10"/>
  <c r="A56" i="24"/>
  <c r="G103" i="10"/>
  <c r="G50" i="10"/>
  <c r="G100" i="10"/>
  <c r="G83" i="10"/>
  <c r="G59" i="10"/>
  <c r="G114" i="10"/>
  <c r="G82" i="10"/>
  <c r="G41" i="10"/>
  <c r="G113" i="10"/>
  <c r="G97" i="10"/>
  <c r="G81" i="10"/>
  <c r="G42" i="10"/>
  <c r="G52" i="10"/>
  <c r="G112" i="10"/>
  <c r="G96" i="10"/>
  <c r="G80" i="10"/>
  <c r="G99" i="10"/>
  <c r="G36" i="10"/>
  <c r="G98" i="10"/>
  <c r="G67" i="10"/>
  <c r="F12" i="4"/>
  <c r="E12" i="4"/>
  <c r="F13" i="4"/>
  <c r="E13" i="4"/>
  <c r="B13" i="4"/>
  <c r="B46" i="4"/>
  <c r="F46" i="4"/>
  <c r="B12" i="4"/>
  <c r="B49" i="4"/>
  <c r="G51" i="4"/>
  <c r="H51" i="4"/>
  <c r="A52" i="4"/>
  <c r="F51" i="4"/>
  <c r="B17" i="4" l="1"/>
  <c r="B18" i="10"/>
  <c r="E17" i="4"/>
  <c r="E18" i="10"/>
  <c r="A57" i="26"/>
  <c r="H56" i="26"/>
  <c r="D56" i="26"/>
  <c r="F56" i="26"/>
  <c r="B56" i="26"/>
  <c r="C56" i="26"/>
  <c r="G56" i="26"/>
  <c r="A57" i="24"/>
  <c r="C51" i="4"/>
  <c r="D56" i="24"/>
  <c r="H56" i="24"/>
  <c r="F56" i="24"/>
  <c r="B56" i="24"/>
  <c r="G56" i="24"/>
  <c r="C56" i="24"/>
  <c r="D51" i="4"/>
  <c r="B51" i="4"/>
  <c r="B52" i="4"/>
  <c r="G52" i="4"/>
  <c r="H52" i="4"/>
  <c r="C52" i="4"/>
  <c r="D52" i="4"/>
  <c r="F52" i="4"/>
  <c r="A53" i="4"/>
  <c r="B18" i="4" l="1"/>
  <c r="B19" i="10"/>
  <c r="B19" i="4" s="1"/>
  <c r="E18" i="4"/>
  <c r="E19" i="10"/>
  <c r="E19" i="4" s="1"/>
  <c r="A58" i="26"/>
  <c r="B57" i="26"/>
  <c r="D57" i="26"/>
  <c r="H57" i="26"/>
  <c r="F57" i="26"/>
  <c r="C57" i="26"/>
  <c r="G57" i="26"/>
  <c r="B57" i="24"/>
  <c r="D57" i="24"/>
  <c r="H57" i="24"/>
  <c r="F57" i="24"/>
  <c r="G57" i="24"/>
  <c r="C57" i="24"/>
  <c r="A58" i="24"/>
  <c r="A54" i="4"/>
  <c r="H53" i="4"/>
  <c r="C53" i="4"/>
  <c r="G53" i="4"/>
  <c r="D53" i="4"/>
  <c r="B53" i="4"/>
  <c r="F53" i="4"/>
  <c r="H58" i="26" l="1"/>
  <c r="F58" i="26"/>
  <c r="D58" i="26"/>
  <c r="B58" i="26"/>
  <c r="C58" i="26"/>
  <c r="G58" i="26"/>
  <c r="A59" i="26"/>
  <c r="B58" i="24"/>
  <c r="H58" i="24"/>
  <c r="F58" i="24"/>
  <c r="D58" i="24"/>
  <c r="C58" i="24"/>
  <c r="G58" i="24"/>
  <c r="A59" i="24"/>
  <c r="G54" i="4"/>
  <c r="H54" i="4"/>
  <c r="B54" i="4"/>
  <c r="D54" i="4"/>
  <c r="F54" i="4"/>
  <c r="C54" i="4"/>
  <c r="A55" i="4"/>
  <c r="A56" i="4" s="1"/>
  <c r="F59" i="26" l="1"/>
  <c r="D59" i="26"/>
  <c r="B59" i="26"/>
  <c r="H59" i="26"/>
  <c r="C59" i="26"/>
  <c r="G59" i="26"/>
  <c r="A60" i="26"/>
  <c r="F59" i="24"/>
  <c r="D59" i="24"/>
  <c r="G59" i="24"/>
  <c r="B59" i="24"/>
  <c r="H59" i="24"/>
  <c r="C59" i="24"/>
  <c r="A60" i="24"/>
  <c r="H56" i="4"/>
  <c r="G56" i="4"/>
  <c r="D56" i="4"/>
  <c r="F56" i="4"/>
  <c r="C56" i="4"/>
  <c r="B56" i="4"/>
  <c r="G55" i="4"/>
  <c r="H55" i="4"/>
  <c r="B55" i="4"/>
  <c r="C55" i="4"/>
  <c r="D55" i="4"/>
  <c r="F55" i="4"/>
  <c r="A57" i="4"/>
  <c r="A58" i="4" s="1"/>
  <c r="H60" i="26" l="1"/>
  <c r="F60" i="26"/>
  <c r="D60" i="26"/>
  <c r="B60" i="26"/>
  <c r="C60" i="26"/>
  <c r="G60" i="26"/>
  <c r="A61" i="26"/>
  <c r="D60" i="24"/>
  <c r="H60" i="24"/>
  <c r="F60" i="24"/>
  <c r="B60" i="24"/>
  <c r="C60" i="24"/>
  <c r="G60" i="24"/>
  <c r="A61" i="24"/>
  <c r="H57" i="4"/>
  <c r="F57" i="4"/>
  <c r="B57" i="4"/>
  <c r="C57" i="4"/>
  <c r="D57" i="4"/>
  <c r="G57" i="4"/>
  <c r="A59" i="4"/>
  <c r="G58" i="4"/>
  <c r="H58" i="4"/>
  <c r="F58" i="4"/>
  <c r="D58" i="4"/>
  <c r="B58" i="4"/>
  <c r="C58" i="4"/>
  <c r="H61" i="26" l="1"/>
  <c r="F61" i="26"/>
  <c r="D61" i="26"/>
  <c r="B61" i="26"/>
  <c r="C61" i="26"/>
  <c r="G61" i="26"/>
  <c r="A62" i="26"/>
  <c r="H61" i="24"/>
  <c r="F61" i="24"/>
  <c r="D61" i="24"/>
  <c r="B61" i="24"/>
  <c r="C61" i="24"/>
  <c r="G61" i="24"/>
  <c r="A62" i="24"/>
  <c r="F59" i="4"/>
  <c r="H59" i="4"/>
  <c r="G59" i="4"/>
  <c r="B59" i="4"/>
  <c r="C59" i="4"/>
  <c r="D59" i="4"/>
  <c r="A60" i="4"/>
  <c r="H62" i="26" l="1"/>
  <c r="F62" i="26"/>
  <c r="D62" i="26"/>
  <c r="B62" i="26"/>
  <c r="C62" i="26"/>
  <c r="G62" i="26"/>
  <c r="A63" i="26"/>
  <c r="H62" i="24"/>
  <c r="F62" i="24"/>
  <c r="D62" i="24"/>
  <c r="B62" i="24"/>
  <c r="G62" i="24"/>
  <c r="C62" i="24"/>
  <c r="A63" i="24"/>
  <c r="C60" i="4"/>
  <c r="D60" i="4"/>
  <c r="B60" i="4"/>
  <c r="H60" i="4"/>
  <c r="G60" i="4"/>
  <c r="F60" i="4"/>
  <c r="A61" i="4"/>
  <c r="H63" i="26" l="1"/>
  <c r="F63" i="26"/>
  <c r="D63" i="26"/>
  <c r="B63" i="26"/>
  <c r="C63" i="26"/>
  <c r="G63" i="26"/>
  <c r="A64" i="26"/>
  <c r="H63" i="24"/>
  <c r="F63" i="24"/>
  <c r="D63" i="24"/>
  <c r="B63" i="24"/>
  <c r="C63" i="24"/>
  <c r="G63" i="24"/>
  <c r="A64" i="24"/>
  <c r="F61" i="4"/>
  <c r="C61" i="4"/>
  <c r="B61" i="4"/>
  <c r="H61" i="4"/>
  <c r="G61" i="4"/>
  <c r="D61" i="4"/>
  <c r="A62" i="4"/>
  <c r="B64" i="26" l="1"/>
  <c r="H64" i="26"/>
  <c r="F64" i="26"/>
  <c r="D64" i="26"/>
  <c r="C64" i="26"/>
  <c r="G64" i="26"/>
  <c r="A65" i="26"/>
  <c r="B64" i="24"/>
  <c r="H64" i="24"/>
  <c r="F64" i="24"/>
  <c r="D64" i="24"/>
  <c r="G64" i="24"/>
  <c r="C64" i="24"/>
  <c r="A65" i="24"/>
  <c r="C62" i="4"/>
  <c r="F62" i="4"/>
  <c r="D62" i="4"/>
  <c r="B62" i="4"/>
  <c r="H62" i="4"/>
  <c r="G62" i="4"/>
  <c r="A63" i="4"/>
  <c r="H65" i="26" l="1"/>
  <c r="F65" i="26"/>
  <c r="D65" i="26"/>
  <c r="B65" i="26"/>
  <c r="C65" i="26"/>
  <c r="G65" i="26"/>
  <c r="A66" i="26"/>
  <c r="H65" i="24"/>
  <c r="F65" i="24"/>
  <c r="D65" i="24"/>
  <c r="B65" i="24"/>
  <c r="G65" i="24"/>
  <c r="C65" i="24"/>
  <c r="A66" i="24"/>
  <c r="C63" i="4"/>
  <c r="F63" i="4"/>
  <c r="D63" i="4"/>
  <c r="G63" i="4"/>
  <c r="H63" i="4"/>
  <c r="B63" i="4"/>
  <c r="A64" i="4"/>
  <c r="D66" i="26" l="1"/>
  <c r="B66" i="26"/>
  <c r="H66" i="26"/>
  <c r="F66" i="26"/>
  <c r="C66" i="26"/>
  <c r="G66" i="26"/>
  <c r="A67" i="26"/>
  <c r="D66" i="24"/>
  <c r="B66" i="24"/>
  <c r="H66" i="24"/>
  <c r="F66" i="24"/>
  <c r="G66" i="24"/>
  <c r="C66" i="24"/>
  <c r="A67" i="24"/>
  <c r="H64" i="4"/>
  <c r="F64" i="4"/>
  <c r="G64" i="4"/>
  <c r="C64" i="4"/>
  <c r="B64" i="4"/>
  <c r="D64" i="4"/>
  <c r="A65" i="4"/>
  <c r="H67" i="26" l="1"/>
  <c r="F67" i="26"/>
  <c r="D67" i="26"/>
  <c r="B67" i="26"/>
  <c r="C67" i="26"/>
  <c r="G67" i="26"/>
  <c r="A68" i="26"/>
  <c r="H67" i="24"/>
  <c r="F67" i="24"/>
  <c r="D67" i="24"/>
  <c r="B67" i="24"/>
  <c r="C67" i="24"/>
  <c r="G67" i="24"/>
  <c r="A68" i="24"/>
  <c r="D65" i="4"/>
  <c r="F65" i="4"/>
  <c r="C65" i="4"/>
  <c r="G65" i="4"/>
  <c r="B65" i="4"/>
  <c r="H65" i="4"/>
  <c r="A66" i="4"/>
  <c r="F68" i="26" l="1"/>
  <c r="D68" i="26"/>
  <c r="B68" i="26"/>
  <c r="H68" i="26"/>
  <c r="C68" i="26"/>
  <c r="G68" i="26"/>
  <c r="A69" i="26"/>
  <c r="F68" i="24"/>
  <c r="D68" i="24"/>
  <c r="B68" i="24"/>
  <c r="H68" i="24"/>
  <c r="G68" i="24"/>
  <c r="C68" i="24"/>
  <c r="A69" i="24"/>
  <c r="D66" i="4"/>
  <c r="F66" i="4"/>
  <c r="H66" i="4"/>
  <c r="C66" i="4"/>
  <c r="G66" i="4"/>
  <c r="B66" i="4"/>
  <c r="A67" i="4"/>
  <c r="H69" i="26" l="1"/>
  <c r="F69" i="26"/>
  <c r="D69" i="26"/>
  <c r="B69" i="26"/>
  <c r="C69" i="26"/>
  <c r="G69" i="26"/>
  <c r="A70" i="26"/>
  <c r="H69" i="24"/>
  <c r="F69" i="24"/>
  <c r="D69" i="24"/>
  <c r="B69" i="24"/>
  <c r="G69" i="24"/>
  <c r="C69" i="24"/>
  <c r="A70" i="24"/>
  <c r="B67" i="4"/>
  <c r="G67" i="4"/>
  <c r="F67" i="4"/>
  <c r="C67" i="4"/>
  <c r="H67" i="4"/>
  <c r="D67" i="4"/>
  <c r="A68" i="4"/>
  <c r="H70" i="26" l="1"/>
  <c r="F70" i="26"/>
  <c r="D70" i="26"/>
  <c r="B70" i="26"/>
  <c r="C70" i="26"/>
  <c r="G70" i="26"/>
  <c r="A71" i="26"/>
  <c r="H70" i="24"/>
  <c r="F70" i="24"/>
  <c r="D70" i="24"/>
  <c r="B70" i="24"/>
  <c r="G70" i="24"/>
  <c r="C70" i="24"/>
  <c r="A71" i="24"/>
  <c r="D68" i="4"/>
  <c r="H68" i="4"/>
  <c r="B68" i="4"/>
  <c r="C68" i="4"/>
  <c r="F68" i="4"/>
  <c r="G68" i="4"/>
  <c r="A69" i="4"/>
  <c r="H71" i="26" l="1"/>
  <c r="F71" i="26"/>
  <c r="D71" i="26"/>
  <c r="B71" i="26"/>
  <c r="C71" i="26"/>
  <c r="G71" i="26"/>
  <c r="A72" i="26"/>
  <c r="H71" i="24"/>
  <c r="F71" i="24"/>
  <c r="D71" i="24"/>
  <c r="B71" i="24"/>
  <c r="G71" i="24"/>
  <c r="C71" i="24"/>
  <c r="A72" i="24"/>
  <c r="H69" i="4"/>
  <c r="F69" i="4"/>
  <c r="B69" i="4"/>
  <c r="C69" i="4"/>
  <c r="G69" i="4"/>
  <c r="D69" i="4"/>
  <c r="A70" i="4"/>
  <c r="H72" i="26" l="1"/>
  <c r="F72" i="26"/>
  <c r="D72" i="26"/>
  <c r="B72" i="26"/>
  <c r="C72" i="26"/>
  <c r="G72" i="26"/>
  <c r="A73" i="26"/>
  <c r="H72" i="24"/>
  <c r="F72" i="24"/>
  <c r="D72" i="24"/>
  <c r="B72" i="24"/>
  <c r="C72" i="24"/>
  <c r="G72" i="24"/>
  <c r="A73" i="24"/>
  <c r="C70" i="4"/>
  <c r="H70" i="4"/>
  <c r="F70" i="4"/>
  <c r="D70" i="4"/>
  <c r="G70" i="4"/>
  <c r="B70" i="4"/>
  <c r="A71" i="4"/>
  <c r="B73" i="26" l="1"/>
  <c r="H73" i="26"/>
  <c r="F73" i="26"/>
  <c r="D73" i="26"/>
  <c r="C73" i="26"/>
  <c r="G73" i="26"/>
  <c r="A74" i="26"/>
  <c r="B73" i="24"/>
  <c r="H73" i="24"/>
  <c r="F73" i="24"/>
  <c r="D73" i="24"/>
  <c r="G73" i="24"/>
  <c r="C73" i="24"/>
  <c r="A74" i="24"/>
  <c r="B71" i="4"/>
  <c r="C71" i="4"/>
  <c r="H71" i="4"/>
  <c r="D71" i="4"/>
  <c r="G71" i="4"/>
  <c r="F71" i="4"/>
  <c r="A72" i="4"/>
  <c r="H74" i="26" l="1"/>
  <c r="F74" i="26"/>
  <c r="D74" i="26"/>
  <c r="B74" i="26"/>
  <c r="C74" i="26"/>
  <c r="G74" i="26"/>
  <c r="A75" i="26"/>
  <c r="H74" i="24"/>
  <c r="F74" i="24"/>
  <c r="D74" i="24"/>
  <c r="B74" i="24"/>
  <c r="C74" i="24"/>
  <c r="G74" i="24"/>
  <c r="A75" i="24"/>
  <c r="G72" i="4"/>
  <c r="C72" i="4"/>
  <c r="H72" i="4"/>
  <c r="F72" i="4"/>
  <c r="D72" i="4"/>
  <c r="B72" i="4"/>
  <c r="A73" i="4"/>
  <c r="F75" i="26" l="1"/>
  <c r="D75" i="26"/>
  <c r="B75" i="26"/>
  <c r="H75" i="26"/>
  <c r="C75" i="26"/>
  <c r="G75" i="26"/>
  <c r="A76" i="26"/>
  <c r="F75" i="24"/>
  <c r="D75" i="24"/>
  <c r="B75" i="24"/>
  <c r="H75" i="24"/>
  <c r="G75" i="24"/>
  <c r="C75" i="24"/>
  <c r="A76" i="24"/>
  <c r="C73" i="4"/>
  <c r="F73" i="4"/>
  <c r="D73" i="4"/>
  <c r="B73" i="4"/>
  <c r="H73" i="4"/>
  <c r="G73" i="4"/>
  <c r="A74" i="4"/>
  <c r="H76" i="26" l="1"/>
  <c r="F76" i="26"/>
  <c r="D76" i="26"/>
  <c r="B76" i="26"/>
  <c r="C76" i="26"/>
  <c r="G76" i="26"/>
  <c r="A77" i="26"/>
  <c r="H76" i="24"/>
  <c r="F76" i="24"/>
  <c r="D76" i="24"/>
  <c r="B76" i="24"/>
  <c r="G76" i="24"/>
  <c r="C76" i="24"/>
  <c r="A77" i="24"/>
  <c r="B74" i="4"/>
  <c r="G74" i="4"/>
  <c r="F74" i="4"/>
  <c r="D74" i="4"/>
  <c r="H74" i="4"/>
  <c r="C74" i="4"/>
  <c r="A75" i="4"/>
  <c r="H77" i="26" l="1"/>
  <c r="F77" i="26"/>
  <c r="D77" i="26"/>
  <c r="B77" i="26"/>
  <c r="C77" i="26"/>
  <c r="G77" i="26"/>
  <c r="A78" i="26"/>
  <c r="H77" i="24"/>
  <c r="F77" i="24"/>
  <c r="D77" i="24"/>
  <c r="B77" i="24"/>
  <c r="C77" i="24"/>
  <c r="G77" i="24"/>
  <c r="A78" i="24"/>
  <c r="C75" i="4"/>
  <c r="D75" i="4"/>
  <c r="H75" i="4"/>
  <c r="F75" i="4"/>
  <c r="G75" i="4"/>
  <c r="B75" i="4"/>
  <c r="A76" i="4"/>
  <c r="H78" i="26" l="1"/>
  <c r="F78" i="26"/>
  <c r="D78" i="26"/>
  <c r="B78" i="26"/>
  <c r="C78" i="26"/>
  <c r="G78" i="26"/>
  <c r="D41" i="26"/>
  <c r="H41" i="26"/>
  <c r="H78" i="24"/>
  <c r="F78" i="24"/>
  <c r="D78" i="24"/>
  <c r="B78" i="24"/>
  <c r="C78" i="24"/>
  <c r="G78" i="24"/>
  <c r="H41" i="24"/>
  <c r="D41" i="24"/>
  <c r="G76" i="4"/>
  <c r="D76" i="4"/>
  <c r="F76" i="4"/>
  <c r="C76" i="4"/>
  <c r="H76" i="4"/>
  <c r="B76" i="4"/>
  <c r="A77" i="4"/>
  <c r="G33" i="26" l="1"/>
  <c r="G36" i="26"/>
  <c r="G34" i="26"/>
  <c r="G37" i="26"/>
  <c r="H42" i="26"/>
  <c r="G35" i="26"/>
  <c r="D33" i="26"/>
  <c r="D36" i="26"/>
  <c r="D34" i="26"/>
  <c r="D37" i="26"/>
  <c r="D35" i="26"/>
  <c r="C37" i="26"/>
  <c r="C36" i="26"/>
  <c r="C35" i="26"/>
  <c r="C34" i="26"/>
  <c r="D42" i="26"/>
  <c r="C33" i="26"/>
  <c r="H34" i="26"/>
  <c r="H37" i="26"/>
  <c r="H33" i="26"/>
  <c r="H36" i="26"/>
  <c r="H35" i="26"/>
  <c r="G34" i="24"/>
  <c r="H42" i="24"/>
  <c r="G37" i="24"/>
  <c r="G33" i="24"/>
  <c r="G35" i="24"/>
  <c r="G36" i="24"/>
  <c r="D37" i="24"/>
  <c r="D34" i="24"/>
  <c r="D35" i="24"/>
  <c r="D33" i="24"/>
  <c r="D36" i="24"/>
  <c r="C34" i="24"/>
  <c r="C37" i="24"/>
  <c r="D42" i="24"/>
  <c r="C33" i="24"/>
  <c r="C36" i="24"/>
  <c r="C35" i="24"/>
  <c r="H37" i="24"/>
  <c r="H34" i="24"/>
  <c r="H35" i="24"/>
  <c r="H33" i="24"/>
  <c r="H36" i="24"/>
  <c r="H77" i="4"/>
  <c r="C77" i="4"/>
  <c r="D77" i="4"/>
  <c r="F77" i="4"/>
  <c r="B77" i="4"/>
  <c r="G77" i="4"/>
  <c r="A78" i="4"/>
  <c r="H47" i="26" l="1"/>
  <c r="H44" i="26"/>
  <c r="C44" i="26"/>
  <c r="C47" i="26"/>
  <c r="C38" i="26"/>
  <c r="C39" i="26"/>
  <c r="C40" i="26" s="1"/>
  <c r="D44" i="26"/>
  <c r="D47" i="26"/>
  <c r="D39" i="26"/>
  <c r="D40" i="26" s="1"/>
  <c r="D38" i="26"/>
  <c r="G44" i="26"/>
  <c r="G47" i="26"/>
  <c r="G39" i="26"/>
  <c r="G40" i="26" s="1"/>
  <c r="G38" i="26"/>
  <c r="H39" i="26"/>
  <c r="H40" i="26" s="1"/>
  <c r="H38" i="26"/>
  <c r="C44" i="24"/>
  <c r="C47" i="24"/>
  <c r="C38" i="24"/>
  <c r="C39" i="24"/>
  <c r="C40" i="24" s="1"/>
  <c r="D44" i="24"/>
  <c r="D47" i="24"/>
  <c r="D39" i="24"/>
  <c r="D40" i="24" s="1"/>
  <c r="D38" i="24"/>
  <c r="G47" i="24"/>
  <c r="G44" i="24"/>
  <c r="H47" i="24"/>
  <c r="H44" i="24"/>
  <c r="G39" i="24"/>
  <c r="G40" i="24" s="1"/>
  <c r="G38" i="24"/>
  <c r="H39" i="24"/>
  <c r="H40" i="24" s="1"/>
  <c r="H38" i="24"/>
  <c r="D41" i="4"/>
  <c r="H41" i="4"/>
  <c r="B78" i="4"/>
  <c r="C78" i="4"/>
  <c r="G78" i="4"/>
  <c r="D78" i="4"/>
  <c r="F78" i="4"/>
  <c r="H78" i="4"/>
  <c r="C45" i="26" l="1"/>
  <c r="C46" i="26"/>
  <c r="H45" i="26"/>
  <c r="H46" i="26"/>
  <c r="D45" i="26"/>
  <c r="D46" i="26"/>
  <c r="G45" i="26"/>
  <c r="G46" i="26"/>
  <c r="D45" i="24"/>
  <c r="D46" i="24"/>
  <c r="G45" i="24"/>
  <c r="G46" i="24"/>
  <c r="H45" i="24"/>
  <c r="H46" i="24"/>
  <c r="C45" i="24"/>
  <c r="C46" i="24"/>
  <c r="H42" i="4"/>
  <c r="G33" i="4"/>
  <c r="G36" i="4"/>
  <c r="G34" i="4"/>
  <c r="G35" i="4"/>
  <c r="G37" i="4"/>
  <c r="H33" i="4"/>
  <c r="H37" i="4"/>
  <c r="H34" i="4"/>
  <c r="H36" i="4"/>
  <c r="H35" i="4"/>
  <c r="D42" i="4"/>
  <c r="C34" i="4"/>
  <c r="C37" i="4"/>
  <c r="C35" i="4"/>
  <c r="C33" i="4"/>
  <c r="C36" i="4"/>
  <c r="D33" i="4"/>
  <c r="D36" i="4"/>
  <c r="D34" i="4"/>
  <c r="D37" i="4"/>
  <c r="D35" i="4"/>
  <c r="D47" i="4" l="1"/>
  <c r="D44" i="4"/>
  <c r="D39" i="4"/>
  <c r="D40" i="4" s="1"/>
  <c r="D38" i="4"/>
  <c r="C44" i="4"/>
  <c r="C47" i="4"/>
  <c r="C38" i="4"/>
  <c r="C39" i="4"/>
  <c r="C40" i="4" s="1"/>
  <c r="H44" i="4"/>
  <c r="H47" i="4"/>
  <c r="H38" i="4"/>
  <c r="H39" i="4"/>
  <c r="H40" i="4" s="1"/>
  <c r="G39" i="4"/>
  <c r="G40" i="4" s="1"/>
  <c r="G38" i="4"/>
  <c r="G47" i="4"/>
  <c r="G44" i="4"/>
  <c r="D46" i="4" l="1"/>
  <c r="H46" i="4"/>
  <c r="G46" i="4"/>
  <c r="C46" i="4"/>
  <c r="D45" i="4"/>
  <c r="G45" i="4"/>
  <c r="C45" i="4"/>
  <c r="H45" i="4"/>
</calcChain>
</file>

<file path=xl/sharedStrings.xml><?xml version="1.0" encoding="utf-8"?>
<sst xmlns="http://schemas.openxmlformats.org/spreadsheetml/2006/main" count="5412" uniqueCount="2027">
  <si>
    <t>Volumen (m3)</t>
  </si>
  <si>
    <t>Varianza</t>
  </si>
  <si>
    <t>Min</t>
  </si>
  <si>
    <t>Max</t>
  </si>
  <si>
    <t>Parcelas</t>
  </si>
  <si>
    <t>Nro Arboles</t>
  </si>
  <si>
    <t>CV%</t>
  </si>
  <si>
    <t>Error Std</t>
  </si>
  <si>
    <t>DevStd</t>
  </si>
  <si>
    <t>PINO (Pinus radiata)</t>
  </si>
  <si>
    <t>TECA (Tectona grandis)</t>
  </si>
  <si>
    <t>EUCALIPTO (Eucaliptus globolus)</t>
  </si>
  <si>
    <t>BALSA, BOYA (Ochroma lagopus)</t>
  </si>
  <si>
    <t>BALSA, BOYA, BALSO MACHO, BALSA JIBARRA, TECUPAJE (Ochroma piramidale)</t>
  </si>
  <si>
    <t>LAUREL,LAUREL COSTENO, ARANA CASPI, CHAQUINE (Cordia alliodora)</t>
  </si>
  <si>
    <t>HIGUERON  (Ficus spp.)</t>
  </si>
  <si>
    <t>PACHACO, MANGU CASPI, TANKAM (Schizolobium parahybum)</t>
  </si>
  <si>
    <t>PINO (Pinus patula)</t>
  </si>
  <si>
    <t>CIPRES (Cupresus macrocarpa)</t>
  </si>
  <si>
    <t>GUAYACAN BLANCO,  GUAYACAN VENEZOLANO (Tabebuia donald smit)</t>
  </si>
  <si>
    <t>LAGUNO (Vochysia spp.)</t>
  </si>
  <si>
    <t>MASCAREY, CALUM, CALUM CALUM, MOTILON (Hyeronima alchorneoides)</t>
  </si>
  <si>
    <t>CUTANGA, TANKAM, YURUTZ, TORTA (Parkia multijuga)</t>
  </si>
  <si>
    <t>AGUACATILLO, CALADE, CALACOLI, CARACOLILLO, CEDRO DE MONTANA, CEDRO CALADE, MARANON (Anacardium excelsum)</t>
  </si>
  <si>
    <t>MELINA, GMELINA (Gmelina arborea)</t>
  </si>
  <si>
    <t>EUCALIPTO (Eucaliptus saligna)</t>
  </si>
  <si>
    <t>BAMBU (Bambusa vulgaris)</t>
  </si>
  <si>
    <t>ARAUCARIA (Araucaria araucana)</t>
  </si>
  <si>
    <t>ACACIA NEGRA (Acacia melanoxylon)</t>
  </si>
  <si>
    <t>ARABISCO, GARZA, JACARANDA, BORREGO, RABO DE RATON, QUEPAJAPAJIN, AMBATU CASPI (Jacaranda copaia)</t>
  </si>
  <si>
    <t>CHUNCHO, SEIQUE, TSAIK NUMI (Cedrelinga cateniformis)</t>
  </si>
  <si>
    <t>TERMINALIA (Terminalia ivorensis)</t>
  </si>
  <si>
    <t>COCO, GUAPA, TSEMPU (Virola dukey)</t>
  </si>
  <si>
    <t>TERMINALIA (Terminalia superba)</t>
  </si>
  <si>
    <t>EUCALIPTO (Eucaliptus grandis)</t>
  </si>
  <si>
    <t>FIGUEROA, TANGARE (Carapa guianensis)</t>
  </si>
  <si>
    <t>MASCAREY (Hyeronima chocoensis)</t>
  </si>
  <si>
    <t>LAUREL NEGRO (Cordia macrantha)</t>
  </si>
  <si>
    <t>COCO, CHALVIANDE (Virola dixonii)</t>
  </si>
  <si>
    <t>GUAYACAN BLANCO (Cibistax donell smith)</t>
  </si>
  <si>
    <t>SAPAN DE PALOMA, SAPAN (Trema micrantha)</t>
  </si>
  <si>
    <t>CHIRIMOYA, CHIRIMOYO (Annona spp.)</t>
  </si>
  <si>
    <t>SAUCE (Salix piramydale)</t>
  </si>
  <si>
    <t>NISPERO (Eriobotrya japonica)</t>
  </si>
  <si>
    <t>NOGAL, CASTANO (Juglans neotropica)</t>
  </si>
  <si>
    <t>ALISO (Alnus nepalensis)</t>
  </si>
  <si>
    <t>SANDE, SANDI (Brosimun utile)</t>
  </si>
  <si>
    <t>LAGUNO (Vochysia macrophylla)</t>
  </si>
  <si>
    <t>CAUCHO EXTRANJERO (Hevea brasilensis)</t>
  </si>
  <si>
    <t>BALSA BLANCA, DAMUA, BALSO MACHO, ZAPAN, BALZON, MALVA (Heliocarpus americanus)</t>
  </si>
  <si>
    <t>CANA GUADUA MANSA (Guadua angustifolia)</t>
  </si>
  <si>
    <t>BALSA JIBARO (Heliocarpus sp.)</t>
  </si>
  <si>
    <t>ACACIA (Acacia dealbata)</t>
  </si>
  <si>
    <t>CAÑA COMÃšN, CAÑA DE CASTILLA, CAÑABRAVA (Arundo Donax)</t>
  </si>
  <si>
    <t>CEDRO ROSADO (Acrocarpus fraxinifolius wight)</t>
  </si>
  <si>
    <t>CUTANGA, GUARANGO, CACEPO, TANKAM, YURUTZ (Parkia spp.)</t>
  </si>
  <si>
    <t>ALISO (Alnus acuminata)</t>
  </si>
  <si>
    <t>GUARANGO, YONRUNTA (Acacia glomerosa)</t>
  </si>
  <si>
    <t>ROBLE DE GUAYAQUIL  (Tabebuia pentaphyla)</t>
  </si>
  <si>
    <t>CEDRO, CEDRO BLANCO,SHAGA TTO, CEDROMUYO, TESEEK (Cedrela odorata)</t>
  </si>
  <si>
    <t>CANA GUADUA BRAVA (Guadua aculiata)</t>
  </si>
  <si>
    <t>BAMBU GIGANTE (Dendrocalamus asper)</t>
  </si>
  <si>
    <t>CAPULI (Pronus serotina)</t>
  </si>
  <si>
    <t>CAUCHO (Castilla elastica)</t>
  </si>
  <si>
    <t>LAUREL (Cordia alliodora)</t>
  </si>
  <si>
    <t>LAUREL COSTENO (Cordia alliodora)</t>
  </si>
  <si>
    <t>GUACHAPELI (Pseudosamanea guachapele)</t>
  </si>
  <si>
    <t>TANGARE (Carapa guianensis)</t>
  </si>
  <si>
    <t>FERNAN SANCHEZ (Triplaris spp.)</t>
  </si>
  <si>
    <t>GUAYACAN (Tabebuia guayacan)</t>
  </si>
  <si>
    <t>SAMAN (Samanea saman)</t>
  </si>
  <si>
    <t>GUARANGO CON ESPINAS, GUARANGO, FAIQUILLO, ESPINA, ESPINO (Piptadenia pteroclada)</t>
  </si>
  <si>
    <t>ALBIZIA (Albizia falcata)</t>
  </si>
  <si>
    <t>BALSAMO, CHAQUITO, CHICAGUINA, CHICAHUINA, SANDALO (Myroxylum balsamum)</t>
  </si>
  <si>
    <t>ARABISCO, JACARANDA (Jacaranda mimosifolia)</t>
  </si>
  <si>
    <t>FRESNO (Fraxinus americana)</t>
  </si>
  <si>
    <t>CASUARINA (Cunninghamiana spp)</t>
  </si>
  <si>
    <t>FERNANDO, FERNAN SHANCHEZ, ROBLON, ROBLE (Tcacia macracantha)</t>
  </si>
  <si>
    <t>AMARILLO LAGARTO (Centrolobium paraense)</t>
  </si>
  <si>
    <t>CEDRO ROSADO  (Terocarpus sp)</t>
  </si>
  <si>
    <t>FERNAN SANCHEZ, MUCHINA (Triplaris guayaquilensis)</t>
  </si>
  <si>
    <t>MORAL, MORAL FINO, CHIAP, SOTA (Maclura tinctoria)</t>
  </si>
  <si>
    <t>AGUACATILLO (Ocotea sericea)</t>
  </si>
  <si>
    <t>CHALVIANDE, COCO, BRAZILARGO, SACHA MENBRILLO, DONCEL, GUAPA, KUCHAMANIA TSEMPU, TSEMPU, UNAY, OMANDO CCOPIJIN, SANGRE DE TORO (Virola spp.)</t>
  </si>
  <si>
    <t>COCO, CHALVIANDE (Virola reidii)</t>
  </si>
  <si>
    <t>AGUACATE (Persea americana)</t>
  </si>
  <si>
    <t>MANGO (Mangifera indica)</t>
  </si>
  <si>
    <t>SAPOTE, ZAPOTILLO (Maticia cordata   )</t>
  </si>
  <si>
    <t>CIRGUELO, JOBO, OVO DE MONTE, OBITO (Spondias mombis)</t>
  </si>
  <si>
    <t>MAMEY COMESTIBLE  (Pouteria sapota)</t>
  </si>
  <si>
    <t>LECHOSO (Euphorbia laurifolia)</t>
  </si>
  <si>
    <t>GUABO, GUABA, GUABILLO, GUABA DE MACHETE (Inga edulis)</t>
  </si>
  <si>
    <t>CEDRILLO, MUSHUA, MASHUA, BATEACASPI (Cabralea canjerana)</t>
  </si>
  <si>
    <t>GUAYABO (Psidium spp)</t>
  </si>
  <si>
    <t>PECHICHE (Vitex gigantea)</t>
  </si>
  <si>
    <t>GUACHAPELI (Albizia guachapele)</t>
  </si>
  <si>
    <t>SANGRE DE GALLINA, AVEJON, LLORASANGRE, CUANGARE (Otoba  gordonifolia)</t>
  </si>
  <si>
    <t>MOLLE (Schimus molle)</t>
  </si>
  <si>
    <t>GUABA, GUABO (Inga spp)</t>
  </si>
  <si>
    <t>CUANGARE (Otoba gracilipes)</t>
  </si>
  <si>
    <t xml:space="preserve">PARAISO (Melia azedarach) </t>
  </si>
  <si>
    <t>PECHICHE TITINOMI (Vitex spp.)</t>
  </si>
  <si>
    <t>PINO (Pinus pseudoestrobus)</t>
  </si>
  <si>
    <t>BANTANO (Pithecellobium micradenium)</t>
  </si>
  <si>
    <t>ACACIA (Acacia riparia)</t>
  </si>
  <si>
    <t>FAIQUE (Acacia Macracantha )-Duplicado 742</t>
  </si>
  <si>
    <t>FERNAN SANCHEZ, ANANGO CSAPI, YURA (Triplaris dugandii)</t>
  </si>
  <si>
    <t>SAPOTE (Matisia coloradorum)</t>
  </si>
  <si>
    <t>BOMBON, MAMBLA, NACEDERO, POROTON, PALO PRIETO, ESPINO PRIETO, PEPITA, PEPITO, POROTILLO (Erythrina poeppigiana)</t>
  </si>
  <si>
    <t>LLORASANGRE (Dialyanthera spp.)</t>
  </si>
  <si>
    <t>SOTA (Maclura tinctonia)</t>
  </si>
  <si>
    <t>FRUTA DE PAN (Artocarpus altilis)</t>
  </si>
  <si>
    <t>COPAL, COPALILLO, ANIME, PULGANDE (Dacryodes occidentalis)</t>
  </si>
  <si>
    <t>OVITO, SHIGRA CASPI (Spondia spp)</t>
  </si>
  <si>
    <t>OVERAL, MUYUYO, UVA (Cordia lutea)</t>
  </si>
  <si>
    <t>CAIMITO, CAIMITILLO, COLORADO (Pouteria spp.)</t>
  </si>
  <si>
    <t>ENCINO (Weinmannia spp.)</t>
  </si>
  <si>
    <t>CholÃ¡n (Tecoma stans)</t>
  </si>
  <si>
    <t>PALMA (Aphandra natalia)</t>
  </si>
  <si>
    <t>GREVILLEA(Grevillea robusta)</t>
  </si>
  <si>
    <t>CEIBO VERDE (Ceiba pentandra)</t>
  </si>
  <si>
    <t>CALISTEMO</t>
  </si>
  <si>
    <t>GUITARRO (Spp 26)</t>
  </si>
  <si>
    <t>CAUCHILLO (Sapium spp)</t>
  </si>
  <si>
    <t>JIGUA, CANELO (Nnectandra spp.)</t>
  </si>
  <si>
    <t>PINO (Pinus muricata)</t>
  </si>
  <si>
    <t>VARIABLE (Chimarrhis spp.)</t>
  </si>
  <si>
    <t>MATAPALO,HIGUERON (Ficus spp.)</t>
  </si>
  <si>
    <t>PIGUE, GUASMO, WINCHIP (Pollalesta discolor)</t>
  </si>
  <si>
    <t>SAPOTE (Maticia alata)</t>
  </si>
  <si>
    <t>CACAO DE MONTE (Herrania spp.)</t>
  </si>
  <si>
    <t>COLORADO MANZANO, COLORADO, TUCUTA, CHIALDE GRANDE, PIASTE, MANZANO, YANSAO, BOMBONE, COCO DE CANA (Guarea kunthiana)</t>
  </si>
  <si>
    <t>COPAL, ANIME, PULGANDE (Trattinickia barbouri)</t>
  </si>
  <si>
    <t>CANELO, CANELA, CAGUA, JIGUA, ALCANFOR, AMARILLO, TINCHI, YEMA DE HUEVO (Nectandra spp.)</t>
  </si>
  <si>
    <t>GUAMBO (Ficus maxima)</t>
  </si>
  <si>
    <t>MOLINILLO (Maticia grandiflora)</t>
  </si>
  <si>
    <t>CEIBA, CEIBO,CEIBO VERDE , BUAMBUISH, HUA YUI (Ceiba pentandra)</t>
  </si>
  <si>
    <t>LULO, LULU (Aegiphila alba)</t>
  </si>
  <si>
    <t>TERMINALIA (Terminalia oblonga)</t>
  </si>
  <si>
    <t>LAUREL DE CERA (Morella pubescens)</t>
  </si>
  <si>
    <t>GUAYACAN (Tabebuia spp.)</t>
  </si>
  <si>
    <t>MORAL FINO (Clorophora tinctoria)</t>
  </si>
  <si>
    <t>AMARGO, VILLE, CAPULI BLANCO (Simarouba amara)</t>
  </si>
  <si>
    <t>TILLO, TILLO BLANCO, GALLINAZO, URCO SHALIPO (Celtis schippii)</t>
  </si>
  <si>
    <t>SAPOTILLO (Matisia spp.)</t>
  </si>
  <si>
    <t>CEDRO (Cedrela odorata)</t>
  </si>
  <si>
    <t>GUABO (Inga cordata)</t>
  </si>
  <si>
    <t>MANGO (Simira rubencens)</t>
  </si>
  <si>
    <t>MORAL FINO (Maclura tinctoria)</t>
  </si>
  <si>
    <t>TACHUELO, AZAFRAN, LIMONCILLO, ZAZAFRA, AZAFRA, NARANJITO (Zanthoxylum spp.)</t>
  </si>
  <si>
    <t>BAMBU (Bambusa tulda)</t>
  </si>
  <si>
    <t>ALAMO (Populus sp.)</t>
  </si>
  <si>
    <t>ESPECIE</t>
  </si>
  <si>
    <t>FACTOR DE FORMA</t>
  </si>
  <si>
    <t>Nro. Árboles</t>
  </si>
  <si>
    <t>Mínimo</t>
  </si>
  <si>
    <t>Máximo</t>
  </si>
  <si>
    <t>Volumen</t>
  </si>
  <si>
    <t>Árboles</t>
  </si>
  <si>
    <t>Estadísticas</t>
  </si>
  <si>
    <t>SOLICITUD</t>
  </si>
  <si>
    <t>Error M %</t>
  </si>
  <si>
    <t>Promedio</t>
  </si>
  <si>
    <t>Altura maxima permisible</t>
  </si>
  <si>
    <t>Valores Unicos Especie aprobada</t>
  </si>
  <si>
    <t>Azuay</t>
  </si>
  <si>
    <t>Chordeleg</t>
  </si>
  <si>
    <t>Bolívar</t>
  </si>
  <si>
    <t>Cuenca</t>
  </si>
  <si>
    <t>Cañar</t>
  </si>
  <si>
    <t>El Pan</t>
  </si>
  <si>
    <t>Carchi</t>
  </si>
  <si>
    <t>Girón</t>
  </si>
  <si>
    <t>Chimborazo</t>
  </si>
  <si>
    <t>Guachapala</t>
  </si>
  <si>
    <t>Cotopaxi</t>
  </si>
  <si>
    <t>Gualaceo</t>
  </si>
  <si>
    <t>El Oro</t>
  </si>
  <si>
    <t>Nabón</t>
  </si>
  <si>
    <t>Esmeraldas</t>
  </si>
  <si>
    <t>Galápagos</t>
  </si>
  <si>
    <t>Paute</t>
  </si>
  <si>
    <t>Guayas</t>
  </si>
  <si>
    <t>Imbabura</t>
  </si>
  <si>
    <t>Pucará</t>
  </si>
  <si>
    <t>Loja</t>
  </si>
  <si>
    <t>San Fernando</t>
  </si>
  <si>
    <t>Santa Isabel</t>
  </si>
  <si>
    <t>Manabí</t>
  </si>
  <si>
    <t>Sevilla de Oro</t>
  </si>
  <si>
    <t>Sigsig</t>
  </si>
  <si>
    <t>Napo</t>
  </si>
  <si>
    <t>Caluma</t>
  </si>
  <si>
    <t>Orellana</t>
  </si>
  <si>
    <t>Chillanes</t>
  </si>
  <si>
    <t>Pastaza</t>
  </si>
  <si>
    <t>Chimbo</t>
  </si>
  <si>
    <t>Pichincha</t>
  </si>
  <si>
    <t>Echeandía</t>
  </si>
  <si>
    <t>Guaranda</t>
  </si>
  <si>
    <t>Las Naves</t>
  </si>
  <si>
    <t>Sucumbíos</t>
  </si>
  <si>
    <t>San Miguel</t>
  </si>
  <si>
    <t>Tungurahua</t>
  </si>
  <si>
    <t>Azogues</t>
  </si>
  <si>
    <t>Biblián</t>
  </si>
  <si>
    <t>Déleg</t>
  </si>
  <si>
    <t>El Tambo</t>
  </si>
  <si>
    <t>La Troncal</t>
  </si>
  <si>
    <t>Suscal</t>
  </si>
  <si>
    <t>Espejo</t>
  </si>
  <si>
    <t>Mira</t>
  </si>
  <si>
    <t>Montúfar</t>
  </si>
  <si>
    <t>San Pedro de Huaca</t>
  </si>
  <si>
    <t>Tulcán</t>
  </si>
  <si>
    <t>Alausí</t>
  </si>
  <si>
    <t>Chambo</t>
  </si>
  <si>
    <t>Chunchi</t>
  </si>
  <si>
    <t>Colta</t>
  </si>
  <si>
    <t>Cumandá</t>
  </si>
  <si>
    <t>Guamote</t>
  </si>
  <si>
    <t>Guano</t>
  </si>
  <si>
    <t>Pallatanga</t>
  </si>
  <si>
    <t>Penipe</t>
  </si>
  <si>
    <t>Riobamba</t>
  </si>
  <si>
    <t>La Maná</t>
  </si>
  <si>
    <t>Latacunga</t>
  </si>
  <si>
    <t>Pangua</t>
  </si>
  <si>
    <t>Pujilí</t>
  </si>
  <si>
    <t>Salcedo</t>
  </si>
  <si>
    <t>Saquisilí</t>
  </si>
  <si>
    <t>Sigchos</t>
  </si>
  <si>
    <t>Arenillas</t>
  </si>
  <si>
    <t>Atahualpa</t>
  </si>
  <si>
    <t>Balsas</t>
  </si>
  <si>
    <t>Chilla</t>
  </si>
  <si>
    <t>El Guabo</t>
  </si>
  <si>
    <t>Huaquillas</t>
  </si>
  <si>
    <t>Las Lajas</t>
  </si>
  <si>
    <t>Machala</t>
  </si>
  <si>
    <t>Marcabelí</t>
  </si>
  <si>
    <t>Pasaje</t>
  </si>
  <si>
    <t>Piñas</t>
  </si>
  <si>
    <t>Portovelo</t>
  </si>
  <si>
    <t>Zaruma</t>
  </si>
  <si>
    <t>Eloy Alfaro</t>
  </si>
  <si>
    <t>San Lorenzo</t>
  </si>
  <si>
    <t>Atacames</t>
  </si>
  <si>
    <t>Quinindé</t>
  </si>
  <si>
    <t>Río Verde</t>
  </si>
  <si>
    <t>Isabela</t>
  </si>
  <si>
    <t>Santa Cruz</t>
  </si>
  <si>
    <t>San Cristóbal</t>
  </si>
  <si>
    <t>Guayaquil</t>
  </si>
  <si>
    <t>Alfredo Baquerizo Moreno</t>
  </si>
  <si>
    <t>Balao</t>
  </si>
  <si>
    <t>Balzar</t>
  </si>
  <si>
    <t>Colimes</t>
  </si>
  <si>
    <t>Daule</t>
  </si>
  <si>
    <t>El Empalme</t>
  </si>
  <si>
    <t>El Triunfo</t>
  </si>
  <si>
    <t>Durán</t>
  </si>
  <si>
    <t>General Antonio Elizalde</t>
  </si>
  <si>
    <t>Isidro Ayora</t>
  </si>
  <si>
    <t>Lomas de Sargentillo</t>
  </si>
  <si>
    <t>Milagro</t>
  </si>
  <si>
    <t>Naranjal</t>
  </si>
  <si>
    <t>Naranjito</t>
  </si>
  <si>
    <t>Nobol</t>
  </si>
  <si>
    <t>Palestina</t>
  </si>
  <si>
    <t>Pedro Carbo</t>
  </si>
  <si>
    <t>Samborondón</t>
  </si>
  <si>
    <t>Santa Lucía</t>
  </si>
  <si>
    <t>Simón Bolívar</t>
  </si>
  <si>
    <t>Antonio Ante</t>
  </si>
  <si>
    <t>Cotacachi</t>
  </si>
  <si>
    <t>Ibarra</t>
  </si>
  <si>
    <t>Otavalo</t>
  </si>
  <si>
    <t>San Miguel de Urcuquí</t>
  </si>
  <si>
    <t>Calvas</t>
  </si>
  <si>
    <t>Catamayo</t>
  </si>
  <si>
    <t>Chaguarpamba</t>
  </si>
  <si>
    <t>Espíndola</t>
  </si>
  <si>
    <t>Gonzanamá</t>
  </si>
  <si>
    <t>Macará</t>
  </si>
  <si>
    <t>Olmedo</t>
  </si>
  <si>
    <t>Paltas</t>
  </si>
  <si>
    <t>Pindal</t>
  </si>
  <si>
    <t>Quilanga</t>
  </si>
  <si>
    <t>Saraguro</t>
  </si>
  <si>
    <t>Sozoranga</t>
  </si>
  <si>
    <t>Zapotillo</t>
  </si>
  <si>
    <t>Baba</t>
  </si>
  <si>
    <t>Babahoyo</t>
  </si>
  <si>
    <t>Buena Fe</t>
  </si>
  <si>
    <t>Mocache</t>
  </si>
  <si>
    <t>Montalvo</t>
  </si>
  <si>
    <t>Palenque</t>
  </si>
  <si>
    <t>Puebloviejo</t>
  </si>
  <si>
    <t>Quevedo</t>
  </si>
  <si>
    <t>Quinsaloma</t>
  </si>
  <si>
    <t>Urdaneta</t>
  </si>
  <si>
    <t>Valencia</t>
  </si>
  <si>
    <t>Ventanas</t>
  </si>
  <si>
    <t>Vinces</t>
  </si>
  <si>
    <t>Chone</t>
  </si>
  <si>
    <t>El Carmen</t>
  </si>
  <si>
    <t>Flavio Alfaro</t>
  </si>
  <si>
    <t>Jama</t>
  </si>
  <si>
    <t>Jaramijó</t>
  </si>
  <si>
    <t>Jipijapa</t>
  </si>
  <si>
    <t>Junín</t>
  </si>
  <si>
    <t>Manta</t>
  </si>
  <si>
    <t>Montecristi</t>
  </si>
  <si>
    <t>Paján</t>
  </si>
  <si>
    <t>Pedernales</t>
  </si>
  <si>
    <t>Portoviejo</t>
  </si>
  <si>
    <t>Puerto López</t>
  </si>
  <si>
    <t>Rocafuerte</t>
  </si>
  <si>
    <t>San Vicente</t>
  </si>
  <si>
    <t>Santa Ana</t>
  </si>
  <si>
    <t>Sucre</t>
  </si>
  <si>
    <t>Tosagua</t>
  </si>
  <si>
    <t>24 de Mayo</t>
  </si>
  <si>
    <t>Gualaquiza</t>
  </si>
  <si>
    <t>Huamboya</t>
  </si>
  <si>
    <t>Limón Indanza</t>
  </si>
  <si>
    <t>Logroño</t>
  </si>
  <si>
    <t>Morona</t>
  </si>
  <si>
    <t>Pablo Sexto</t>
  </si>
  <si>
    <t>Palora</t>
  </si>
  <si>
    <t>San Juan Bosco</t>
  </si>
  <si>
    <t>Sucúa</t>
  </si>
  <si>
    <t>Taisha</t>
  </si>
  <si>
    <t>Archidona</t>
  </si>
  <si>
    <t>Carlos Julio Arosemena Tola</t>
  </si>
  <si>
    <t>El Chaco</t>
  </si>
  <si>
    <t>Quijos</t>
  </si>
  <si>
    <t>Tena</t>
  </si>
  <si>
    <t>Aguarico</t>
  </si>
  <si>
    <t>La Joya de los Sachas</t>
  </si>
  <si>
    <t>Loreto</t>
  </si>
  <si>
    <t>Arajuno</t>
  </si>
  <si>
    <t>Mera</t>
  </si>
  <si>
    <t>Santa Clara</t>
  </si>
  <si>
    <t>Cayambe</t>
  </si>
  <si>
    <t>Mejía</t>
  </si>
  <si>
    <t>Pedro Moncayo</t>
  </si>
  <si>
    <t>Pedro Vicente Maldonado</t>
  </si>
  <si>
    <t>Puerto Quito</t>
  </si>
  <si>
    <t>Distrito Metropolitano de Quito</t>
  </si>
  <si>
    <t>Rumiñahui</t>
  </si>
  <si>
    <t>Santa Elena</t>
  </si>
  <si>
    <t>La Libertad</t>
  </si>
  <si>
    <t>Salinas</t>
  </si>
  <si>
    <t>Santo Domingo</t>
  </si>
  <si>
    <t>La Concordia</t>
  </si>
  <si>
    <t>Sucumbíos.</t>
  </si>
  <si>
    <t>Cascales</t>
  </si>
  <si>
    <t>Cuyabeno</t>
  </si>
  <si>
    <t>Gonzalo Pizarro</t>
  </si>
  <si>
    <t>Nueva Loja</t>
  </si>
  <si>
    <t>Putumayo</t>
  </si>
  <si>
    <t>Ambato</t>
  </si>
  <si>
    <t>Baños de Agua Santa</t>
  </si>
  <si>
    <t>Cevallos</t>
  </si>
  <si>
    <t>Mocha</t>
  </si>
  <si>
    <t>Patate</t>
  </si>
  <si>
    <t>Pelileo</t>
  </si>
  <si>
    <t>Píllaro</t>
  </si>
  <si>
    <t>Quero</t>
  </si>
  <si>
    <t>Tísaleo</t>
  </si>
  <si>
    <t>Centinela del Cóndor</t>
  </si>
  <si>
    <t>Chinchipe</t>
  </si>
  <si>
    <t>El Pangui</t>
  </si>
  <si>
    <t>Nangaritza</t>
  </si>
  <si>
    <t>Palanda</t>
  </si>
  <si>
    <t>Paquisha</t>
  </si>
  <si>
    <t>Yacuambi</t>
  </si>
  <si>
    <t>Yantzaza</t>
  </si>
  <si>
    <t>Zamora</t>
  </si>
  <si>
    <t>Santo Domingo de los Tsáchilas</t>
  </si>
  <si>
    <t>Zamora Chinchipe</t>
  </si>
  <si>
    <t>Morona Santiago</t>
  </si>
  <si>
    <t>Los Ríos</t>
  </si>
  <si>
    <t>Columna1</t>
  </si>
  <si>
    <t>Provincias</t>
  </si>
  <si>
    <t>Cantón:</t>
  </si>
  <si>
    <t>Parroquia:</t>
  </si>
  <si>
    <t>Provincia:</t>
  </si>
  <si>
    <t>Sitio:</t>
  </si>
  <si>
    <t>Nombre del predio:</t>
  </si>
  <si>
    <t>Nombre del beneficiario:</t>
  </si>
  <si>
    <t>Nombre del ejecutor:</t>
  </si>
  <si>
    <t>Cédula o RUC</t>
  </si>
  <si>
    <t>Este</t>
  </si>
  <si>
    <t>Norte</t>
  </si>
  <si>
    <t>Nro. Parcela</t>
  </si>
  <si>
    <t>Nro. Arbol</t>
  </si>
  <si>
    <t>Zonal</t>
  </si>
  <si>
    <t>1. DATOS DE UBICACIÓN DEL PREDIO</t>
  </si>
  <si>
    <t>2. DATOS DEL BENEFICIARIO Y EJECUTOR</t>
  </si>
  <si>
    <t>3. DATOS DEL INVENTARIO</t>
  </si>
  <si>
    <t>4. COORDENADAS DE LAS PARCELAS (UTM - WGS 84 ZONA 17 SUR)</t>
  </si>
  <si>
    <t>5. REGISTRO DE DATOS DE LAS PARCELAS</t>
  </si>
  <si>
    <t>Firman.</t>
  </si>
  <si>
    <t>Tipo de cobertura vegetal</t>
  </si>
  <si>
    <t>Edad</t>
  </si>
  <si>
    <t>Edad (años)</t>
  </si>
  <si>
    <t>Sumatoria Vol. de parcel. (m³)</t>
  </si>
  <si>
    <t>Acacia riparia (Acacia)</t>
  </si>
  <si>
    <t>Albizia falcata (Albizia)</t>
  </si>
  <si>
    <t>Alnus acuminata (Aliso)</t>
  </si>
  <si>
    <t>Alnus nepalensis (Aliso)</t>
  </si>
  <si>
    <t>Centrolobium paraense (Amarillo lagarto)</t>
  </si>
  <si>
    <t>Pouteria caimito (Caimito, yarazo)</t>
  </si>
  <si>
    <t>Virola dixonii (Coco, chalviande)</t>
  </si>
  <si>
    <t>Virola reidii (Coco, chalviande)</t>
  </si>
  <si>
    <t>Virola dukey (Coco, guapa, tsempu )</t>
  </si>
  <si>
    <t>Weinmannia spp (Encino)</t>
  </si>
  <si>
    <t>Eucalyptus saligna (Eucalipto)</t>
  </si>
  <si>
    <t>Eucalyptus urograndis (Eucalipto)</t>
  </si>
  <si>
    <t>Acacia macracantha (Faique)</t>
  </si>
  <si>
    <t>Triplaris spp (Fernan sanchez)</t>
  </si>
  <si>
    <t>Inga cordata (Guabo)</t>
  </si>
  <si>
    <t>Ficus maxima (Guambo)</t>
  </si>
  <si>
    <t>Annona muricata (Guanábano)</t>
  </si>
  <si>
    <t>Cybistax donnell-smithii (Guayacán blanco)</t>
  </si>
  <si>
    <t>Vochysia macrophylla (Laguno)</t>
  </si>
  <si>
    <t>Vochysia spp (Laguno)</t>
  </si>
  <si>
    <t>Morella pubescens (Laurel de cera)</t>
  </si>
  <si>
    <t>Dialyanthera spp (Llorasangre)</t>
  </si>
  <si>
    <t>Hyeronima chocoensis (Mascarey)</t>
  </si>
  <si>
    <t>Matisia grandifolia (Molinillo)</t>
  </si>
  <si>
    <t>Schinus molle (Molle)</t>
  </si>
  <si>
    <t>Chlorophora tinctoria (Moral fino)</t>
  </si>
  <si>
    <t>Aphandra natalia (Palma)</t>
  </si>
  <si>
    <t>Vitex gigantea (Pechiche)</t>
  </si>
  <si>
    <t>Vitex spp (Pechiche titinomi)</t>
  </si>
  <si>
    <t>Pinus patula (Pino)</t>
  </si>
  <si>
    <t>Tabebuia pentaphylla (Roble de guayaquil)</t>
  </si>
  <si>
    <t>Samanea saman (Saman)</t>
  </si>
  <si>
    <t>Trema micrantha (Sapan de paloma, sapan)</t>
  </si>
  <si>
    <t>Matisia alata (Sapote)</t>
  </si>
  <si>
    <t>Matisia coloradorum (Sapote)</t>
  </si>
  <si>
    <t>Tectona grandis (Teca)</t>
  </si>
  <si>
    <t>Terminalia ivorensis (Terminalia)</t>
  </si>
  <si>
    <t>Terminalia oblonga (Terminalia)</t>
  </si>
  <si>
    <t>Terminalia superba (Terminalia)</t>
  </si>
  <si>
    <t>Nro. Especie</t>
  </si>
  <si>
    <t>CAP (cm)</t>
  </si>
  <si>
    <t>Tabebuia rosea (guayacán rosado)</t>
  </si>
  <si>
    <t>Aprovechamiento</t>
  </si>
  <si>
    <r>
      <t>Superf. parcela (m</t>
    </r>
    <r>
      <rPr>
        <b/>
        <sz val="11"/>
        <color indexed="8"/>
        <rFont val="Bahnschrift Light"/>
        <family val="2"/>
      </rPr>
      <t>²)</t>
    </r>
  </si>
  <si>
    <t>Superf. plantación (ha)</t>
  </si>
  <si>
    <t>Superf. plantada (ha)</t>
  </si>
  <si>
    <t>Alt. comercial (m)</t>
  </si>
  <si>
    <t>Cobertura vegetal</t>
  </si>
  <si>
    <r>
      <t>T</t>
    </r>
    <r>
      <rPr>
        <b/>
        <vertAlign val="subscript"/>
        <sz val="11"/>
        <color indexed="8"/>
        <rFont val="Bahnschrift Light"/>
        <family val="2"/>
      </rPr>
      <t>0,05</t>
    </r>
  </si>
  <si>
    <r>
      <t>T</t>
    </r>
    <r>
      <rPr>
        <b/>
        <vertAlign val="subscript"/>
        <sz val="11"/>
        <color indexed="9"/>
        <rFont val="Bahnschrift Light"/>
        <family val="2"/>
      </rPr>
      <t>0,05</t>
    </r>
  </si>
  <si>
    <t>X̅ Vol. parcela</t>
  </si>
  <si>
    <t>Volumen total parcela</t>
  </si>
  <si>
    <t>DPA_DESPRO</t>
  </si>
  <si>
    <t>DPA_PROVIN</t>
  </si>
  <si>
    <t>DPA_DESCAN</t>
  </si>
  <si>
    <t>DPA_CANTON</t>
  </si>
  <si>
    <t>DPA_DESPAR</t>
  </si>
  <si>
    <t>DPA_PARROQ</t>
  </si>
  <si>
    <t>CentinelaCondór</t>
  </si>
  <si>
    <t>Zumbi</t>
  </si>
  <si>
    <t>Camilo Ponce Enríquez</t>
  </si>
  <si>
    <t>Triunfo - Dorado</t>
  </si>
  <si>
    <t>Panguintza</t>
  </si>
  <si>
    <t>Pucapamba</t>
  </si>
  <si>
    <t>El Chorro</t>
  </si>
  <si>
    <t>Zumba</t>
  </si>
  <si>
    <t>San Andrés</t>
  </si>
  <si>
    <t>Chito</t>
  </si>
  <si>
    <t>La Chonta</t>
  </si>
  <si>
    <t>Oña</t>
  </si>
  <si>
    <t>Pachicutza</t>
  </si>
  <si>
    <t>Tundayme</t>
  </si>
  <si>
    <t>El Guisme</t>
  </si>
  <si>
    <t>Nuevo Paraiso</t>
  </si>
  <si>
    <t>Zurmi</t>
  </si>
  <si>
    <t>Guayzimi</t>
  </si>
  <si>
    <t>El Porvenir Del Carmen</t>
  </si>
  <si>
    <t>La Canela</t>
  </si>
  <si>
    <t>San Francisco Del Vergel</t>
  </si>
  <si>
    <t>Valladolid</t>
  </si>
  <si>
    <t>Nuevo Quito</t>
  </si>
  <si>
    <t>Bellavista</t>
  </si>
  <si>
    <t>28 De Mayo (San José De Yacuambi)</t>
  </si>
  <si>
    <t>La Paz</t>
  </si>
  <si>
    <t>Tutupali</t>
  </si>
  <si>
    <t>Los Encuentros</t>
  </si>
  <si>
    <t>Chicana</t>
  </si>
  <si>
    <t>Yantzaza (Yanzatza)</t>
  </si>
  <si>
    <t>San Carlos De Las Minas</t>
  </si>
  <si>
    <t>Timbara</t>
  </si>
  <si>
    <t>Sabanilla</t>
  </si>
  <si>
    <t>Imbana (La Victoria De Imbana)</t>
  </si>
  <si>
    <t>Guadalupe</t>
  </si>
  <si>
    <t>Cumbaratza</t>
  </si>
  <si>
    <t>Juan Benigno Vela</t>
  </si>
  <si>
    <t>Totoras</t>
  </si>
  <si>
    <t>Santa Rosa</t>
  </si>
  <si>
    <t>San Fernando (Pasa San Fernando)</t>
  </si>
  <si>
    <t>San Bartolome De Pinllog</t>
  </si>
  <si>
    <t>Quisapincha (Quizapincha)</t>
  </si>
  <si>
    <t>Pilaguin (Pilahuin)</t>
  </si>
  <si>
    <t>Picaigua</t>
  </si>
  <si>
    <t>Izamba</t>
  </si>
  <si>
    <t>Huachi Grande</t>
  </si>
  <si>
    <t>Constantino Fernandez (Cab. En Cullitahua)</t>
  </si>
  <si>
    <t>Augusto N. Martinez (Mundugleo)</t>
  </si>
  <si>
    <t>Atahualpa (Chisalata)</t>
  </si>
  <si>
    <t>Ambatillo</t>
  </si>
  <si>
    <t>ElOro</t>
  </si>
  <si>
    <t>Pasa</t>
  </si>
  <si>
    <t>Cunchibamba</t>
  </si>
  <si>
    <t>Unamuncho</t>
  </si>
  <si>
    <t>Ulba</t>
  </si>
  <si>
    <t>Río Negro</t>
  </si>
  <si>
    <t>Lligua</t>
  </si>
  <si>
    <t>Pinguili</t>
  </si>
  <si>
    <t>Los Andes (Cab. En Poatug)</t>
  </si>
  <si>
    <t>Sucre (Cab. En Sucre - Patate Urcu)</t>
  </si>
  <si>
    <t>Yanayacu - Mochapata (Cab. En Yanayacu)</t>
  </si>
  <si>
    <t>Muisne</t>
  </si>
  <si>
    <t>Rumipamba</t>
  </si>
  <si>
    <t>Rioverde</t>
  </si>
  <si>
    <t>San Pedro de Pelileo</t>
  </si>
  <si>
    <t>Salasaca</t>
  </si>
  <si>
    <t>Guambalo (Huambalo)</t>
  </si>
  <si>
    <t>Benitez (Pachanlica)</t>
  </si>
  <si>
    <t>El RosaRío (Rumichaca)</t>
  </si>
  <si>
    <t>Chiquicha (Cab. En Chiquicha Grande)</t>
  </si>
  <si>
    <t>Cotalo</t>
  </si>
  <si>
    <t>Coronel Marcelino Mariduena</t>
  </si>
  <si>
    <t>García Moreno (Chumaqui)</t>
  </si>
  <si>
    <t>Santiago de Píllaro</t>
  </si>
  <si>
    <t>Baquerizo Moreno</t>
  </si>
  <si>
    <t>Emilio Maria Teran (Rumipamba)</t>
  </si>
  <si>
    <t>Marcos Espinel (Chacata)</t>
  </si>
  <si>
    <t>Presidente Urbina (Chagrapamba - Patzucul)</t>
  </si>
  <si>
    <t>San Miguelito</t>
  </si>
  <si>
    <t>San José De Poalo</t>
  </si>
  <si>
    <t>Quinchicoto</t>
  </si>
  <si>
    <t>El Dorado De Cascales</t>
  </si>
  <si>
    <t>Playas</t>
  </si>
  <si>
    <t>Santa Rosa De Sucumbíos</t>
  </si>
  <si>
    <t>Sevilla</t>
  </si>
  <si>
    <t>San Jacinto de Yaguachi</t>
  </si>
  <si>
    <t>Tarapoa</t>
  </si>
  <si>
    <t>Aguas Negras</t>
  </si>
  <si>
    <t>Urbina Jado</t>
  </si>
  <si>
    <t>GonzaloPizarro</t>
  </si>
  <si>
    <t>Lumbaqui</t>
  </si>
  <si>
    <t>El Reventador</t>
  </si>
  <si>
    <t>Puerto Libre</t>
  </si>
  <si>
    <t>Lago Agrio</t>
  </si>
  <si>
    <t>LagoAgrio</t>
  </si>
  <si>
    <t>Pacayacu</t>
  </si>
  <si>
    <t>Pimampiro</t>
  </si>
  <si>
    <t>Jambeli</t>
  </si>
  <si>
    <t>El Eno</t>
  </si>
  <si>
    <t>General Farfan</t>
  </si>
  <si>
    <t>Dureno</t>
  </si>
  <si>
    <t>Celica</t>
  </si>
  <si>
    <t>10 De Agosto</t>
  </si>
  <si>
    <t>Santa Cecilia</t>
  </si>
  <si>
    <t>Puerto Bolívar (Puerto Montúfar)</t>
  </si>
  <si>
    <t>Palma Roja</t>
  </si>
  <si>
    <t>Puerto El Carmen Del Putumayo</t>
  </si>
  <si>
    <t>Puerto Rodriguez</t>
  </si>
  <si>
    <t>Shushufindi</t>
  </si>
  <si>
    <t>Puyango</t>
  </si>
  <si>
    <t>Limóncocha</t>
  </si>
  <si>
    <t>Siete De Julio</t>
  </si>
  <si>
    <t>San Pedro De Los Cofanes</t>
  </si>
  <si>
    <t>San Roque (Cab. En San Vicente)</t>
  </si>
  <si>
    <t>Panacocha</t>
  </si>
  <si>
    <t>LosRíos</t>
  </si>
  <si>
    <t>SucumbíosS</t>
  </si>
  <si>
    <t>Santa Barbara</t>
  </si>
  <si>
    <t>El Playon De San Francisco</t>
  </si>
  <si>
    <t>Rosa Florida</t>
  </si>
  <si>
    <t>La Sofia</t>
  </si>
  <si>
    <t>La Bonita</t>
  </si>
  <si>
    <t>LaConcordia</t>
  </si>
  <si>
    <t>Plan Piloto</t>
  </si>
  <si>
    <t>La Villegas</t>
  </si>
  <si>
    <t>Monterrey</t>
  </si>
  <si>
    <t>SantoDomingo</t>
  </si>
  <si>
    <t>Puerto Limón</t>
  </si>
  <si>
    <t>Alluriquin</t>
  </si>
  <si>
    <t>Santo Domingo De Los Colorados</t>
  </si>
  <si>
    <t>Santa Maria Del Toachi</t>
  </si>
  <si>
    <t>El Esfuerzo</t>
  </si>
  <si>
    <t>Valle Hermoso</t>
  </si>
  <si>
    <t>San Jacinto Del Bua</t>
  </si>
  <si>
    <t>Luz De América</t>
  </si>
  <si>
    <t>José Luis Tamayo (Muey)</t>
  </si>
  <si>
    <t>Ancóncito</t>
  </si>
  <si>
    <t>SantaE</t>
  </si>
  <si>
    <t>Chanduy</t>
  </si>
  <si>
    <t>Colonche</t>
  </si>
  <si>
    <t>San José De Ancón</t>
  </si>
  <si>
    <t>Manglaralto</t>
  </si>
  <si>
    <t>Simón Bolívar (Julio Moreno)</t>
  </si>
  <si>
    <t>Olmedo (Pesillo)</t>
  </si>
  <si>
    <t>Cangahua</t>
  </si>
  <si>
    <t>Ascazubi</t>
  </si>
  <si>
    <t>Oton</t>
  </si>
  <si>
    <t>Santa Rosa De Cuzubamba</t>
  </si>
  <si>
    <t>MoronaSantiago</t>
  </si>
  <si>
    <t>San José De Ayora</t>
  </si>
  <si>
    <t>DMQ</t>
  </si>
  <si>
    <t>Tumbaco</t>
  </si>
  <si>
    <t>Chavezpamba</t>
  </si>
  <si>
    <t>Yaruqui</t>
  </si>
  <si>
    <t>Puembo</t>
  </si>
  <si>
    <t>Tababela</t>
  </si>
  <si>
    <t>San José De Minas</t>
  </si>
  <si>
    <t>San Antonio</t>
  </si>
  <si>
    <t>Santiago</t>
  </si>
  <si>
    <t>Nono</t>
  </si>
  <si>
    <t>Pacto</t>
  </si>
  <si>
    <t>Perucho</t>
  </si>
  <si>
    <t>Tiwintza</t>
  </si>
  <si>
    <t>Pifo</t>
  </si>
  <si>
    <t>Pintag</t>
  </si>
  <si>
    <t>Pomasqui</t>
  </si>
  <si>
    <t>Puellaro</t>
  </si>
  <si>
    <t>Zambiza</t>
  </si>
  <si>
    <t>Quito</t>
  </si>
  <si>
    <t>Alangasi</t>
  </si>
  <si>
    <t>Amaguana</t>
  </si>
  <si>
    <t>Atahualpa (Habaspamba)</t>
  </si>
  <si>
    <t>Calacali</t>
  </si>
  <si>
    <t>Calderon (Carapungo)</t>
  </si>
  <si>
    <t>Conocoto</t>
  </si>
  <si>
    <t>Cumbaya</t>
  </si>
  <si>
    <t>El Quinche</t>
  </si>
  <si>
    <t>Checa (Chilpa)</t>
  </si>
  <si>
    <t>Nayon</t>
  </si>
  <si>
    <t>Gualea</t>
  </si>
  <si>
    <t>San Miguel de los Bancos</t>
  </si>
  <si>
    <t>Guangopolo</t>
  </si>
  <si>
    <t>Guayllabamba</t>
  </si>
  <si>
    <t>La Merced</t>
  </si>
  <si>
    <t>Llano Chico</t>
  </si>
  <si>
    <t>Lloa</t>
  </si>
  <si>
    <t>Nanegal</t>
  </si>
  <si>
    <t>Nanegalito</t>
  </si>
  <si>
    <t>Tambillo</t>
  </si>
  <si>
    <t>Machachi</t>
  </si>
  <si>
    <t>Aloag</t>
  </si>
  <si>
    <t>ZamoraChinchipe</t>
  </si>
  <si>
    <t>Aloasi</t>
  </si>
  <si>
    <t>Cutuglahua</t>
  </si>
  <si>
    <t>El Chaupi</t>
  </si>
  <si>
    <t>Manuel Cornejo Astorga (Tandapi)</t>
  </si>
  <si>
    <t>Uyumbicho</t>
  </si>
  <si>
    <t>PedroMoncayo</t>
  </si>
  <si>
    <t>Tabacundo</t>
  </si>
  <si>
    <t>Tupigachi</t>
  </si>
  <si>
    <t>Tocachi</t>
  </si>
  <si>
    <t>Malchingui</t>
  </si>
  <si>
    <t>La Esperanza</t>
  </si>
  <si>
    <t>PVM</t>
  </si>
  <si>
    <t>PuertoQuito</t>
  </si>
  <si>
    <t>Cotogchoa</t>
  </si>
  <si>
    <t>Sangolqui</t>
  </si>
  <si>
    <t>SMB</t>
  </si>
  <si>
    <t>Mindo</t>
  </si>
  <si>
    <t>San Miguel De Los Bancos</t>
  </si>
  <si>
    <t>Curaray</t>
  </si>
  <si>
    <t>STODGO</t>
  </si>
  <si>
    <t>Shell</t>
  </si>
  <si>
    <t>Santo Domingo De Los Tsáchilas</t>
  </si>
  <si>
    <t>Madre Tierra</t>
  </si>
  <si>
    <t>SantaElena</t>
  </si>
  <si>
    <t>PastazaZ</t>
  </si>
  <si>
    <t>Tarqui</t>
  </si>
  <si>
    <t>Veracruz (Indillama) (Cab. En Indillama)</t>
  </si>
  <si>
    <t>Teniente Hugo Ortiz</t>
  </si>
  <si>
    <t>Simón Bolívar (Cab. En Mushullacta)</t>
  </si>
  <si>
    <t>Sarayacu</t>
  </si>
  <si>
    <t>Río Tigre</t>
  </si>
  <si>
    <t>Río Corrientes</t>
  </si>
  <si>
    <t>Pomona</t>
  </si>
  <si>
    <t>Montalvo (Andoas)</t>
  </si>
  <si>
    <t>Fatima</t>
  </si>
  <si>
    <t>Diez De Agosto</t>
  </si>
  <si>
    <t>Puyo</t>
  </si>
  <si>
    <t>Canelos</t>
  </si>
  <si>
    <t>SantaClara</t>
  </si>
  <si>
    <t>San José</t>
  </si>
  <si>
    <t>Cononaco</t>
  </si>
  <si>
    <t>Santa Maria De Huiririma</t>
  </si>
  <si>
    <t>Nuevo Rocafuerte</t>
  </si>
  <si>
    <t>Tiputini</t>
  </si>
  <si>
    <t>Yasuni</t>
  </si>
  <si>
    <t>Capitan Augusto Rivadeneyra</t>
  </si>
  <si>
    <t>LJS</t>
  </si>
  <si>
    <t>Pompeya</t>
  </si>
  <si>
    <t>La Joya De Los Sachas</t>
  </si>
  <si>
    <t>Enokanqui</t>
  </si>
  <si>
    <t>San Carlos</t>
  </si>
  <si>
    <t>San Sebastian Del Coca</t>
  </si>
  <si>
    <t>Lago San Pedro</t>
  </si>
  <si>
    <t>Tres De Noviembre</t>
  </si>
  <si>
    <t>Unión Milagrena</t>
  </si>
  <si>
    <t>San José De Dahuano</t>
  </si>
  <si>
    <t>San Vicente De Huaticocha</t>
  </si>
  <si>
    <t>San José De Payamino</t>
  </si>
  <si>
    <t>Avila (Cab. En Huiruno)</t>
  </si>
  <si>
    <t>Puerto Murialdo</t>
  </si>
  <si>
    <t>ORE</t>
  </si>
  <si>
    <t>Ines Arango (Cab. En Western)</t>
  </si>
  <si>
    <t>San Luis De Armenia</t>
  </si>
  <si>
    <t>San José De Guayusa</t>
  </si>
  <si>
    <t>La Belleza</t>
  </si>
  <si>
    <t>García Moreno</t>
  </si>
  <si>
    <t>El Eden</t>
  </si>
  <si>
    <t>El Dorado</t>
  </si>
  <si>
    <t>Alejandro Labaka</t>
  </si>
  <si>
    <t>Taracoa (Nueva Esperanza: Yuca)</t>
  </si>
  <si>
    <t>Dayuma</t>
  </si>
  <si>
    <t>Puerto Francisco De Orellana (El Coca)</t>
  </si>
  <si>
    <t>Nuevo Paraiso (Cab. En Unión)</t>
  </si>
  <si>
    <t>Hatun Sumaku</t>
  </si>
  <si>
    <t>San Pablo De Ushpayacu</t>
  </si>
  <si>
    <t>Cotundo</t>
  </si>
  <si>
    <t>CJAT</t>
  </si>
  <si>
    <t>ECHACO</t>
  </si>
  <si>
    <t>Sardinas</t>
  </si>
  <si>
    <t>Oyacachi</t>
  </si>
  <si>
    <t>Linares</t>
  </si>
  <si>
    <t>Gonzalo Diaz De Pineda (El Bombon)</t>
  </si>
  <si>
    <t>San Francisco De Borja (Virgilio Davila)</t>
  </si>
  <si>
    <t>Sumaco</t>
  </si>
  <si>
    <t>Papallacta</t>
  </si>
  <si>
    <t>Cuyuja</t>
  </si>
  <si>
    <t>Cosanga</t>
  </si>
  <si>
    <t>Baeza</t>
  </si>
  <si>
    <t>Ahuano</t>
  </si>
  <si>
    <t>Chontapunta</t>
  </si>
  <si>
    <t>Pano</t>
  </si>
  <si>
    <t>Puerto Misahualli</t>
  </si>
  <si>
    <t>Puerto Napo</t>
  </si>
  <si>
    <t>San Juan De Muyuna</t>
  </si>
  <si>
    <t>Talag</t>
  </si>
  <si>
    <t>Amazonas (RosaRío De Cuyes)</t>
  </si>
  <si>
    <t>San Miguel De Cuyes</t>
  </si>
  <si>
    <t>El Ideal</t>
  </si>
  <si>
    <t>Nueva Tarqui</t>
  </si>
  <si>
    <t>El RosaRío</t>
  </si>
  <si>
    <t>Chiguinda</t>
  </si>
  <si>
    <t>Bomboiza</t>
  </si>
  <si>
    <t>Bermejos</t>
  </si>
  <si>
    <t>Chiguaza</t>
  </si>
  <si>
    <t>Indanza</t>
  </si>
  <si>
    <t>San Antonio (Cab En San Antonio Centro)</t>
  </si>
  <si>
    <t>San Miguel De Conchay</t>
  </si>
  <si>
    <t>Yunganza (Cab En El RosaRío)</t>
  </si>
  <si>
    <t>Gral. Leonidas Plaza Gutierrez</t>
  </si>
  <si>
    <t>Sta Susana De Chiviaza (Cab En Chiviaza)</t>
  </si>
  <si>
    <t>Shimpis</t>
  </si>
  <si>
    <t>Yaupi</t>
  </si>
  <si>
    <t>Río Blanco</t>
  </si>
  <si>
    <t>Cuchaentza</t>
  </si>
  <si>
    <t>Zuna (Zunac)</t>
  </si>
  <si>
    <t>Sinai</t>
  </si>
  <si>
    <t>Sevilla Don Bosco</t>
  </si>
  <si>
    <t>San Isidro</t>
  </si>
  <si>
    <t>General Proano</t>
  </si>
  <si>
    <t>Alshi (Cab En 9 De Octubre)</t>
  </si>
  <si>
    <t>Macas</t>
  </si>
  <si>
    <t>PASEX</t>
  </si>
  <si>
    <t>Palora (Metzera)</t>
  </si>
  <si>
    <t>Arapicos</t>
  </si>
  <si>
    <t>Cumandá (Cab En Colonia Agricola Sevilla Del Oro)</t>
  </si>
  <si>
    <t>Sangay (Cab En NayaManáca)</t>
  </si>
  <si>
    <t>16 De Agosto</t>
  </si>
  <si>
    <t>SANJUANBOSCO</t>
  </si>
  <si>
    <t>Pan De Azucar</t>
  </si>
  <si>
    <t>San Carlos De Limón</t>
  </si>
  <si>
    <t>Santiago De Pananza</t>
  </si>
  <si>
    <t>San Jacinto De Wakambeis</t>
  </si>
  <si>
    <t>San Luis De El Acho (Cab En El Acho)</t>
  </si>
  <si>
    <t>Tayuza</t>
  </si>
  <si>
    <t>San Francisco De Chinimbimi</t>
  </si>
  <si>
    <t>Patuca</t>
  </si>
  <si>
    <t>Chupianza</t>
  </si>
  <si>
    <t>Copal</t>
  </si>
  <si>
    <t>Santiago De Méndez</t>
  </si>
  <si>
    <t>Asuncion</t>
  </si>
  <si>
    <t>Huambi</t>
  </si>
  <si>
    <t>Santa Marianita De Jesus</t>
  </si>
  <si>
    <t>Tuutinentza</t>
  </si>
  <si>
    <t>Macuma</t>
  </si>
  <si>
    <t>Pumpuentsa</t>
  </si>
  <si>
    <t>Huasaga (Cab En Wampuik)</t>
  </si>
  <si>
    <t>San José De Morona</t>
  </si>
  <si>
    <t>DMAYO</t>
  </si>
  <si>
    <t>Noboa</t>
  </si>
  <si>
    <t>Arquitecto Sixto Durán Ballen</t>
  </si>
  <si>
    <t>BOLVAR</t>
  </si>
  <si>
    <t>Calceta</t>
  </si>
  <si>
    <t>Membrillo</t>
  </si>
  <si>
    <t>Quiroga</t>
  </si>
  <si>
    <t>Canuto</t>
  </si>
  <si>
    <t>Chibunga</t>
  </si>
  <si>
    <t>Boyaca</t>
  </si>
  <si>
    <t>Convento</t>
  </si>
  <si>
    <t>Ricaurte</t>
  </si>
  <si>
    <t>ElCarmen</t>
  </si>
  <si>
    <t>San Pedro De Suma</t>
  </si>
  <si>
    <t>Wilfrido Loor Moreira (Maicito)</t>
  </si>
  <si>
    <t>FALVIOALFARO</t>
  </si>
  <si>
    <t>San Francisco De Novillo (Cab. En Novillo)</t>
  </si>
  <si>
    <t>Zapallo</t>
  </si>
  <si>
    <t>América</t>
  </si>
  <si>
    <t>El Anegado (Cab. En Eloy Alfaro)</t>
  </si>
  <si>
    <t>Julcuy</t>
  </si>
  <si>
    <t>La Unión</t>
  </si>
  <si>
    <t>Pedro Pablo Gómez</t>
  </si>
  <si>
    <t>Puerto De Cayo</t>
  </si>
  <si>
    <t>Membrillal</t>
  </si>
  <si>
    <t>Santa Marianita (Boca De Pacoche)</t>
  </si>
  <si>
    <t>La Pila</t>
  </si>
  <si>
    <t>Lascano</t>
  </si>
  <si>
    <t>Cascol</t>
  </si>
  <si>
    <t>Campozano (La Palma De Paján)</t>
  </si>
  <si>
    <t>Guale</t>
  </si>
  <si>
    <t>Cojimies</t>
  </si>
  <si>
    <t>PICHINMANA</t>
  </si>
  <si>
    <t>Barraganete</t>
  </si>
  <si>
    <t>San Sebastian</t>
  </si>
  <si>
    <t>Abdon Calderon (San Francisco)</t>
  </si>
  <si>
    <t>Alhajuela (Bajo Grande)</t>
  </si>
  <si>
    <t>Crucita</t>
  </si>
  <si>
    <t>Pueblo Nuevo</t>
  </si>
  <si>
    <t>Ríochico (Río Chico)</t>
  </si>
  <si>
    <t>Chirijos</t>
  </si>
  <si>
    <t>San Placido</t>
  </si>
  <si>
    <t>PUERTOLOPEZ</t>
  </si>
  <si>
    <t>Salango</t>
  </si>
  <si>
    <t>Machalilla</t>
  </si>
  <si>
    <t>SANVICENTE</t>
  </si>
  <si>
    <t>Canoa</t>
  </si>
  <si>
    <t>SANTANA</t>
  </si>
  <si>
    <t>Ayacucho</t>
  </si>
  <si>
    <t>Santa Ana De Vuelta Larga</t>
  </si>
  <si>
    <t>Honorato Vasquez (Cab En Vasquez)</t>
  </si>
  <si>
    <t>San Pablo (Cab En Pueblo Nuevo)</t>
  </si>
  <si>
    <t>Bahia De Caraquez</t>
  </si>
  <si>
    <t>Charapoto</t>
  </si>
  <si>
    <t>Angel Pedro Giler (La Estancilla)</t>
  </si>
  <si>
    <t>Bachillero</t>
  </si>
  <si>
    <t>Isla De Bejucal</t>
  </si>
  <si>
    <t>Guare</t>
  </si>
  <si>
    <t>Pimocha</t>
  </si>
  <si>
    <t>Caracol</t>
  </si>
  <si>
    <t>Febres Cordero (Las Juntas)</t>
  </si>
  <si>
    <t>BUENAFE</t>
  </si>
  <si>
    <t>Patricia Pilar</t>
  </si>
  <si>
    <t>San Jacinto De Buena Fe</t>
  </si>
  <si>
    <t>La Esmeralda</t>
  </si>
  <si>
    <t>Puerto Pechiche</t>
  </si>
  <si>
    <t>San Juan</t>
  </si>
  <si>
    <t>Catarama</t>
  </si>
  <si>
    <t>Los Angeles</t>
  </si>
  <si>
    <t>Chacarita</t>
  </si>
  <si>
    <t>Zapotal</t>
  </si>
  <si>
    <t>Antonio Sotomayor (Cab. En Playas De Vinces)</t>
  </si>
  <si>
    <t>El Lucero</t>
  </si>
  <si>
    <t>Sanguillin</t>
  </si>
  <si>
    <t>Cariamanga</t>
  </si>
  <si>
    <t>Colaisaca</t>
  </si>
  <si>
    <t>Utuana</t>
  </si>
  <si>
    <t>Zambi</t>
  </si>
  <si>
    <t>Catamayo (La Toma)</t>
  </si>
  <si>
    <t>Guayquichuma</t>
  </si>
  <si>
    <t>San Pedro De La Bendita</t>
  </si>
  <si>
    <t>Teniente Maximiliano Rodriguez Loaiza</t>
  </si>
  <si>
    <t>Cruzpamba (Cab En Carlos Bustamante)</t>
  </si>
  <si>
    <t>Pozul (San Juan De Pozul)</t>
  </si>
  <si>
    <t>Amarillos</t>
  </si>
  <si>
    <t>Santa Rufina</t>
  </si>
  <si>
    <t>Buenavista</t>
  </si>
  <si>
    <t>Amaluza</t>
  </si>
  <si>
    <t>Jimbura</t>
  </si>
  <si>
    <t>Santa Teresita</t>
  </si>
  <si>
    <t>27 De Abril (Cab. En La Naranja)</t>
  </si>
  <si>
    <t>El Ingenio</t>
  </si>
  <si>
    <t>El Airo</t>
  </si>
  <si>
    <t>Nambacola</t>
  </si>
  <si>
    <t>Changaimina (La Libertad)</t>
  </si>
  <si>
    <t>Purunuma (Eguiguren)</t>
  </si>
  <si>
    <t>Sacapalca</t>
  </si>
  <si>
    <t>LOJALOJA</t>
  </si>
  <si>
    <t>Taquil (Miguel RíofRío)</t>
  </si>
  <si>
    <t>Gualel</t>
  </si>
  <si>
    <t>El Cisne</t>
  </si>
  <si>
    <t>Chuquiribamba</t>
  </si>
  <si>
    <t>Chantaco</t>
  </si>
  <si>
    <t>Jimbilla</t>
  </si>
  <si>
    <t>Malacatos (Valladolid)</t>
  </si>
  <si>
    <t>San Lucas</t>
  </si>
  <si>
    <t>Vilcabamba (Victoria)</t>
  </si>
  <si>
    <t>Yangana (Arsenio Castillo)</t>
  </si>
  <si>
    <t>Quinara</t>
  </si>
  <si>
    <t>San Pedro De Vilcabamba</t>
  </si>
  <si>
    <t>Larama</t>
  </si>
  <si>
    <t>La Victoria</t>
  </si>
  <si>
    <t>Sabiango (La Capilla)</t>
  </si>
  <si>
    <t>OLMEDOL</t>
  </si>
  <si>
    <t>La Tingue</t>
  </si>
  <si>
    <t>Cangonama</t>
  </si>
  <si>
    <t>Lauro Guerrero</t>
  </si>
  <si>
    <t>Orianga</t>
  </si>
  <si>
    <t>Casanga</t>
  </si>
  <si>
    <t>Guachanama</t>
  </si>
  <si>
    <t>Catacocha</t>
  </si>
  <si>
    <t>YaManá</t>
  </si>
  <si>
    <t>Chaquinal</t>
  </si>
  <si>
    <t>12 De Diciembre (Cab. En Achiotes)</t>
  </si>
  <si>
    <t>Milagros</t>
  </si>
  <si>
    <t>Ciano</t>
  </si>
  <si>
    <t>Alamor</t>
  </si>
  <si>
    <t>El Arenal</t>
  </si>
  <si>
    <t>El Limo (Mariana De Jesus)</t>
  </si>
  <si>
    <t>Vicentino</t>
  </si>
  <si>
    <t>Mercadillo</t>
  </si>
  <si>
    <t>Fundochamba</t>
  </si>
  <si>
    <t>San Antonio De Las Aradas (Cab. En Las Aradas)</t>
  </si>
  <si>
    <t>Selva Alegre</t>
  </si>
  <si>
    <t>Urdaneta (Paquishapa)</t>
  </si>
  <si>
    <t>Sumaypamba</t>
  </si>
  <si>
    <t>San Sebastian De Yuluc</t>
  </si>
  <si>
    <t>San Pablo De Tenta</t>
  </si>
  <si>
    <t>San Antonio De Qumbe (Cumbe)</t>
  </si>
  <si>
    <t>Manu</t>
  </si>
  <si>
    <t>Lluzhapa</t>
  </si>
  <si>
    <t>El Tablon</t>
  </si>
  <si>
    <t>El Paraiso De Celen</t>
  </si>
  <si>
    <t>Nueva Fatima</t>
  </si>
  <si>
    <t>Tacamoros</t>
  </si>
  <si>
    <t>Mangahurco</t>
  </si>
  <si>
    <t>Garzareal</t>
  </si>
  <si>
    <t>Cazaderos</t>
  </si>
  <si>
    <t>Limónes</t>
  </si>
  <si>
    <t>Paletillas</t>
  </si>
  <si>
    <t>Bolaspamba</t>
  </si>
  <si>
    <t>ANTONIOANTE</t>
  </si>
  <si>
    <t>San José De Chaltura</t>
  </si>
  <si>
    <t>San Roque</t>
  </si>
  <si>
    <t>San Fco. De Natabuela</t>
  </si>
  <si>
    <t>Imbaya (San Luis De Cobuendo)</t>
  </si>
  <si>
    <t>Atuntaqui</t>
  </si>
  <si>
    <t>6 De Julio De Cuellaje (Cab. En Cuellaje)</t>
  </si>
  <si>
    <t>Vacas Galindo (El Churo) (Cab. En San Miguel Alto)</t>
  </si>
  <si>
    <t>Penaherrera</t>
  </si>
  <si>
    <t>Imantag</t>
  </si>
  <si>
    <t>García Moreno (Llurimagua)</t>
  </si>
  <si>
    <t>Apuela</t>
  </si>
  <si>
    <t>Plaza Gutierrez (CalvaRío)</t>
  </si>
  <si>
    <t>Lita</t>
  </si>
  <si>
    <t>Carolina</t>
  </si>
  <si>
    <t>Ambuqui</t>
  </si>
  <si>
    <t>San Miguel De Ibarra</t>
  </si>
  <si>
    <t>Angochagua</t>
  </si>
  <si>
    <t>Doctor Miguel Egas Cabezas (Peguche)</t>
  </si>
  <si>
    <t>San José De Quichinche</t>
  </si>
  <si>
    <t>Gonzalez Suarez</t>
  </si>
  <si>
    <t>Selva Alegre (Cab. En San Miguel De Pamplona)</t>
  </si>
  <si>
    <t>Eugenio Espejo (Calpaqui)</t>
  </si>
  <si>
    <t>Pataqui</t>
  </si>
  <si>
    <t>San Juan De Iluman</t>
  </si>
  <si>
    <t>San Pablo</t>
  </si>
  <si>
    <t>San Rafael</t>
  </si>
  <si>
    <t>San Fco. De Sigsipamba</t>
  </si>
  <si>
    <t>Chuga</t>
  </si>
  <si>
    <t>Mariano Acosta</t>
  </si>
  <si>
    <t>SANMIGUELU</t>
  </si>
  <si>
    <t>La Merced De Buenos Aires</t>
  </si>
  <si>
    <t>Tumbabiro</t>
  </si>
  <si>
    <t>Pablo Arenas</t>
  </si>
  <si>
    <t>Cahuasqui</t>
  </si>
  <si>
    <t>Urcuquí</t>
  </si>
  <si>
    <t>San Blas</t>
  </si>
  <si>
    <t>ABM</t>
  </si>
  <si>
    <t>Alfredo Baquerizo Moreno (Jujan)</t>
  </si>
  <si>
    <t>090250</t>
  </si>
  <si>
    <t>090350</t>
  </si>
  <si>
    <t>090450</t>
  </si>
  <si>
    <t>San Jacinto</t>
  </si>
  <si>
    <t>090551</t>
  </si>
  <si>
    <t>090550</t>
  </si>
  <si>
    <t>CMM</t>
  </si>
  <si>
    <t>Coronel Marcelino Mariduena (San Carlos)</t>
  </si>
  <si>
    <t>092350</t>
  </si>
  <si>
    <t>Los Lojas (Enrique Baquerizo Moreno)</t>
  </si>
  <si>
    <t>090656</t>
  </si>
  <si>
    <t>Limónal</t>
  </si>
  <si>
    <t>090654</t>
  </si>
  <si>
    <t>Laurel</t>
  </si>
  <si>
    <t>090653</t>
  </si>
  <si>
    <t>Juan Bautista Aguirre (Los Tintos)</t>
  </si>
  <si>
    <t>090652</t>
  </si>
  <si>
    <t>090650</t>
  </si>
  <si>
    <t>Eloy Alfaro (Durán)</t>
  </si>
  <si>
    <t>090750</t>
  </si>
  <si>
    <t>ELEMPALME</t>
  </si>
  <si>
    <t>Velasco Ibarra (Cab. El Empalme)</t>
  </si>
  <si>
    <t>090850</t>
  </si>
  <si>
    <t>090852</t>
  </si>
  <si>
    <t>Guayas (Pueblo Nuevo)</t>
  </si>
  <si>
    <t>090851</t>
  </si>
  <si>
    <t>ELTRIUNFO</t>
  </si>
  <si>
    <t>090950</t>
  </si>
  <si>
    <t>GAE</t>
  </si>
  <si>
    <t>General Antonio Elizalde (Bucay)</t>
  </si>
  <si>
    <t>092750</t>
  </si>
  <si>
    <t>Juan Gómez Rendon (Progreso)</t>
  </si>
  <si>
    <t>090152</t>
  </si>
  <si>
    <t>090150</t>
  </si>
  <si>
    <t>Morro</t>
  </si>
  <si>
    <t>090153</t>
  </si>
  <si>
    <t>Posorja</t>
  </si>
  <si>
    <t>090156</t>
  </si>
  <si>
    <t>Puna</t>
  </si>
  <si>
    <t>090157</t>
  </si>
  <si>
    <t>Tenguel</t>
  </si>
  <si>
    <t>090158</t>
  </si>
  <si>
    <t>ISIDROAYORA</t>
  </si>
  <si>
    <t>092850</t>
  </si>
  <si>
    <t>Lomas De Sargentillo</t>
  </si>
  <si>
    <t>SARGENTILLO</t>
  </si>
  <si>
    <t>092450</t>
  </si>
  <si>
    <t>Roberto Astudillo (Cab. En Cruce De Venecia)</t>
  </si>
  <si>
    <t>091054</t>
  </si>
  <si>
    <t>091050</t>
  </si>
  <si>
    <t>Mariscal Sucre (Huaques)</t>
  </si>
  <si>
    <t>091053</t>
  </si>
  <si>
    <t>Chobo</t>
  </si>
  <si>
    <t>091051</t>
  </si>
  <si>
    <t>091150</t>
  </si>
  <si>
    <t>091152</t>
  </si>
  <si>
    <t>Santa Rosa De Flandes</t>
  </si>
  <si>
    <t>091153</t>
  </si>
  <si>
    <t>Taura</t>
  </si>
  <si>
    <t>091154</t>
  </si>
  <si>
    <t>Jesus Maria</t>
  </si>
  <si>
    <t>091151</t>
  </si>
  <si>
    <t>091250</t>
  </si>
  <si>
    <t>Narcisa De Jesus</t>
  </si>
  <si>
    <t>092550</t>
  </si>
  <si>
    <t>091350</t>
  </si>
  <si>
    <t>PEDROCARBO</t>
  </si>
  <si>
    <t>Valle De La Virgen</t>
  </si>
  <si>
    <t>091451</t>
  </si>
  <si>
    <t>091452</t>
  </si>
  <si>
    <t>091450</t>
  </si>
  <si>
    <t>General Villamil (Playas)</t>
  </si>
  <si>
    <t>092150</t>
  </si>
  <si>
    <t>091650</t>
  </si>
  <si>
    <t>Tarifa</t>
  </si>
  <si>
    <t>091651</t>
  </si>
  <si>
    <t>SJY</t>
  </si>
  <si>
    <t>Virgen De Fatima</t>
  </si>
  <si>
    <t>092056</t>
  </si>
  <si>
    <t>Yaguachi Viejo (Cone)</t>
  </si>
  <si>
    <t>092055</t>
  </si>
  <si>
    <t>General Pedro J. Montero (Boliche)</t>
  </si>
  <si>
    <t>092053</t>
  </si>
  <si>
    <t>San Jacinto De Yaguachi</t>
  </si>
  <si>
    <t>092050</t>
  </si>
  <si>
    <t>SANTALUCIA</t>
  </si>
  <si>
    <t>091850</t>
  </si>
  <si>
    <t>SIMONBOLIVAR</t>
  </si>
  <si>
    <t>092250</t>
  </si>
  <si>
    <t>Coronel Lorenzo De Garaicoa (Pedregal)</t>
  </si>
  <si>
    <t>092251</t>
  </si>
  <si>
    <t>URBINAJADO</t>
  </si>
  <si>
    <t>Junquillal</t>
  </si>
  <si>
    <t>091953</t>
  </si>
  <si>
    <t>La Victoria (Nauza)</t>
  </si>
  <si>
    <t>091952</t>
  </si>
  <si>
    <t>El Salitre (Las Ramas)</t>
  </si>
  <si>
    <t>091950</t>
  </si>
  <si>
    <t>General Vernaza (Dos Esteros)</t>
  </si>
  <si>
    <t>091951</t>
  </si>
  <si>
    <t>Tonsupa</t>
  </si>
  <si>
    <t>080654</t>
  </si>
  <si>
    <t>Tonchigue</t>
  </si>
  <si>
    <t>080653</t>
  </si>
  <si>
    <t>Sua (Cab. En La Bocana)</t>
  </si>
  <si>
    <t>080652</t>
  </si>
  <si>
    <t>080651</t>
  </si>
  <si>
    <t>080650</t>
  </si>
  <si>
    <t>ELOYALFARO</t>
  </si>
  <si>
    <t>080260</t>
  </si>
  <si>
    <t>Telembi</t>
  </si>
  <si>
    <t>080261</t>
  </si>
  <si>
    <t>Colon Eloy Del Maria</t>
  </si>
  <si>
    <t>080262</t>
  </si>
  <si>
    <t>San José De Cayapas</t>
  </si>
  <si>
    <t>080263</t>
  </si>
  <si>
    <t>Timbire</t>
  </si>
  <si>
    <t>080264</t>
  </si>
  <si>
    <t>Santa Lucía De Las Penas</t>
  </si>
  <si>
    <t>080265</t>
  </si>
  <si>
    <t>Santo Domingo De Onzole</t>
  </si>
  <si>
    <t>080259</t>
  </si>
  <si>
    <t>Valdez (Limónes)</t>
  </si>
  <si>
    <t>080250</t>
  </si>
  <si>
    <t>San Francisco De Onzole</t>
  </si>
  <si>
    <t>080258</t>
  </si>
  <si>
    <t>Anchayacu</t>
  </si>
  <si>
    <t>080251</t>
  </si>
  <si>
    <t>Atahualpa (Cab. En Camarones)</t>
  </si>
  <si>
    <t>080252</t>
  </si>
  <si>
    <t>Borbon</t>
  </si>
  <si>
    <t>080253</t>
  </si>
  <si>
    <t>La Tola</t>
  </si>
  <si>
    <t>080254</t>
  </si>
  <si>
    <t>Luis Vargas Torres (Cab. En Playa De Oro)</t>
  </si>
  <si>
    <t>080255</t>
  </si>
  <si>
    <t>Maldonado</t>
  </si>
  <si>
    <t>080256</t>
  </si>
  <si>
    <t>Pampanal De Bolívar</t>
  </si>
  <si>
    <t>080257</t>
  </si>
  <si>
    <t>ESMERALDASE</t>
  </si>
  <si>
    <t>Majua</t>
  </si>
  <si>
    <t>080159</t>
  </si>
  <si>
    <t>080150</t>
  </si>
  <si>
    <t>Camarones (Cab. En San Vicente)</t>
  </si>
  <si>
    <t>080152</t>
  </si>
  <si>
    <t>Coronel Carlos Concha Torres (Cab. En Huele)</t>
  </si>
  <si>
    <t>080153</t>
  </si>
  <si>
    <t>Chinca</t>
  </si>
  <si>
    <t>080154</t>
  </si>
  <si>
    <t>San Mateo</t>
  </si>
  <si>
    <t>080163</t>
  </si>
  <si>
    <t>Tabiazo</t>
  </si>
  <si>
    <t>080165</t>
  </si>
  <si>
    <t>Vuelta Larga</t>
  </si>
  <si>
    <t>080168</t>
  </si>
  <si>
    <t>Tachina</t>
  </si>
  <si>
    <t>080166</t>
  </si>
  <si>
    <t>San Francisco</t>
  </si>
  <si>
    <t>080356</t>
  </si>
  <si>
    <t>080350</t>
  </si>
  <si>
    <t>080351</t>
  </si>
  <si>
    <t>080352</t>
  </si>
  <si>
    <t>Galera</t>
  </si>
  <si>
    <t>080353</t>
  </si>
  <si>
    <t>Salima</t>
  </si>
  <si>
    <t>080355</t>
  </si>
  <si>
    <t>San José De Chamanga</t>
  </si>
  <si>
    <t>080358</t>
  </si>
  <si>
    <t>Quingue (Olmedo Perdomo Franco)</t>
  </si>
  <si>
    <t>080354</t>
  </si>
  <si>
    <t>San Gregorio</t>
  </si>
  <si>
    <t>080357</t>
  </si>
  <si>
    <t>Rosa Zarate (Quinindé)</t>
  </si>
  <si>
    <t>080450</t>
  </si>
  <si>
    <t>Cube</t>
  </si>
  <si>
    <t>080451</t>
  </si>
  <si>
    <t>Chura (Chancama) (Cab. En El Yerbero)</t>
  </si>
  <si>
    <t>080452</t>
  </si>
  <si>
    <t>Viche</t>
  </si>
  <si>
    <t>080454</t>
  </si>
  <si>
    <t>Malimpia</t>
  </si>
  <si>
    <t>080453</t>
  </si>
  <si>
    <t>080455</t>
  </si>
  <si>
    <t>080755</t>
  </si>
  <si>
    <t>Montalvo (Cab En Horqueta)</t>
  </si>
  <si>
    <t>080754</t>
  </si>
  <si>
    <t>Lagarto</t>
  </si>
  <si>
    <t>080753</t>
  </si>
  <si>
    <t>Chumunde</t>
  </si>
  <si>
    <t>080752</t>
  </si>
  <si>
    <t>080750</t>
  </si>
  <si>
    <t>Chontaduro</t>
  </si>
  <si>
    <t>080751</t>
  </si>
  <si>
    <t>SANLORENZO</t>
  </si>
  <si>
    <t>Urbina</t>
  </si>
  <si>
    <t>080562</t>
  </si>
  <si>
    <t>Tululbi (Cab. En Ricaurte)</t>
  </si>
  <si>
    <t>080561</t>
  </si>
  <si>
    <t>080560</t>
  </si>
  <si>
    <t>Alto Tambo (Cab En Guadual)</t>
  </si>
  <si>
    <t>080551</t>
  </si>
  <si>
    <t>Santa Rita</t>
  </si>
  <si>
    <t>080559</t>
  </si>
  <si>
    <t>080550</t>
  </si>
  <si>
    <t>Ancón (Pichangal) (Cab. En Palma Real)</t>
  </si>
  <si>
    <t>080552</t>
  </si>
  <si>
    <t>Calderon</t>
  </si>
  <si>
    <t>080553</t>
  </si>
  <si>
    <t>Carondelet</t>
  </si>
  <si>
    <t>080554</t>
  </si>
  <si>
    <t>5 De Junio (Cab. En Uimbi)</t>
  </si>
  <si>
    <t>080555</t>
  </si>
  <si>
    <t>Concepcion</t>
  </si>
  <si>
    <t>080556</t>
  </si>
  <si>
    <t>Mataje (Cab. En Santander)</t>
  </si>
  <si>
    <t>080557</t>
  </si>
  <si>
    <t>San Javier De Cachavi (Cab. En San Javier)</t>
  </si>
  <si>
    <t>080558</t>
  </si>
  <si>
    <t>Chacras</t>
  </si>
  <si>
    <t>070251</t>
  </si>
  <si>
    <t>070250</t>
  </si>
  <si>
    <t>Palmales</t>
  </si>
  <si>
    <t>070254</t>
  </si>
  <si>
    <t>La Cuca</t>
  </si>
  <si>
    <t>070256</t>
  </si>
  <si>
    <t>Carcabon</t>
  </si>
  <si>
    <t>070255</t>
  </si>
  <si>
    <t>070353</t>
  </si>
  <si>
    <t>Paccha</t>
  </si>
  <si>
    <t>070350</t>
  </si>
  <si>
    <t>Cordoncillo</t>
  </si>
  <si>
    <t>070352</t>
  </si>
  <si>
    <t>070354</t>
  </si>
  <si>
    <t>San Juan De Cerro Azul</t>
  </si>
  <si>
    <t>070355</t>
  </si>
  <si>
    <t>Ayapamba</t>
  </si>
  <si>
    <t>070351</t>
  </si>
  <si>
    <t>070450</t>
  </si>
  <si>
    <t>Bellamaria</t>
  </si>
  <si>
    <t>070451</t>
  </si>
  <si>
    <t>070550</t>
  </si>
  <si>
    <t>ELGUABO</t>
  </si>
  <si>
    <t>Tendales (Cab. En Puerto Tendales)</t>
  </si>
  <si>
    <t>070653</t>
  </si>
  <si>
    <t>Río Bonito</t>
  </si>
  <si>
    <t>070654</t>
  </si>
  <si>
    <t>La Iberia</t>
  </si>
  <si>
    <t>070652</t>
  </si>
  <si>
    <t>Barbones (Sucre)</t>
  </si>
  <si>
    <t>070651</t>
  </si>
  <si>
    <t>070650</t>
  </si>
  <si>
    <t>070750</t>
  </si>
  <si>
    <t>LASLAJAS</t>
  </si>
  <si>
    <t>071453</t>
  </si>
  <si>
    <t>El Paraiso</t>
  </si>
  <si>
    <t>071452</t>
  </si>
  <si>
    <t>071450</t>
  </si>
  <si>
    <t>071451</t>
  </si>
  <si>
    <t>El Retiro</t>
  </si>
  <si>
    <t>070152</t>
  </si>
  <si>
    <t>070150</t>
  </si>
  <si>
    <t>070850</t>
  </si>
  <si>
    <t>070851</t>
  </si>
  <si>
    <t>Casacay</t>
  </si>
  <si>
    <t>070952</t>
  </si>
  <si>
    <t>070950</t>
  </si>
  <si>
    <t>070951</t>
  </si>
  <si>
    <t>La Peana</t>
  </si>
  <si>
    <t>070953</t>
  </si>
  <si>
    <t>Progreso</t>
  </si>
  <si>
    <t>070954</t>
  </si>
  <si>
    <t>Uzhcurrumi</t>
  </si>
  <si>
    <t>070955</t>
  </si>
  <si>
    <t>Canaquemada</t>
  </si>
  <si>
    <t>070956</t>
  </si>
  <si>
    <t>Capiro (Cab. En La Capilla De Capiro)</t>
  </si>
  <si>
    <t>071051</t>
  </si>
  <si>
    <t>La Bocana</t>
  </si>
  <si>
    <t>071052</t>
  </si>
  <si>
    <t>071050</t>
  </si>
  <si>
    <t>Moromoro (Cab. En El Vado)</t>
  </si>
  <si>
    <t>071053</t>
  </si>
  <si>
    <t>Piedras</t>
  </si>
  <si>
    <t>071054</t>
  </si>
  <si>
    <t>San Roque (Ambrosio Maldonado)</t>
  </si>
  <si>
    <t>071055</t>
  </si>
  <si>
    <t>Saracay</t>
  </si>
  <si>
    <t>071056</t>
  </si>
  <si>
    <t>Curtincapa</t>
  </si>
  <si>
    <t>071151</t>
  </si>
  <si>
    <t>071150</t>
  </si>
  <si>
    <t>Morales</t>
  </si>
  <si>
    <t>071152</t>
  </si>
  <si>
    <t>Salati</t>
  </si>
  <si>
    <t>071153</t>
  </si>
  <si>
    <t>SANTAROSA</t>
  </si>
  <si>
    <t>071257</t>
  </si>
  <si>
    <t>071254</t>
  </si>
  <si>
    <t>Victoria</t>
  </si>
  <si>
    <t>071256</t>
  </si>
  <si>
    <t>Torata</t>
  </si>
  <si>
    <t>071255</t>
  </si>
  <si>
    <t>071250</t>
  </si>
  <si>
    <t>La Avanzada</t>
  </si>
  <si>
    <t>071253</t>
  </si>
  <si>
    <t>071252</t>
  </si>
  <si>
    <t>071251</t>
  </si>
  <si>
    <t>Salvias</t>
  </si>
  <si>
    <t>071359</t>
  </si>
  <si>
    <t>Sinsao</t>
  </si>
  <si>
    <t>071358</t>
  </si>
  <si>
    <t>Muluncay Grande</t>
  </si>
  <si>
    <t>071357</t>
  </si>
  <si>
    <t>Malvas</t>
  </si>
  <si>
    <t>071356</t>
  </si>
  <si>
    <t>Huertas</t>
  </si>
  <si>
    <t>071355</t>
  </si>
  <si>
    <t>Guizhaguina</t>
  </si>
  <si>
    <t>071354</t>
  </si>
  <si>
    <t>Guanazan</t>
  </si>
  <si>
    <t>071353</t>
  </si>
  <si>
    <t>Arcapamba</t>
  </si>
  <si>
    <t>071352</t>
  </si>
  <si>
    <t>Abanin</t>
  </si>
  <si>
    <t>071351</t>
  </si>
  <si>
    <t>071350</t>
  </si>
  <si>
    <t>LAMANA</t>
  </si>
  <si>
    <t>050250</t>
  </si>
  <si>
    <t>Guasaganda (Cab. En Guasaganda Centro)</t>
  </si>
  <si>
    <t>050251</t>
  </si>
  <si>
    <t>Pucayacu</t>
  </si>
  <si>
    <t>050252</t>
  </si>
  <si>
    <t>San Juan De Pastocalle</t>
  </si>
  <si>
    <t>050159</t>
  </si>
  <si>
    <t>Mulaló</t>
  </si>
  <si>
    <t>050156</t>
  </si>
  <si>
    <t>050150</t>
  </si>
  <si>
    <t>Alaques (Alaquez)</t>
  </si>
  <si>
    <t>050151</t>
  </si>
  <si>
    <t>Belisario Quevedo (Guanailin)</t>
  </si>
  <si>
    <t>050152</t>
  </si>
  <si>
    <t>Toacaso</t>
  </si>
  <si>
    <t>050162</t>
  </si>
  <si>
    <t>Joséguango Bajo</t>
  </si>
  <si>
    <t>050154</t>
  </si>
  <si>
    <t>11 De Noviembre (Ilinchisi)</t>
  </si>
  <si>
    <t>050157</t>
  </si>
  <si>
    <t>Poalo</t>
  </si>
  <si>
    <t>050158</t>
  </si>
  <si>
    <t>Tanicuchi</t>
  </si>
  <si>
    <t>050161</t>
  </si>
  <si>
    <t>Guaitacama (Guaytacama)</t>
  </si>
  <si>
    <t>050153</t>
  </si>
  <si>
    <t>El Corazon</t>
  </si>
  <si>
    <t>050350</t>
  </si>
  <si>
    <t>Moraspungo</t>
  </si>
  <si>
    <t>050351</t>
  </si>
  <si>
    <t>Pinllopata</t>
  </si>
  <si>
    <t>050352</t>
  </si>
  <si>
    <t>Ramon Campana</t>
  </si>
  <si>
    <t>050353</t>
  </si>
  <si>
    <t>Pilalo</t>
  </si>
  <si>
    <t>050456</t>
  </si>
  <si>
    <t>Zumbahua</t>
  </si>
  <si>
    <t>050458</t>
  </si>
  <si>
    <t>050455</t>
  </si>
  <si>
    <t>Tingo</t>
  </si>
  <si>
    <t>050457</t>
  </si>
  <si>
    <t>Guangaje</t>
  </si>
  <si>
    <t>050453</t>
  </si>
  <si>
    <t>Angamarca</t>
  </si>
  <si>
    <t>050451</t>
  </si>
  <si>
    <t>050450</t>
  </si>
  <si>
    <t>Mulliquindil (Santa Ana)</t>
  </si>
  <si>
    <t>050554</t>
  </si>
  <si>
    <t>050550</t>
  </si>
  <si>
    <t>Antonio José Holguin (Santa Lucía)</t>
  </si>
  <si>
    <t>050551</t>
  </si>
  <si>
    <t>Cusubamba</t>
  </si>
  <si>
    <t>050552</t>
  </si>
  <si>
    <t>Mulalillo</t>
  </si>
  <si>
    <t>050553</t>
  </si>
  <si>
    <t>Pansaleo</t>
  </si>
  <si>
    <t>050555</t>
  </si>
  <si>
    <t>050650</t>
  </si>
  <si>
    <t>Canchagua</t>
  </si>
  <si>
    <t>050651</t>
  </si>
  <si>
    <t>Chantilin</t>
  </si>
  <si>
    <t>050652</t>
  </si>
  <si>
    <t>Cochapamba</t>
  </si>
  <si>
    <t>050653</t>
  </si>
  <si>
    <t>Las Pampas</t>
  </si>
  <si>
    <t>050753</t>
  </si>
  <si>
    <t>050750</t>
  </si>
  <si>
    <t>Isinlivi</t>
  </si>
  <si>
    <t>050752</t>
  </si>
  <si>
    <t>Palo Quemado</t>
  </si>
  <si>
    <t>050754</t>
  </si>
  <si>
    <t>Chugchillan</t>
  </si>
  <si>
    <t>050751</t>
  </si>
  <si>
    <t>Sibambe</t>
  </si>
  <si>
    <t>060259</t>
  </si>
  <si>
    <t>Pumallacta</t>
  </si>
  <si>
    <t>060257</t>
  </si>
  <si>
    <t>Guasuntos</t>
  </si>
  <si>
    <t>060253</t>
  </si>
  <si>
    <t>Achupallas</t>
  </si>
  <si>
    <t>060251</t>
  </si>
  <si>
    <t>Huigra</t>
  </si>
  <si>
    <t>060254</t>
  </si>
  <si>
    <t>Multitud</t>
  </si>
  <si>
    <t>060255</t>
  </si>
  <si>
    <t>Pistishi (Nariz Del Diablo)</t>
  </si>
  <si>
    <t>060256</t>
  </si>
  <si>
    <t>060258</t>
  </si>
  <si>
    <t>Tixan</t>
  </si>
  <si>
    <t>060260</t>
  </si>
  <si>
    <t>060250</t>
  </si>
  <si>
    <t>060450</t>
  </si>
  <si>
    <t>Llagos</t>
  </si>
  <si>
    <t>060554</t>
  </si>
  <si>
    <t>Capzol</t>
  </si>
  <si>
    <t>060551</t>
  </si>
  <si>
    <t>Compud</t>
  </si>
  <si>
    <t>060552</t>
  </si>
  <si>
    <t>060550</t>
  </si>
  <si>
    <t>Gonzol</t>
  </si>
  <si>
    <t>060553</t>
  </si>
  <si>
    <t>Villa La Unión (Cajabamba)</t>
  </si>
  <si>
    <t>060350</t>
  </si>
  <si>
    <t>Santiago De Quito (Cab. En San Antonio De Quito)</t>
  </si>
  <si>
    <t>060354</t>
  </si>
  <si>
    <t>Juan De Velasco (Pangor)</t>
  </si>
  <si>
    <t>060353</t>
  </si>
  <si>
    <t>Columbe</t>
  </si>
  <si>
    <t>060352</t>
  </si>
  <si>
    <t>Cani</t>
  </si>
  <si>
    <t>060351</t>
  </si>
  <si>
    <t>061050</t>
  </si>
  <si>
    <t>Cebadas</t>
  </si>
  <si>
    <t>060651</t>
  </si>
  <si>
    <t>Palmira</t>
  </si>
  <si>
    <t>060652</t>
  </si>
  <si>
    <t>060650</t>
  </si>
  <si>
    <t>Valparaiso</t>
  </si>
  <si>
    <t>060759</t>
  </si>
  <si>
    <t>060750</t>
  </si>
  <si>
    <t>Guanando</t>
  </si>
  <si>
    <t>060751</t>
  </si>
  <si>
    <t>Ilapo</t>
  </si>
  <si>
    <t>060752</t>
  </si>
  <si>
    <t>La Providencia</t>
  </si>
  <si>
    <t>060753</t>
  </si>
  <si>
    <t>San Gerardo De Pacaicaguan</t>
  </si>
  <si>
    <t>060755</t>
  </si>
  <si>
    <t>Santa Fe De Galan</t>
  </si>
  <si>
    <t>060758</t>
  </si>
  <si>
    <t>060754</t>
  </si>
  <si>
    <t>San José Del Chazo</t>
  </si>
  <si>
    <t>060757</t>
  </si>
  <si>
    <t>San Isidro De Patulu</t>
  </si>
  <si>
    <t>060756</t>
  </si>
  <si>
    <t>060850</t>
  </si>
  <si>
    <t>060950</t>
  </si>
  <si>
    <t>El Altar</t>
  </si>
  <si>
    <t>060951</t>
  </si>
  <si>
    <t>Matus</t>
  </si>
  <si>
    <t>060952</t>
  </si>
  <si>
    <t>Puela</t>
  </si>
  <si>
    <t>060953</t>
  </si>
  <si>
    <t>San Antonio De Bayushig</t>
  </si>
  <si>
    <t>060954</t>
  </si>
  <si>
    <t>La Candelaria</t>
  </si>
  <si>
    <t>060955</t>
  </si>
  <si>
    <t>Bilbao (Cab. En Quilluyacu)</t>
  </si>
  <si>
    <t>060956</t>
  </si>
  <si>
    <t>Punin</t>
  </si>
  <si>
    <t>060158</t>
  </si>
  <si>
    <t>Pungala</t>
  </si>
  <si>
    <t>060157</t>
  </si>
  <si>
    <t>Licto</t>
  </si>
  <si>
    <t>060156</t>
  </si>
  <si>
    <t>Lican</t>
  </si>
  <si>
    <t>060155</t>
  </si>
  <si>
    <t>Flores</t>
  </si>
  <si>
    <t>060154</t>
  </si>
  <si>
    <t>Cubijies</t>
  </si>
  <si>
    <t>060153</t>
  </si>
  <si>
    <t>Calpi</t>
  </si>
  <si>
    <t>060152</t>
  </si>
  <si>
    <t>060150</t>
  </si>
  <si>
    <t>Quimiag</t>
  </si>
  <si>
    <t>060159</t>
  </si>
  <si>
    <t>Cacha (Cab. En Machangara)</t>
  </si>
  <si>
    <t>060151</t>
  </si>
  <si>
    <t>060160</t>
  </si>
  <si>
    <t>San Luis</t>
  </si>
  <si>
    <t>060161</t>
  </si>
  <si>
    <t>BOLIVARB</t>
  </si>
  <si>
    <t>040250</t>
  </si>
  <si>
    <t>040255</t>
  </si>
  <si>
    <t>Monte Olivo</t>
  </si>
  <si>
    <t>040253</t>
  </si>
  <si>
    <t>040251</t>
  </si>
  <si>
    <t>San Vicente De Pusir</t>
  </si>
  <si>
    <t>040254</t>
  </si>
  <si>
    <t>Los Andes</t>
  </si>
  <si>
    <t>040252</t>
  </si>
  <si>
    <t>El Angel</t>
  </si>
  <si>
    <t>040350</t>
  </si>
  <si>
    <t>El Goaltal</t>
  </si>
  <si>
    <t>040351</t>
  </si>
  <si>
    <t>La Libertad (Alizo)</t>
  </si>
  <si>
    <t>040352</t>
  </si>
  <si>
    <t>040353</t>
  </si>
  <si>
    <t>Mira (Chontahuasi)</t>
  </si>
  <si>
    <t>040450</t>
  </si>
  <si>
    <t>Juan Montalvo (San Ignacio De Quil)</t>
  </si>
  <si>
    <t>040453</t>
  </si>
  <si>
    <t>Jijon Y Caamano (Cab. En Río Blanco)</t>
  </si>
  <si>
    <t>040452</t>
  </si>
  <si>
    <t>040451</t>
  </si>
  <si>
    <t>Piartal</t>
  </si>
  <si>
    <t>040555</t>
  </si>
  <si>
    <t>040554</t>
  </si>
  <si>
    <t>Fernandez Salvador</t>
  </si>
  <si>
    <t>040553</t>
  </si>
  <si>
    <t>Chitan De Navarrete</t>
  </si>
  <si>
    <t>040552</t>
  </si>
  <si>
    <t>San Gabriel</t>
  </si>
  <si>
    <t>040550</t>
  </si>
  <si>
    <t>Cristóbal Colon</t>
  </si>
  <si>
    <t>040551</t>
  </si>
  <si>
    <t>SANPEDRO</t>
  </si>
  <si>
    <t>Huaca</t>
  </si>
  <si>
    <t>040650</t>
  </si>
  <si>
    <t>Mariscal Sucre</t>
  </si>
  <si>
    <t>040651</t>
  </si>
  <si>
    <t>Tobar Donoso (La Bocana De Camumbi)</t>
  </si>
  <si>
    <t>040156</t>
  </si>
  <si>
    <t>040150</t>
  </si>
  <si>
    <t>El Carmelo (El Pun)</t>
  </si>
  <si>
    <t>040151</t>
  </si>
  <si>
    <t>Santa Martha De Cuba</t>
  </si>
  <si>
    <t>040161</t>
  </si>
  <si>
    <t>El Chical</t>
  </si>
  <si>
    <t>040159</t>
  </si>
  <si>
    <t>Urbina (Taya)</t>
  </si>
  <si>
    <t>040158</t>
  </si>
  <si>
    <t>Julio Andrade (Orejuela)</t>
  </si>
  <si>
    <t>040153</t>
  </si>
  <si>
    <t>Pioter</t>
  </si>
  <si>
    <t>040155</t>
  </si>
  <si>
    <t>Tufino</t>
  </si>
  <si>
    <t>040157</t>
  </si>
  <si>
    <t>040154</t>
  </si>
  <si>
    <t>Cojitambo</t>
  </si>
  <si>
    <t>030151</t>
  </si>
  <si>
    <t>Taday</t>
  </si>
  <si>
    <t>030160</t>
  </si>
  <si>
    <t>030158</t>
  </si>
  <si>
    <t>Rivera</t>
  </si>
  <si>
    <t>030157</t>
  </si>
  <si>
    <t>Pindilig</t>
  </si>
  <si>
    <t>030156</t>
  </si>
  <si>
    <t>Luis Cordero</t>
  </si>
  <si>
    <t>030155</t>
  </si>
  <si>
    <t>Guapan</t>
  </si>
  <si>
    <t>030153</t>
  </si>
  <si>
    <t>030150</t>
  </si>
  <si>
    <t>Javier Loyola (Chuquipata)</t>
  </si>
  <si>
    <t>030154</t>
  </si>
  <si>
    <t>Nazon (Cab. En Pampa De Dominguez)</t>
  </si>
  <si>
    <t>030251</t>
  </si>
  <si>
    <t>San Francisco De Sageo</t>
  </si>
  <si>
    <t>030252</t>
  </si>
  <si>
    <t>Turupamba</t>
  </si>
  <si>
    <t>030253</t>
  </si>
  <si>
    <t>Jerusalen</t>
  </si>
  <si>
    <t>030254</t>
  </si>
  <si>
    <t>030250</t>
  </si>
  <si>
    <t>CAÑARC</t>
  </si>
  <si>
    <t>030350</t>
  </si>
  <si>
    <t>Chontamarca</t>
  </si>
  <si>
    <t>030351</t>
  </si>
  <si>
    <t>General Morales (Socarte)</t>
  </si>
  <si>
    <t>030353</t>
  </si>
  <si>
    <t>Chorocopte</t>
  </si>
  <si>
    <t>030352</t>
  </si>
  <si>
    <t>Gualleturo</t>
  </si>
  <si>
    <t>030354</t>
  </si>
  <si>
    <t>030358</t>
  </si>
  <si>
    <t>Ingapirca</t>
  </si>
  <si>
    <t>030356</t>
  </si>
  <si>
    <t>Honorato Vasquez (Tambo Viejo)</t>
  </si>
  <si>
    <t>030355</t>
  </si>
  <si>
    <t>Ducur</t>
  </si>
  <si>
    <t>030363</t>
  </si>
  <si>
    <t>Ventura</t>
  </si>
  <si>
    <t>030362</t>
  </si>
  <si>
    <t>Zhud</t>
  </si>
  <si>
    <t>030361</t>
  </si>
  <si>
    <t>Juncal</t>
  </si>
  <si>
    <t>030357</t>
  </si>
  <si>
    <t>Solano</t>
  </si>
  <si>
    <t>030651</t>
  </si>
  <si>
    <t>030650</t>
  </si>
  <si>
    <t>ELTAMBO</t>
  </si>
  <si>
    <t>030550</t>
  </si>
  <si>
    <t>LATRONCAL</t>
  </si>
  <si>
    <t>Pancho Negro</t>
  </si>
  <si>
    <t>030452</t>
  </si>
  <si>
    <t>Manuel J. Calle</t>
  </si>
  <si>
    <t>030451</t>
  </si>
  <si>
    <t>030450</t>
  </si>
  <si>
    <t>030750</t>
  </si>
  <si>
    <t>020650</t>
  </si>
  <si>
    <t>San José Del Tambo (Tambopamba)</t>
  </si>
  <si>
    <t>020251</t>
  </si>
  <si>
    <t>020250</t>
  </si>
  <si>
    <t>Magdalena (Chapacoto)</t>
  </si>
  <si>
    <t>020353</t>
  </si>
  <si>
    <t>Asuncion (Asancoto)</t>
  </si>
  <si>
    <t>020351</t>
  </si>
  <si>
    <t>020354</t>
  </si>
  <si>
    <t>San José De Chimbo</t>
  </si>
  <si>
    <t>020350</t>
  </si>
  <si>
    <t>Telimbela</t>
  </si>
  <si>
    <t>020355</t>
  </si>
  <si>
    <t>020450</t>
  </si>
  <si>
    <t>San Luis De Pambil</t>
  </si>
  <si>
    <t>020160</t>
  </si>
  <si>
    <t>Simiatug</t>
  </si>
  <si>
    <t>020159</t>
  </si>
  <si>
    <t>Facundo Vela</t>
  </si>
  <si>
    <t>020151</t>
  </si>
  <si>
    <t>020155</t>
  </si>
  <si>
    <t>020156</t>
  </si>
  <si>
    <t>Santa Fe (Santa Fe)</t>
  </si>
  <si>
    <t>020158</t>
  </si>
  <si>
    <t>Julio E. Moreno (Catanahuan Grande)</t>
  </si>
  <si>
    <t>020153</t>
  </si>
  <si>
    <t>San Simón (Yacoto)</t>
  </si>
  <si>
    <t>020157</t>
  </si>
  <si>
    <t>020150</t>
  </si>
  <si>
    <t>LASNAVES</t>
  </si>
  <si>
    <t>020750</t>
  </si>
  <si>
    <t>SANMIGUEL</t>
  </si>
  <si>
    <t>020550</t>
  </si>
  <si>
    <t>Balsapamba</t>
  </si>
  <si>
    <t>020551</t>
  </si>
  <si>
    <t>Bilovan</t>
  </si>
  <si>
    <t>020552</t>
  </si>
  <si>
    <t>Regulo De Mora</t>
  </si>
  <si>
    <t>020553</t>
  </si>
  <si>
    <t>San Pablo (San Pablo De Atenas)</t>
  </si>
  <si>
    <t>020554</t>
  </si>
  <si>
    <t>020555</t>
  </si>
  <si>
    <t>020556</t>
  </si>
  <si>
    <t>CPE</t>
  </si>
  <si>
    <t>011550</t>
  </si>
  <si>
    <t>Principal</t>
  </si>
  <si>
    <t>011151</t>
  </si>
  <si>
    <t>011152</t>
  </si>
  <si>
    <t>Luis Galarza Orellana (Cab. En Délegsol)</t>
  </si>
  <si>
    <t>011153</t>
  </si>
  <si>
    <t>San Martin De Puzhio</t>
  </si>
  <si>
    <t>011154</t>
  </si>
  <si>
    <t>011150</t>
  </si>
  <si>
    <t>Sidcay</t>
  </si>
  <si>
    <t>010166</t>
  </si>
  <si>
    <t>Quingeo</t>
  </si>
  <si>
    <t>010161</t>
  </si>
  <si>
    <t>Banos</t>
  </si>
  <si>
    <t>010151</t>
  </si>
  <si>
    <t>Cumbe</t>
  </si>
  <si>
    <t>010152</t>
  </si>
  <si>
    <t>Chaucha</t>
  </si>
  <si>
    <t>010153</t>
  </si>
  <si>
    <t>Checa (Jidcay)</t>
  </si>
  <si>
    <t>010154</t>
  </si>
  <si>
    <t>Chiquintad</t>
  </si>
  <si>
    <t>010155</t>
  </si>
  <si>
    <t>Llacao</t>
  </si>
  <si>
    <t>010156</t>
  </si>
  <si>
    <t>Molleturo</t>
  </si>
  <si>
    <t>010157</t>
  </si>
  <si>
    <t>Nulti</t>
  </si>
  <si>
    <t>010158</t>
  </si>
  <si>
    <t>010168</t>
  </si>
  <si>
    <t>010160</t>
  </si>
  <si>
    <t>Victoria Del Portete (Irquis)</t>
  </si>
  <si>
    <t>010171</t>
  </si>
  <si>
    <t>010162</t>
  </si>
  <si>
    <t>San Joaquin</t>
  </si>
  <si>
    <t>010163</t>
  </si>
  <si>
    <t>010164</t>
  </si>
  <si>
    <t>Sayausi</t>
  </si>
  <si>
    <t>010165</t>
  </si>
  <si>
    <t>Sinincay</t>
  </si>
  <si>
    <t>010167</t>
  </si>
  <si>
    <t>Turi</t>
  </si>
  <si>
    <t>010169</t>
  </si>
  <si>
    <t>Valle</t>
  </si>
  <si>
    <t>010170</t>
  </si>
  <si>
    <t>Octavio Cordero Palacios (Sta. Rosa)</t>
  </si>
  <si>
    <t>010159</t>
  </si>
  <si>
    <t>010150</t>
  </si>
  <si>
    <t>ELPAN</t>
  </si>
  <si>
    <t>011253</t>
  </si>
  <si>
    <t>011250</t>
  </si>
  <si>
    <t>Asunción</t>
  </si>
  <si>
    <t>010251</t>
  </si>
  <si>
    <t>San Gerardo</t>
  </si>
  <si>
    <t>010252</t>
  </si>
  <si>
    <t>010250</t>
  </si>
  <si>
    <t>011450</t>
  </si>
  <si>
    <t>010357</t>
  </si>
  <si>
    <t>Remigio Crespo Toral (Gulag)</t>
  </si>
  <si>
    <t>010356</t>
  </si>
  <si>
    <t>Mariano Moreno</t>
  </si>
  <si>
    <t>010354</t>
  </si>
  <si>
    <t>Jadan</t>
  </si>
  <si>
    <t>010353</t>
  </si>
  <si>
    <t>Daniel Cordova Toral (El Oriente)</t>
  </si>
  <si>
    <t>010352</t>
  </si>
  <si>
    <t>010350</t>
  </si>
  <si>
    <t>Zhidmad</t>
  </si>
  <si>
    <t>010358</t>
  </si>
  <si>
    <t>Luis Cordero Vega</t>
  </si>
  <si>
    <t>010359</t>
  </si>
  <si>
    <t>Simón Bolívar (Cab. En Gananzol)</t>
  </si>
  <si>
    <t>010360</t>
  </si>
  <si>
    <t>010450</t>
  </si>
  <si>
    <t>El Progreso (Cab. En Zhota)</t>
  </si>
  <si>
    <t>010452</t>
  </si>
  <si>
    <t>Las Nieves (Chaya)</t>
  </si>
  <si>
    <t>010453</t>
  </si>
  <si>
    <t>Cochapata</t>
  </si>
  <si>
    <t>010451</t>
  </si>
  <si>
    <t>Susudel</t>
  </si>
  <si>
    <t>011051</t>
  </si>
  <si>
    <t>San Felipe De Oña</t>
  </si>
  <si>
    <t>011050</t>
  </si>
  <si>
    <t>010550</t>
  </si>
  <si>
    <t>Bulan (José Victor Izquierdo)</t>
  </si>
  <si>
    <t>010552</t>
  </si>
  <si>
    <t>Chican (Guillermo Ortega)</t>
  </si>
  <si>
    <t>010553</t>
  </si>
  <si>
    <t>El Cabo</t>
  </si>
  <si>
    <t>010554</t>
  </si>
  <si>
    <t>Dug Dug</t>
  </si>
  <si>
    <t>010562</t>
  </si>
  <si>
    <t>Guarainag</t>
  </si>
  <si>
    <t>010556</t>
  </si>
  <si>
    <t>San Cristóbal (Carlos Ordonez Lazo)</t>
  </si>
  <si>
    <t>010559</t>
  </si>
  <si>
    <t>Tomebamba</t>
  </si>
  <si>
    <t>010561</t>
  </si>
  <si>
    <t>San Rafael De Sharug</t>
  </si>
  <si>
    <t>010652</t>
  </si>
  <si>
    <t>010650</t>
  </si>
  <si>
    <t>SANFER</t>
  </si>
  <si>
    <t>Chumblin</t>
  </si>
  <si>
    <t>010751</t>
  </si>
  <si>
    <t>010750</t>
  </si>
  <si>
    <t>SANTAISA</t>
  </si>
  <si>
    <t>Santa Isabel (Chaguarurco)</t>
  </si>
  <si>
    <t>010850</t>
  </si>
  <si>
    <t>Abdon Calderon (La Unión)</t>
  </si>
  <si>
    <t>010851</t>
  </si>
  <si>
    <t>El Carmen De Pijili</t>
  </si>
  <si>
    <t>010852</t>
  </si>
  <si>
    <t>Zhaglli (Shaglli )</t>
  </si>
  <si>
    <t>010853</t>
  </si>
  <si>
    <t>San Salvador De Canaribamba</t>
  </si>
  <si>
    <t>010854</t>
  </si>
  <si>
    <t>SEVILLAO</t>
  </si>
  <si>
    <t>Sevilla De Oro</t>
  </si>
  <si>
    <t>011350</t>
  </si>
  <si>
    <t>011351</t>
  </si>
  <si>
    <t>Palmas</t>
  </si>
  <si>
    <t>011352</t>
  </si>
  <si>
    <t>San José De Raranga</t>
  </si>
  <si>
    <t>010956</t>
  </si>
  <si>
    <t>San Bartolome</t>
  </si>
  <si>
    <t>010955</t>
  </si>
  <si>
    <t>010950</t>
  </si>
  <si>
    <t>Cuchil (Cutchil)</t>
  </si>
  <si>
    <t>010951</t>
  </si>
  <si>
    <t>Gima</t>
  </si>
  <si>
    <t>010952</t>
  </si>
  <si>
    <t>Guel</t>
  </si>
  <si>
    <t>010953</t>
  </si>
  <si>
    <t>Ludo</t>
  </si>
  <si>
    <t>010954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</si>
  <si>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</si>
  <si>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</si>
  <si>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</si>
  <si>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</si>
  <si>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</si>
  <si>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</si>
  <si>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</si>
  <si>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</si>
  <si>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</si>
  <si>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Acacia dealbata (Acacia)</t>
  </si>
  <si>
    <t>TBP35a</t>
  </si>
  <si>
    <t>Acacia glomerosa (Guarango)</t>
  </si>
  <si>
    <t>TBP26b</t>
  </si>
  <si>
    <t>TBP63</t>
  </si>
  <si>
    <t>Acacia melanoxylon (Acacia negra)</t>
  </si>
  <si>
    <t>TBP36</t>
  </si>
  <si>
    <t>TBP35b</t>
  </si>
  <si>
    <t>Acrocarpus fraxinifolius (Cedro rosado)</t>
  </si>
  <si>
    <t>TBP57b</t>
  </si>
  <si>
    <t>Aegiphila alba (Lulo, lulu)</t>
  </si>
  <si>
    <t>TBP76</t>
  </si>
  <si>
    <t>TBP37</t>
  </si>
  <si>
    <t>Albizia guachapele (Guachapeli)</t>
  </si>
  <si>
    <t>TBP11a</t>
  </si>
  <si>
    <t>TBP2a</t>
  </si>
  <si>
    <t>TBP2b</t>
  </si>
  <si>
    <t>Anacardium excelsum (Aguacatillo)</t>
  </si>
  <si>
    <t>TBP39a</t>
  </si>
  <si>
    <t>Annona spp. (Chirimoya)</t>
  </si>
  <si>
    <t>Cpuh</t>
  </si>
  <si>
    <t>TBP87</t>
  </si>
  <si>
    <t>Araucaria araucana (Araucaria)</t>
  </si>
  <si>
    <t>TBP43</t>
  </si>
  <si>
    <t>Artocarpus altilis (Fruta de pan)</t>
  </si>
  <si>
    <t>TBP65</t>
  </si>
  <si>
    <t>Arundo donax (Caña común caña de castilla)</t>
  </si>
  <si>
    <t>Azadirachta indica (Neem)</t>
  </si>
  <si>
    <t>TBP16</t>
  </si>
  <si>
    <t>Bambusa tulda (Bambu)</t>
  </si>
  <si>
    <t>TBP6a</t>
  </si>
  <si>
    <t>Bambusa vulgaris (Bambu)</t>
  </si>
  <si>
    <t>TBP6b</t>
  </si>
  <si>
    <t>Brosimum utile (Sande)</t>
  </si>
  <si>
    <t>TBP90</t>
  </si>
  <si>
    <t>Cabralea canjerana (Cedrillo)</t>
  </si>
  <si>
    <t>TBP56</t>
  </si>
  <si>
    <t>Callistemon citrinus (Calistemo árbol del cepillo)</t>
  </si>
  <si>
    <t>Carapa guianensis (Tangare)</t>
  </si>
  <si>
    <t>TBP31</t>
  </si>
  <si>
    <t>Castilla elastica (Caucho)</t>
  </si>
  <si>
    <t>TBP7b</t>
  </si>
  <si>
    <t>Cedrela odorata (Cedro)</t>
  </si>
  <si>
    <t>TBP8</t>
  </si>
  <si>
    <t>Cedrelinga catenaeformis (Chuncho)</t>
  </si>
  <si>
    <t>TBP33</t>
  </si>
  <si>
    <t>Ceiba pentandra (Ceibo)</t>
  </si>
  <si>
    <t>TBP58</t>
  </si>
  <si>
    <t>Celtis schippii (Tillo)</t>
  </si>
  <si>
    <t>TBP95</t>
  </si>
  <si>
    <t>TBP41</t>
  </si>
  <si>
    <t>Chimarrhis spp. (Variable)</t>
  </si>
  <si>
    <t>TBP96</t>
  </si>
  <si>
    <t>TBP83a</t>
  </si>
  <si>
    <t>Cordia alliodora (Laurel)</t>
  </si>
  <si>
    <t>TBP13</t>
  </si>
  <si>
    <t>Cordia lutea (Overal)</t>
  </si>
  <si>
    <t>TBP85</t>
  </si>
  <si>
    <t>Cordia macrantha (Laurel negro)</t>
  </si>
  <si>
    <t>TBP74</t>
  </si>
  <si>
    <t>Cunninghamiana spp. (Casuarina)</t>
  </si>
  <si>
    <t>TBP54</t>
  </si>
  <si>
    <t>Cupressus spp. (Ciprés)</t>
  </si>
  <si>
    <t>TBP32</t>
  </si>
  <si>
    <t>Dacryodes spp. (Copal)</t>
  </si>
  <si>
    <t>TBP60</t>
  </si>
  <si>
    <t>Dendrocalamus asper (Bambu gigante)</t>
  </si>
  <si>
    <t>TBP46</t>
  </si>
  <si>
    <t>Eriobotrya japonica (Nispero)</t>
  </si>
  <si>
    <t>TBP84</t>
  </si>
  <si>
    <t>Erythrina poeppigiana (Mambla)</t>
  </si>
  <si>
    <t>TBP77</t>
  </si>
  <si>
    <t>Eucalyptus globulus (Eucalipto)</t>
  </si>
  <si>
    <t>TBP9b</t>
  </si>
  <si>
    <t>Eucalyptus grandis (Eucalipto)</t>
  </si>
  <si>
    <t>TBP9d</t>
  </si>
  <si>
    <t>Eucalyptus robusta (Eucalipto, eucalipto robusto)</t>
  </si>
  <si>
    <t>TBP9c</t>
  </si>
  <si>
    <t>TBP9a</t>
  </si>
  <si>
    <t>Euphorbia laurifolia (Lechoso)</t>
  </si>
  <si>
    <t>TBP62</t>
  </si>
  <si>
    <t>TBP67</t>
  </si>
  <si>
    <t>Ficus spp. (Higueron)</t>
  </si>
  <si>
    <t>TBP70</t>
  </si>
  <si>
    <t>Fraxinus americana (Fresno)</t>
  </si>
  <si>
    <t>TBP64</t>
  </si>
  <si>
    <t>Gmelina arborea (Melina)</t>
  </si>
  <si>
    <t>TBP15</t>
  </si>
  <si>
    <t>Grevillea robusta (Grevillea)</t>
  </si>
  <si>
    <t>TBP66</t>
  </si>
  <si>
    <t>Guadua aculeata (Cana guadua brava)</t>
  </si>
  <si>
    <t>TBP50</t>
  </si>
  <si>
    <t>Guadua angustifolia (Caña guadua mansa)</t>
  </si>
  <si>
    <t>TBP51</t>
  </si>
  <si>
    <t>Guarea kunthiana (Colorado manzano)</t>
  </si>
  <si>
    <t>TBP59</t>
  </si>
  <si>
    <t>Heliocarpus americanus (Balsa blanca)</t>
  </si>
  <si>
    <t>TBP44</t>
  </si>
  <si>
    <t>Heliocarpus sp. (Balsa jibaro)</t>
  </si>
  <si>
    <t>TBP45</t>
  </si>
  <si>
    <t>Herrania spp. (Cacao de monte)</t>
  </si>
  <si>
    <t>TBP48</t>
  </si>
  <si>
    <t>Hevea brasiliensis (Caucho)</t>
  </si>
  <si>
    <t>TBP7a</t>
  </si>
  <si>
    <t>Hieronyma alchorneoides (Mascarey, calum)</t>
  </si>
  <si>
    <t>TBP79</t>
  </si>
  <si>
    <t>TBP80</t>
  </si>
  <si>
    <t>Inga edulis (Guabo)</t>
  </si>
  <si>
    <t>CPu9b</t>
  </si>
  <si>
    <t>Inga spp (Guabo)</t>
  </si>
  <si>
    <t>CPu9c</t>
  </si>
  <si>
    <t>Inga striata (Guabo)</t>
  </si>
  <si>
    <t>CPu9a</t>
  </si>
  <si>
    <t>Jacarandá copaia (Jacarandá)</t>
  </si>
  <si>
    <t>TBP29</t>
  </si>
  <si>
    <t>Jacaranda mimosifolia (Arabisco)</t>
  </si>
  <si>
    <t>TBP42</t>
  </si>
  <si>
    <t>Juglans neotropica (Nogal)</t>
  </si>
  <si>
    <t>TBP27</t>
  </si>
  <si>
    <t>Maclura tinctoria (Moral fino)</t>
  </si>
  <si>
    <t>TBP83b</t>
  </si>
  <si>
    <t>Mangifera indica (Mango)</t>
  </si>
  <si>
    <t>CPum1a</t>
  </si>
  <si>
    <t>TBP92a</t>
  </si>
  <si>
    <t>TBP92b</t>
  </si>
  <si>
    <t>Matisia cordata (Sapote)</t>
  </si>
  <si>
    <t>TBP92c</t>
  </si>
  <si>
    <t>TBP81</t>
  </si>
  <si>
    <t>Matisia spp. (Sapotillo)</t>
  </si>
  <si>
    <t>TBP93</t>
  </si>
  <si>
    <t>Melia azedarach (Paraiso)</t>
  </si>
  <si>
    <t>TBP88</t>
  </si>
  <si>
    <t>TBP73</t>
  </si>
  <si>
    <t>Myroxylon balsamum (Balsamo)</t>
  </si>
  <si>
    <t>TBP24</t>
  </si>
  <si>
    <t>Nectandra spp. (Canelo)</t>
  </si>
  <si>
    <t>TBP52</t>
  </si>
  <si>
    <t>Ochroma lagopus (Balsa)</t>
  </si>
  <si>
    <t>TBP4b</t>
  </si>
  <si>
    <t>Ochroma pyramidale (Balsa)</t>
  </si>
  <si>
    <t>TBP4a</t>
  </si>
  <si>
    <t>Ocotea sericea (Aguacatillo)</t>
  </si>
  <si>
    <t>TBP39b</t>
  </si>
  <si>
    <t>Otoba  gordoniifolia (Sangre de gallina)</t>
  </si>
  <si>
    <t>TBP91</t>
  </si>
  <si>
    <t>Otoba gracilipes (Cuangare)</t>
  </si>
  <si>
    <t>TBP61</t>
  </si>
  <si>
    <t>Otoba spp. (Llorasangre)</t>
  </si>
  <si>
    <t>TBP75</t>
  </si>
  <si>
    <t>Parkia multijuga (Cutanga)</t>
  </si>
  <si>
    <t>TBP34</t>
  </si>
  <si>
    <t>Parkia spp. (Guarango)</t>
  </si>
  <si>
    <t>TBP26a</t>
  </si>
  <si>
    <t>Persea americana (Aguacate)</t>
  </si>
  <si>
    <t>Cpua</t>
  </si>
  <si>
    <t>Pinus muricata (Pino)</t>
  </si>
  <si>
    <t>TBP20c</t>
  </si>
  <si>
    <t>TBP20a</t>
  </si>
  <si>
    <t>Pinus pseudostrobus (Pino)</t>
  </si>
  <si>
    <t>TBP20d</t>
  </si>
  <si>
    <t>Pinus radiata (Pino)</t>
  </si>
  <si>
    <t>TBP20b</t>
  </si>
  <si>
    <t>Piptadenia pteroclada (Guarango con espinas)</t>
  </si>
  <si>
    <t>TBP68</t>
  </si>
  <si>
    <t>Pithecellobium micradenium (Bantano)</t>
  </si>
  <si>
    <t>TBP47</t>
  </si>
  <si>
    <t>Pollalesta discolor (Pigue)</t>
  </si>
  <si>
    <t>TBP19</t>
  </si>
  <si>
    <t>Populus sp. (Alamo)</t>
  </si>
  <si>
    <t>TBP38</t>
  </si>
  <si>
    <t>Pouteria sapota (Mamey comestible)</t>
  </si>
  <si>
    <t>TBP78</t>
  </si>
  <si>
    <t>Pouteria spp. (Caimitillo)</t>
  </si>
  <si>
    <t>TBP49</t>
  </si>
  <si>
    <t>Pronus serotina (Capuli)</t>
  </si>
  <si>
    <t>TBP53</t>
  </si>
  <si>
    <t>Prosopis juliflora (Algarrobo)</t>
  </si>
  <si>
    <t>TBP1</t>
  </si>
  <si>
    <t>Pseudosamanea guachapele (Guachapeli)</t>
  </si>
  <si>
    <t>TBP11b</t>
  </si>
  <si>
    <t>Psidium spp (Guayabo)</t>
  </si>
  <si>
    <t>Cpuy</t>
  </si>
  <si>
    <t>Pterocarpus spp. (Cedro rosado)</t>
  </si>
  <si>
    <t>TBP57a</t>
  </si>
  <si>
    <t>Salix spp. (Sauce)</t>
  </si>
  <si>
    <t>TBP94</t>
  </si>
  <si>
    <t>TBP22</t>
  </si>
  <si>
    <t>Sapium spp (Cauchillo)</t>
  </si>
  <si>
    <t>TBP55</t>
  </si>
  <si>
    <t>TBP82</t>
  </si>
  <si>
    <t>Schizolobium parahyba (Pachaco)</t>
  </si>
  <si>
    <t>TBP18</t>
  </si>
  <si>
    <t>Simarouba amara (Amargo)</t>
  </si>
  <si>
    <t>TBP40</t>
  </si>
  <si>
    <t>Simira rubencens (Mango)</t>
  </si>
  <si>
    <t>CPum1b</t>
  </si>
  <si>
    <t>Spondias mombin (Jobo)</t>
  </si>
  <si>
    <t>TBP71</t>
  </si>
  <si>
    <t>Spondias spp (Ovito)</t>
  </si>
  <si>
    <t>TBP86</t>
  </si>
  <si>
    <t>Sterculia spp (Sapote colorado, sapote de montana)</t>
  </si>
  <si>
    <t>Tabebuia donnell-smithii (Guayacan blanco)</t>
  </si>
  <si>
    <t>TBP69</t>
  </si>
  <si>
    <t>TBP89</t>
  </si>
  <si>
    <t>Tabebuia chrysantha (Guayacan)</t>
  </si>
  <si>
    <t>TBP12a</t>
  </si>
  <si>
    <t>Tabebuia spp. (Guayacan)</t>
  </si>
  <si>
    <t>TBP12b</t>
  </si>
  <si>
    <t>Tecoma stans (Roble amarillo, tecoma amarilla)</t>
  </si>
  <si>
    <t>TBP23</t>
  </si>
  <si>
    <t>TBP28a</t>
  </si>
  <si>
    <t>TBP28b</t>
  </si>
  <si>
    <t>Trattinnickia barbouri (Copal, anime, pulgande)</t>
  </si>
  <si>
    <t>Triplaris cumingiana (Fernán Sánchez)</t>
  </si>
  <si>
    <t>TBP10</t>
  </si>
  <si>
    <t>Triplaris dugandii (Fernan sanchez, yura)</t>
  </si>
  <si>
    <t>TBP72</t>
  </si>
  <si>
    <t>Zanthoxylum spp (Tachuelo, azafran, limoncillo, azafra)</t>
  </si>
  <si>
    <t>CÓDIGO</t>
  </si>
  <si>
    <t>Calycophyllum spruceanum Benth (capirona)</t>
  </si>
  <si>
    <t>Vol. Total</t>
  </si>
  <si>
    <t>Profesional Forestal:</t>
  </si>
  <si>
    <t>Registro Forestal</t>
  </si>
  <si>
    <t>Nro. Registro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</si>
</sst>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00000"/>
    <numFmt numFmtId="167" formatCode="0.00000"/>
    <numFmt numFmtId="168" formatCode="0000000000"/>
  </numFmts>
  <fonts count="21">
    <font>
      <sz val="11"/>
      <color theme="1"/>
      <name val="Calibri"/>
      <family val="2"/>
      <scheme val="minor"/>
    </font>
    <font>
      <b/>
      <sz val="11"/>
      <color indexed="8"/>
      <name val="Bahnschrift Light"/>
      <family val="2"/>
    </font>
    <font>
      <sz val="11"/>
      <name val="Bahnschrift Light"/>
      <family val="2"/>
    </font>
    <font>
      <b/>
      <vertAlign val="subscript"/>
      <sz val="11"/>
      <color indexed="8"/>
      <name val="Bahnschrift Light"/>
      <family val="2"/>
    </font>
    <font>
      <b/>
      <vertAlign val="subscript"/>
      <sz val="11"/>
      <color indexed="9"/>
      <name val="Bahnschrift Light"/>
      <family val="2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1"/>
      <name val="Albertus Medium"/>
      <family val="2"/>
    </font>
    <font>
      <b/>
      <sz val="10"/>
      <color theme="1"/>
      <name val="Albertus Medium"/>
      <family val="2"/>
    </font>
    <font>
      <sz val="11"/>
      <color theme="1"/>
      <name val="Bahnschrift Light"/>
      <family val="2"/>
    </font>
    <font>
      <b/>
      <sz val="11"/>
      <color theme="1"/>
      <name val="Bahnschrift Light"/>
      <family val="2"/>
    </font>
    <font>
      <b/>
      <i/>
      <sz val="11"/>
      <color theme="1"/>
      <name val="Bahnschrift Light"/>
      <family val="2"/>
    </font>
    <font>
      <i/>
      <sz val="11"/>
      <color theme="1"/>
      <name val="Bahnschrift Light"/>
      <family val="2"/>
    </font>
    <font>
      <b/>
      <sz val="11"/>
      <color theme="0"/>
      <name val="Bahnschrift Light"/>
      <family val="2"/>
    </font>
    <font>
      <sz val="11"/>
      <color theme="0"/>
      <name val="Bahnschrift Light"/>
      <family val="2"/>
    </font>
    <font>
      <b/>
      <sz val="11"/>
      <color theme="0"/>
      <name val="Source Sans Pro Light"/>
      <family val="2"/>
    </font>
    <font>
      <sz val="11"/>
      <color theme="1"/>
      <name val="Source Sans Pro Light"/>
      <family val="2"/>
    </font>
    <font>
      <sz val="6"/>
      <color theme="3" tint="0.59999389629810485"/>
      <name val="Bahnschrift Light"/>
      <family val="2"/>
    </font>
    <font>
      <sz val="8"/>
      <name val="Calibri"/>
      <family val="2"/>
      <scheme val="minor"/>
    </font>
    <font>
      <sz val="5"/>
      <color theme="3" tint="0.59999389629810485"/>
      <name val="Bahnschrift Light"/>
      <family val="2"/>
    </font>
    <font>
      <b/>
      <sz val="5"/>
      <color theme="4" tint="0.59999389629810485"/>
      <name val="Bahnschrift Light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3" tint="0.3999145481734672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3" tint="0.3999145481734672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/>
      <protection locked="0" hidden="1"/>
    </xf>
    <xf numFmtId="0" fontId="9" fillId="0" borderId="4" xfId="0" applyFont="1" applyBorder="1" applyAlignment="1" applyProtection="1">
      <alignment horizontal="center" vertical="center"/>
      <protection locked="0" hidden="1"/>
    </xf>
    <xf numFmtId="2" fontId="9" fillId="0" borderId="5" xfId="0" applyNumberFormat="1" applyFont="1" applyBorder="1" applyAlignment="1" applyProtection="1">
      <alignment horizontal="center" vertical="center"/>
      <protection locked="0" hidden="1"/>
    </xf>
    <xf numFmtId="0" fontId="9" fillId="0" borderId="5" xfId="0" applyFont="1" applyBorder="1" applyAlignment="1" applyProtection="1">
      <alignment horizontal="center" vertical="center"/>
      <protection locked="0" hidden="1"/>
    </xf>
    <xf numFmtId="0" fontId="9" fillId="0" borderId="6" xfId="0" applyFont="1" applyBorder="1" applyAlignment="1" applyProtection="1">
      <alignment horizontal="center" vertical="center"/>
      <protection locked="0" hidden="1"/>
    </xf>
    <xf numFmtId="2" fontId="9" fillId="0" borderId="3" xfId="0" applyNumberFormat="1" applyFont="1" applyBorder="1" applyAlignment="1" applyProtection="1">
      <alignment horizontal="center" vertical="center"/>
      <protection locked="0" hidden="1"/>
    </xf>
    <xf numFmtId="0" fontId="9" fillId="0" borderId="7" xfId="0" applyFont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4" borderId="9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9" fillId="5" borderId="8" xfId="0" applyFont="1" applyFill="1" applyBorder="1" applyAlignment="1" applyProtection="1">
      <alignment horizontal="center" vertical="center" wrapText="1"/>
      <protection hidden="1"/>
    </xf>
    <xf numFmtId="0" fontId="9" fillId="5" borderId="6" xfId="0" applyFont="1" applyFill="1" applyBorder="1" applyAlignment="1" applyProtection="1">
      <alignment horizontal="center" vertical="center" wrapText="1"/>
      <protection hidden="1"/>
    </xf>
    <xf numFmtId="165" fontId="9" fillId="0" borderId="0" xfId="0" applyNumberFormat="1" applyFont="1" applyAlignment="1">
      <alignment vertical="center"/>
    </xf>
    <xf numFmtId="0" fontId="10" fillId="4" borderId="8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9" fillId="0" borderId="0" xfId="0" applyFont="1" applyAlignment="1" applyProtection="1">
      <alignment vertical="center"/>
      <protection locked="0" hidden="1"/>
    </xf>
    <xf numFmtId="0" fontId="10" fillId="4" borderId="3" xfId="0" applyFont="1" applyFill="1" applyBorder="1" applyAlignment="1">
      <alignment horizontal="left" vertical="center" wrapText="1"/>
    </xf>
    <xf numFmtId="165" fontId="9" fillId="0" borderId="15" xfId="0" applyNumberFormat="1" applyFont="1" applyBorder="1" applyAlignment="1" applyProtection="1">
      <alignment vertical="center"/>
      <protection locked="0" hidden="1"/>
    </xf>
    <xf numFmtId="0" fontId="9" fillId="0" borderId="16" xfId="0" applyFont="1" applyBorder="1" applyAlignment="1" applyProtection="1">
      <alignment horizontal="left" vertical="center"/>
      <protection locked="0" hidden="1"/>
    </xf>
    <xf numFmtId="0" fontId="10" fillId="4" borderId="1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 applyProtection="1">
      <alignment horizontal="center" vertical="center"/>
      <protection locked="0" hidden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9" fillId="4" borderId="3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>
      <alignment vertical="center"/>
    </xf>
    <xf numFmtId="0" fontId="9" fillId="0" borderId="13" xfId="0" applyFont="1" applyBorder="1" applyAlignment="1" applyProtection="1">
      <alignment horizontal="center" vertical="center"/>
      <protection locked="0" hidden="1"/>
    </xf>
    <xf numFmtId="0" fontId="9" fillId="0" borderId="12" xfId="0" applyFont="1" applyBorder="1" applyAlignment="1" applyProtection="1">
      <alignment horizontal="center" vertical="center"/>
      <protection locked="0" hidden="1"/>
    </xf>
    <xf numFmtId="2" fontId="9" fillId="0" borderId="12" xfId="0" applyNumberFormat="1" applyFont="1" applyBorder="1" applyAlignment="1" applyProtection="1">
      <alignment horizontal="center" vertical="center"/>
      <protection locked="0" hidden="1"/>
    </xf>
    <xf numFmtId="0" fontId="9" fillId="0" borderId="6" xfId="0" applyFont="1" applyBorder="1" applyAlignment="1">
      <alignment vertical="center"/>
    </xf>
    <xf numFmtId="0" fontId="9" fillId="0" borderId="3" xfId="0" applyFont="1" applyBorder="1" applyAlignment="1" applyProtection="1">
      <alignment vertical="center"/>
      <protection locked="0" hidden="1"/>
    </xf>
    <xf numFmtId="0" fontId="12" fillId="0" borderId="7" xfId="0" applyFont="1" applyBorder="1" applyAlignment="1">
      <alignment vertical="center"/>
    </xf>
    <xf numFmtId="0" fontId="10" fillId="4" borderId="12" xfId="0" applyFont="1" applyFill="1" applyBorder="1" applyAlignment="1" applyProtection="1">
      <alignment horizontal="center" vertical="center"/>
      <protection hidden="1"/>
    </xf>
    <xf numFmtId="164" fontId="10" fillId="7" borderId="3" xfId="0" applyNumberFormat="1" applyFont="1" applyFill="1" applyBorder="1" applyAlignment="1" applyProtection="1">
      <alignment vertical="center"/>
      <protection hidden="1"/>
    </xf>
    <xf numFmtId="164" fontId="10" fillId="8" borderId="3" xfId="0" applyNumberFormat="1" applyFont="1" applyFill="1" applyBorder="1" applyAlignment="1" applyProtection="1">
      <alignment vertical="center"/>
      <protection hidden="1"/>
    </xf>
    <xf numFmtId="0" fontId="11" fillId="7" borderId="18" xfId="0" applyFont="1" applyFill="1" applyBorder="1" applyAlignment="1" applyProtection="1">
      <alignment horizontal="center" vertical="center"/>
      <protection hidden="1"/>
    </xf>
    <xf numFmtId="1" fontId="11" fillId="7" borderId="18" xfId="0" applyNumberFormat="1" applyFont="1" applyFill="1" applyBorder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vertical="center"/>
      <protection hidden="1"/>
    </xf>
    <xf numFmtId="0" fontId="10" fillId="3" borderId="7" xfId="0" applyFont="1" applyFill="1" applyBorder="1" applyAlignment="1" applyProtection="1">
      <alignment vertical="center"/>
      <protection hidden="1"/>
    </xf>
    <xf numFmtId="0" fontId="10" fillId="3" borderId="6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9" fillId="2" borderId="4" xfId="0" applyFont="1" applyFill="1" applyBorder="1" applyAlignment="1" applyProtection="1">
      <alignment horizontal="center" vertical="center" wrapText="1"/>
      <protection hidden="1"/>
    </xf>
    <xf numFmtId="0" fontId="10" fillId="4" borderId="3" xfId="0" applyFont="1" applyFill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2" borderId="6" xfId="0" applyFont="1" applyFill="1" applyBorder="1" applyAlignment="1" applyProtection="1">
      <alignment horizontal="center" vertical="center" wrapText="1"/>
      <protection hidden="1"/>
    </xf>
    <xf numFmtId="0" fontId="10" fillId="4" borderId="9" xfId="0" applyFont="1" applyFill="1" applyBorder="1" applyAlignment="1" applyProtection="1">
      <alignment vertical="center"/>
      <protection hidden="1"/>
    </xf>
    <xf numFmtId="0" fontId="10" fillId="4" borderId="5" xfId="0" applyFont="1" applyFill="1" applyBorder="1" applyAlignment="1" applyProtection="1">
      <alignment vertical="center"/>
      <protection hidden="1"/>
    </xf>
    <xf numFmtId="165" fontId="9" fillId="0" borderId="0" xfId="0" applyNumberFormat="1" applyFont="1" applyAlignment="1" applyProtection="1">
      <alignment vertical="center"/>
      <protection hidden="1"/>
    </xf>
    <xf numFmtId="0" fontId="9" fillId="9" borderId="6" xfId="0" applyFont="1" applyFill="1" applyBorder="1" applyAlignment="1" applyProtection="1">
      <alignment horizontal="center" vertical="center" wrapText="1"/>
      <protection hidden="1"/>
    </xf>
    <xf numFmtId="0" fontId="10" fillId="4" borderId="6" xfId="0" applyFont="1" applyFill="1" applyBorder="1" applyAlignment="1" applyProtection="1">
      <alignment horizontal="left" vertical="center"/>
      <protection hidden="1"/>
    </xf>
    <xf numFmtId="0" fontId="9" fillId="6" borderId="6" xfId="0" applyFont="1" applyFill="1" applyBorder="1" applyAlignment="1" applyProtection="1">
      <alignment horizontal="center" vertical="center" wrapText="1"/>
      <protection hidden="1"/>
    </xf>
    <xf numFmtId="0" fontId="9" fillId="10" borderId="6" xfId="0" applyFont="1" applyFill="1" applyBorder="1" applyAlignment="1" applyProtection="1">
      <alignment horizontal="center" vertical="center" wrapText="1"/>
      <protection hidden="1"/>
    </xf>
    <xf numFmtId="0" fontId="10" fillId="4" borderId="10" xfId="0" applyFont="1" applyFill="1" applyBorder="1" applyAlignment="1" applyProtection="1">
      <alignment vertical="center"/>
      <protection hidden="1"/>
    </xf>
    <xf numFmtId="0" fontId="10" fillId="4" borderId="4" xfId="0" applyFont="1" applyFill="1" applyBorder="1" applyAlignment="1" applyProtection="1">
      <alignment vertical="center"/>
      <protection hidden="1"/>
    </xf>
    <xf numFmtId="168" fontId="9" fillId="0" borderId="3" xfId="0" applyNumberFormat="1" applyFont="1" applyBorder="1" applyAlignment="1" applyProtection="1">
      <alignment horizontal="center" vertical="center"/>
      <protection hidden="1"/>
    </xf>
    <xf numFmtId="0" fontId="9" fillId="11" borderId="6" xfId="0" applyFont="1" applyFill="1" applyBorder="1" applyAlignment="1" applyProtection="1">
      <alignment horizontal="center" vertical="center" wrapText="1"/>
      <protection hidden="1"/>
    </xf>
    <xf numFmtId="0" fontId="10" fillId="4" borderId="1" xfId="0" applyFont="1" applyFill="1" applyBorder="1" applyAlignment="1" applyProtection="1">
      <alignment vertical="center"/>
      <protection hidden="1"/>
    </xf>
    <xf numFmtId="0" fontId="10" fillId="4" borderId="11" xfId="0" applyFont="1" applyFill="1" applyBorder="1" applyAlignment="1" applyProtection="1">
      <alignment vertical="center"/>
      <protection hidden="1"/>
    </xf>
    <xf numFmtId="0" fontId="9" fillId="12" borderId="6" xfId="0" applyFont="1" applyFill="1" applyBorder="1" applyAlignment="1" applyProtection="1">
      <alignment horizontal="center" vertical="center" wrapText="1"/>
      <protection hidden="1"/>
    </xf>
    <xf numFmtId="0" fontId="9" fillId="13" borderId="6" xfId="0" applyFont="1" applyFill="1" applyBorder="1" applyAlignment="1" applyProtection="1">
      <alignment horizontal="center" vertical="center" wrapText="1"/>
      <protection hidden="1"/>
    </xf>
    <xf numFmtId="0" fontId="10" fillId="4" borderId="3" xfId="0" applyFont="1" applyFill="1" applyBorder="1" applyAlignment="1" applyProtection="1">
      <alignment vertical="center" wrapText="1"/>
      <protection hidden="1"/>
    </xf>
    <xf numFmtId="0" fontId="10" fillId="4" borderId="3" xfId="0" applyFont="1" applyFill="1" applyBorder="1" applyAlignment="1" applyProtection="1">
      <alignment horizontal="left" vertical="center" wrapText="1"/>
      <protection hidden="1"/>
    </xf>
    <xf numFmtId="165" fontId="9" fillId="0" borderId="15" xfId="0" applyNumberFormat="1" applyFont="1" applyBorder="1" applyAlignment="1" applyProtection="1">
      <alignment vertical="center"/>
      <protection hidden="1"/>
    </xf>
    <xf numFmtId="0" fontId="10" fillId="4" borderId="9" xfId="0" applyFont="1" applyFill="1" applyBorder="1" applyAlignment="1" applyProtection="1">
      <alignment horizontal="left" vertical="center" wrapText="1"/>
      <protection hidden="1"/>
    </xf>
    <xf numFmtId="0" fontId="9" fillId="0" borderId="11" xfId="0" applyFont="1" applyBorder="1" applyAlignment="1" applyProtection="1">
      <alignment horizontal="left" vertical="center"/>
      <protection hidden="1"/>
    </xf>
    <xf numFmtId="0" fontId="9" fillId="14" borderId="6" xfId="0" applyFont="1" applyFill="1" applyBorder="1" applyAlignment="1" applyProtection="1">
      <alignment horizontal="center" vertical="center" wrapText="1"/>
      <protection hidden="1"/>
    </xf>
    <xf numFmtId="0" fontId="10" fillId="4" borderId="8" xfId="0" applyFont="1" applyFill="1" applyBorder="1" applyAlignment="1" applyProtection="1">
      <alignment vertical="center"/>
      <protection hidden="1"/>
    </xf>
    <xf numFmtId="0" fontId="10" fillId="4" borderId="6" xfId="0" applyFont="1" applyFill="1" applyBorder="1" applyAlignment="1" applyProtection="1">
      <alignment vertical="center"/>
      <protection hidden="1"/>
    </xf>
    <xf numFmtId="0" fontId="9" fillId="0" borderId="8" xfId="0" applyFont="1" applyBorder="1" applyAlignment="1" applyProtection="1">
      <alignment vertical="center"/>
      <protection hidden="1"/>
    </xf>
    <xf numFmtId="0" fontId="9" fillId="0" borderId="6" xfId="0" applyFont="1" applyBorder="1" applyAlignment="1" applyProtection="1">
      <alignment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15" borderId="6" xfId="0" applyFont="1" applyFill="1" applyBorder="1" applyAlignment="1" applyProtection="1">
      <alignment horizontal="center" vertical="center" wrapText="1"/>
      <protection hidden="1"/>
    </xf>
    <xf numFmtId="0" fontId="10" fillId="4" borderId="12" xfId="0" applyFont="1" applyFill="1" applyBorder="1" applyAlignment="1" applyProtection="1">
      <alignment horizontal="left" vertical="center" wrapText="1"/>
      <protection hidden="1"/>
    </xf>
    <xf numFmtId="0" fontId="9" fillId="16" borderId="6" xfId="0" applyFont="1" applyFill="1" applyBorder="1" applyAlignment="1" applyProtection="1">
      <alignment horizontal="center" vertical="center" wrapText="1"/>
      <protection hidden="1"/>
    </xf>
    <xf numFmtId="0" fontId="9" fillId="17" borderId="6" xfId="0" applyFont="1" applyFill="1" applyBorder="1" applyAlignment="1" applyProtection="1">
      <alignment horizontal="center" vertical="center" wrapText="1"/>
      <protection hidden="1"/>
    </xf>
    <xf numFmtId="0" fontId="9" fillId="18" borderId="6" xfId="0" applyFont="1" applyFill="1" applyBorder="1" applyAlignment="1" applyProtection="1">
      <alignment horizontal="center" vertical="center" wrapText="1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/>
      <protection hidden="1"/>
    </xf>
    <xf numFmtId="0" fontId="9" fillId="19" borderId="6" xfId="0" applyFont="1" applyFill="1" applyBorder="1" applyAlignment="1" applyProtection="1">
      <alignment horizontal="center" vertical="center" wrapText="1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10" fillId="4" borderId="6" xfId="0" applyFont="1" applyFill="1" applyBorder="1" applyAlignment="1" applyProtection="1">
      <alignment horizontal="center" vertical="center"/>
      <protection hidden="1"/>
    </xf>
    <xf numFmtId="0" fontId="9" fillId="20" borderId="6" xfId="0" applyFont="1" applyFill="1" applyBorder="1" applyAlignment="1" applyProtection="1">
      <alignment horizontal="center" vertical="center" wrapText="1"/>
      <protection hidden="1"/>
    </xf>
    <xf numFmtId="0" fontId="9" fillId="21" borderId="6" xfId="0" applyFont="1" applyFill="1" applyBorder="1" applyAlignment="1" applyProtection="1">
      <alignment horizontal="center" vertical="center" wrapText="1"/>
      <protection hidden="1"/>
    </xf>
    <xf numFmtId="0" fontId="9" fillId="22" borderId="6" xfId="0" applyFont="1" applyFill="1" applyBorder="1" applyAlignment="1" applyProtection="1">
      <alignment horizontal="center" vertical="center" wrapText="1"/>
      <protection hidden="1"/>
    </xf>
    <xf numFmtId="0" fontId="9" fillId="23" borderId="6" xfId="0" applyFont="1" applyFill="1" applyBorder="1" applyAlignment="1" applyProtection="1">
      <alignment horizontal="center" vertical="center" wrapText="1"/>
      <protection hidden="1"/>
    </xf>
    <xf numFmtId="0" fontId="9" fillId="24" borderId="6" xfId="0" applyFont="1" applyFill="1" applyBorder="1" applyAlignment="1" applyProtection="1">
      <alignment horizontal="center" vertical="center" wrapText="1"/>
      <protection hidden="1"/>
    </xf>
    <xf numFmtId="0" fontId="9" fillId="25" borderId="6" xfId="0" applyFont="1" applyFill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9" fillId="26" borderId="6" xfId="0" applyFont="1" applyFill="1" applyBorder="1" applyAlignment="1" applyProtection="1">
      <alignment horizontal="center" vertical="center" wrapText="1"/>
      <protection hidden="1"/>
    </xf>
    <xf numFmtId="0" fontId="9" fillId="27" borderId="6" xfId="0" applyFont="1" applyFill="1" applyBorder="1" applyAlignment="1" applyProtection="1">
      <alignment horizontal="center" vertical="center" wrapText="1"/>
      <protection hidden="1"/>
    </xf>
    <xf numFmtId="0" fontId="9" fillId="28" borderId="7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10" fillId="7" borderId="3" xfId="0" applyFont="1" applyFill="1" applyBorder="1" applyAlignment="1" applyProtection="1">
      <alignment horizontal="center" vertical="center"/>
      <protection hidden="1"/>
    </xf>
    <xf numFmtId="0" fontId="10" fillId="8" borderId="3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right" vertical="center"/>
      <protection hidden="1"/>
    </xf>
    <xf numFmtId="165" fontId="2" fillId="7" borderId="3" xfId="0" applyNumberFormat="1" applyFont="1" applyFill="1" applyBorder="1" applyAlignment="1" applyProtection="1">
      <alignment horizontal="right" vertical="center"/>
      <protection hidden="1"/>
    </xf>
    <xf numFmtId="0" fontId="2" fillId="7" borderId="3" xfId="0" applyFont="1" applyFill="1" applyBorder="1" applyAlignment="1" applyProtection="1">
      <alignment horizontal="right" vertical="center"/>
      <protection hidden="1"/>
    </xf>
    <xf numFmtId="0" fontId="10" fillId="8" borderId="3" xfId="0" applyFont="1" applyFill="1" applyBorder="1" applyAlignment="1" applyProtection="1">
      <alignment horizontal="right" vertical="center"/>
      <protection hidden="1"/>
    </xf>
    <xf numFmtId="165" fontId="2" fillId="8" borderId="3" xfId="0" applyNumberFormat="1" applyFont="1" applyFill="1" applyBorder="1" applyAlignment="1" applyProtection="1">
      <alignment horizontal="right" vertical="center"/>
      <protection hidden="1"/>
    </xf>
    <xf numFmtId="0" fontId="2" fillId="8" borderId="3" xfId="0" applyFont="1" applyFill="1" applyBorder="1" applyAlignment="1" applyProtection="1">
      <alignment horizontal="right" vertical="center"/>
      <protection hidden="1"/>
    </xf>
    <xf numFmtId="165" fontId="9" fillId="7" borderId="3" xfId="0" applyNumberFormat="1" applyFont="1" applyFill="1" applyBorder="1" applyAlignment="1" applyProtection="1">
      <alignment horizontal="right" vertical="center"/>
      <protection hidden="1"/>
    </xf>
    <xf numFmtId="2" fontId="9" fillId="7" borderId="3" xfId="0" applyNumberFormat="1" applyFont="1" applyFill="1" applyBorder="1" applyAlignment="1" applyProtection="1">
      <alignment horizontal="right" vertical="center"/>
      <protection hidden="1"/>
    </xf>
    <xf numFmtId="165" fontId="9" fillId="8" borderId="3" xfId="0" applyNumberFormat="1" applyFont="1" applyFill="1" applyBorder="1" applyAlignment="1" applyProtection="1">
      <alignment horizontal="right" vertical="center"/>
      <protection hidden="1"/>
    </xf>
    <xf numFmtId="2" fontId="9" fillId="8" borderId="3" xfId="0" applyNumberFormat="1" applyFont="1" applyFill="1" applyBorder="1" applyAlignment="1" applyProtection="1">
      <alignment horizontal="right" vertical="center"/>
      <protection hidden="1"/>
    </xf>
    <xf numFmtId="167" fontId="9" fillId="7" borderId="3" xfId="0" applyNumberFormat="1" applyFont="1" applyFill="1" applyBorder="1" applyAlignment="1" applyProtection="1">
      <alignment horizontal="right" vertical="center"/>
      <protection hidden="1"/>
    </xf>
    <xf numFmtId="167" fontId="9" fillId="8" borderId="3" xfId="0" applyNumberFormat="1" applyFont="1" applyFill="1" applyBorder="1" applyAlignment="1" applyProtection="1">
      <alignment horizontal="right" vertical="center"/>
      <protection hidden="1"/>
    </xf>
    <xf numFmtId="0" fontId="10" fillId="4" borderId="12" xfId="0" applyFont="1" applyFill="1" applyBorder="1" applyAlignment="1" applyProtection="1">
      <alignment horizontal="right" vertical="center"/>
      <protection hidden="1"/>
    </xf>
    <xf numFmtId="167" fontId="9" fillId="7" borderId="12" xfId="0" applyNumberFormat="1" applyFont="1" applyFill="1" applyBorder="1" applyAlignment="1" applyProtection="1">
      <alignment horizontal="right" vertical="center"/>
      <protection hidden="1"/>
    </xf>
    <xf numFmtId="165" fontId="9" fillId="7" borderId="12" xfId="0" applyNumberFormat="1" applyFont="1" applyFill="1" applyBorder="1" applyAlignment="1" applyProtection="1">
      <alignment horizontal="right" vertical="center"/>
      <protection hidden="1"/>
    </xf>
    <xf numFmtId="0" fontId="10" fillId="8" borderId="12" xfId="0" applyFont="1" applyFill="1" applyBorder="1" applyAlignment="1" applyProtection="1">
      <alignment horizontal="right" vertical="center"/>
      <protection hidden="1"/>
    </xf>
    <xf numFmtId="167" fontId="9" fillId="8" borderId="12" xfId="0" applyNumberFormat="1" applyFont="1" applyFill="1" applyBorder="1" applyAlignment="1" applyProtection="1">
      <alignment horizontal="right" vertical="center"/>
      <protection hidden="1"/>
    </xf>
    <xf numFmtId="165" fontId="9" fillId="8" borderId="12" xfId="0" applyNumberFormat="1" applyFont="1" applyFill="1" applyBorder="1" applyAlignment="1" applyProtection="1">
      <alignment horizontal="right" vertical="center"/>
      <protection hidden="1"/>
    </xf>
    <xf numFmtId="0" fontId="9" fillId="7" borderId="3" xfId="0" applyFont="1" applyFill="1" applyBorder="1" applyAlignment="1" applyProtection="1">
      <alignment horizontal="right" vertical="center"/>
      <protection hidden="1"/>
    </xf>
    <xf numFmtId="0" fontId="9" fillId="8" borderId="3" xfId="0" applyFont="1" applyFill="1" applyBorder="1" applyAlignment="1" applyProtection="1">
      <alignment horizontal="right" vertical="center"/>
      <protection hidden="1"/>
    </xf>
    <xf numFmtId="166" fontId="9" fillId="7" borderId="3" xfId="0" applyNumberFormat="1" applyFont="1" applyFill="1" applyBorder="1" applyAlignment="1" applyProtection="1">
      <alignment horizontal="right" vertical="center"/>
      <protection hidden="1"/>
    </xf>
    <xf numFmtId="165" fontId="9" fillId="7" borderId="3" xfId="0" applyNumberFormat="1" applyFont="1" applyFill="1" applyBorder="1" applyAlignment="1" applyProtection="1">
      <alignment horizontal="right" vertical="center" wrapText="1"/>
      <protection hidden="1"/>
    </xf>
    <xf numFmtId="166" fontId="9" fillId="8" borderId="3" xfId="0" applyNumberFormat="1" applyFont="1" applyFill="1" applyBorder="1" applyAlignment="1" applyProtection="1">
      <alignment horizontal="right" vertical="center"/>
      <protection hidden="1"/>
    </xf>
    <xf numFmtId="165" fontId="9" fillId="8" borderId="3" xfId="0" applyNumberFormat="1" applyFont="1" applyFill="1" applyBorder="1" applyAlignment="1" applyProtection="1">
      <alignment horizontal="right" vertical="center" wrapText="1"/>
      <protection hidden="1"/>
    </xf>
    <xf numFmtId="0" fontId="10" fillId="4" borderId="12" xfId="0" applyFont="1" applyFill="1" applyBorder="1" applyAlignment="1" applyProtection="1">
      <alignment horizontal="right" vertical="center" wrapText="1"/>
      <protection hidden="1"/>
    </xf>
    <xf numFmtId="0" fontId="9" fillId="29" borderId="12" xfId="0" applyFont="1" applyFill="1" applyBorder="1" applyAlignment="1" applyProtection="1">
      <alignment horizontal="center" vertical="center"/>
      <protection hidden="1"/>
    </xf>
    <xf numFmtId="0" fontId="9" fillId="29" borderId="3" xfId="0" applyFont="1" applyFill="1" applyBorder="1" applyAlignment="1" applyProtection="1">
      <alignment horizontal="right" vertical="center"/>
      <protection hidden="1"/>
    </xf>
    <xf numFmtId="0" fontId="10" fillId="8" borderId="3" xfId="0" applyFont="1" applyFill="1" applyBorder="1" applyAlignment="1" applyProtection="1">
      <alignment horizontal="right" vertical="center" wrapText="1"/>
      <protection hidden="1"/>
    </xf>
    <xf numFmtId="0" fontId="9" fillId="29" borderId="3" xfId="0" applyFont="1" applyFill="1" applyBorder="1" applyAlignment="1" applyProtection="1">
      <alignment horizontal="center" vertical="center"/>
      <protection hidden="1"/>
    </xf>
    <xf numFmtId="0" fontId="10" fillId="4" borderId="8" xfId="0" applyFont="1" applyFill="1" applyBorder="1" applyAlignment="1" applyProtection="1">
      <alignment horizontal="centerContinuous" vertical="center"/>
      <protection hidden="1"/>
    </xf>
    <xf numFmtId="0" fontId="9" fillId="4" borderId="6" xfId="0" applyFont="1" applyFill="1" applyBorder="1" applyAlignment="1" applyProtection="1">
      <alignment horizontal="centerContinuous" vertical="center"/>
      <protection hidden="1"/>
    </xf>
    <xf numFmtId="167" fontId="9" fillId="7" borderId="6" xfId="0" applyNumberFormat="1" applyFont="1" applyFill="1" applyBorder="1" applyAlignment="1" applyProtection="1">
      <alignment vertical="center"/>
      <protection hidden="1"/>
    </xf>
    <xf numFmtId="0" fontId="13" fillId="8" borderId="8" xfId="0" applyFont="1" applyFill="1" applyBorder="1" applyAlignment="1" applyProtection="1">
      <alignment horizontal="centerContinuous" vertical="center"/>
      <protection hidden="1"/>
    </xf>
    <xf numFmtId="0" fontId="14" fillId="8" borderId="6" xfId="0" applyFont="1" applyFill="1" applyBorder="1" applyAlignment="1" applyProtection="1">
      <alignment horizontal="centerContinuous" vertical="center"/>
      <protection hidden="1"/>
    </xf>
    <xf numFmtId="167" fontId="9" fillId="8" borderId="3" xfId="0" applyNumberFormat="1" applyFont="1" applyFill="1" applyBorder="1" applyAlignment="1" applyProtection="1">
      <alignment vertical="center"/>
      <protection hidden="1"/>
    </xf>
    <xf numFmtId="0" fontId="10" fillId="4" borderId="5" xfId="0" applyFont="1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vertical="center"/>
      <protection hidden="1"/>
    </xf>
    <xf numFmtId="0" fontId="10" fillId="8" borderId="5" xfId="0" applyFont="1" applyFill="1" applyBorder="1" applyAlignment="1" applyProtection="1">
      <alignment horizontal="left" vertical="center"/>
      <protection hidden="1"/>
    </xf>
    <xf numFmtId="0" fontId="9" fillId="8" borderId="4" xfId="0" applyFont="1" applyFill="1" applyBorder="1" applyAlignment="1" applyProtection="1">
      <alignment vertical="center"/>
      <protection hidden="1"/>
    </xf>
    <xf numFmtId="0" fontId="10" fillId="4" borderId="18" xfId="0" applyFont="1" applyFill="1" applyBorder="1" applyAlignment="1" applyProtection="1">
      <alignment horizontal="center" vertical="center"/>
      <protection hidden="1"/>
    </xf>
    <xf numFmtId="0" fontId="10" fillId="8" borderId="18" xfId="0" applyFont="1" applyFill="1" applyBorder="1" applyAlignment="1" applyProtection="1">
      <alignment horizontal="center" vertical="center" wrapText="1"/>
      <protection hidden="1"/>
    </xf>
    <xf numFmtId="0" fontId="10" fillId="8" borderId="18" xfId="0" applyFont="1" applyFill="1" applyBorder="1" applyAlignment="1" applyProtection="1">
      <alignment vertical="center" wrapText="1"/>
      <protection hidden="1"/>
    </xf>
    <xf numFmtId="0" fontId="10" fillId="4" borderId="18" xfId="0" applyFont="1" applyFill="1" applyBorder="1" applyAlignment="1" applyProtection="1">
      <alignment horizontal="right" vertical="center"/>
      <protection hidden="1"/>
    </xf>
    <xf numFmtId="0" fontId="10" fillId="8" borderId="18" xfId="0" applyFont="1" applyFill="1" applyBorder="1" applyAlignment="1" applyProtection="1">
      <alignment horizontal="right" vertical="center"/>
      <protection hidden="1"/>
    </xf>
    <xf numFmtId="0" fontId="10" fillId="7" borderId="8" xfId="0" applyFont="1" applyFill="1" applyBorder="1" applyAlignment="1" applyProtection="1">
      <alignment vertical="center"/>
      <protection hidden="1"/>
    </xf>
    <xf numFmtId="0" fontId="10" fillId="8" borderId="8" xfId="0" applyFont="1" applyFill="1" applyBorder="1" applyAlignment="1" applyProtection="1">
      <alignment vertical="center"/>
      <protection hidden="1"/>
    </xf>
    <xf numFmtId="0" fontId="10" fillId="7" borderId="3" xfId="0" applyFont="1" applyFill="1" applyBorder="1" applyAlignment="1" applyProtection="1">
      <alignment horizontal="center" vertical="center" wrapText="1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0" fontId="9" fillId="7" borderId="3" xfId="0" applyFont="1" applyFill="1" applyBorder="1" applyAlignment="1" applyProtection="1">
      <alignment horizontal="center" vertical="center"/>
      <protection hidden="1"/>
    </xf>
    <xf numFmtId="165" fontId="9" fillId="7" borderId="3" xfId="0" applyNumberFormat="1" applyFont="1" applyFill="1" applyBorder="1" applyAlignment="1" applyProtection="1">
      <alignment horizontal="center" vertical="center"/>
      <protection hidden="1"/>
    </xf>
    <xf numFmtId="0" fontId="9" fillId="8" borderId="3" xfId="0" applyFont="1" applyFill="1" applyBorder="1" applyAlignment="1" applyProtection="1">
      <alignment horizontal="center" vertical="center"/>
      <protection hidden="1"/>
    </xf>
    <xf numFmtId="165" fontId="9" fillId="8" borderId="3" xfId="0" applyNumberFormat="1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165" fontId="14" fillId="0" borderId="0" xfId="0" applyNumberFormat="1" applyFont="1" applyAlignment="1" applyProtection="1">
      <alignment horizontal="center" vertical="center"/>
      <protection hidden="1"/>
    </xf>
    <xf numFmtId="0" fontId="11" fillId="7" borderId="8" xfId="0" applyFont="1" applyFill="1" applyBorder="1" applyAlignment="1" applyProtection="1">
      <alignment vertical="center"/>
      <protection hidden="1"/>
    </xf>
    <xf numFmtId="0" fontId="9" fillId="7" borderId="7" xfId="0" applyFont="1" applyFill="1" applyBorder="1" applyAlignment="1" applyProtection="1">
      <alignment vertical="center"/>
      <protection hidden="1"/>
    </xf>
    <xf numFmtId="0" fontId="9" fillId="7" borderId="6" xfId="0" applyFont="1" applyFill="1" applyBorder="1" applyAlignment="1" applyProtection="1">
      <alignment vertical="center"/>
      <protection hidden="1"/>
    </xf>
    <xf numFmtId="0" fontId="9" fillId="7" borderId="1" xfId="0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9" fillId="7" borderId="11" xfId="0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horizontal="center" vertical="center" wrapText="1"/>
      <protection hidden="1"/>
    </xf>
    <xf numFmtId="0" fontId="9" fillId="7" borderId="0" xfId="0" applyFont="1" applyFill="1" applyAlignment="1" applyProtection="1">
      <alignment horizontal="center" vertical="center"/>
      <protection hidden="1"/>
    </xf>
    <xf numFmtId="0" fontId="9" fillId="7" borderId="11" xfId="0" applyFont="1" applyFill="1" applyBorder="1" applyAlignment="1" applyProtection="1">
      <alignment horizontal="center" vertical="center" wrapText="1"/>
      <protection hidden="1"/>
    </xf>
    <xf numFmtId="0" fontId="11" fillId="7" borderId="0" xfId="0" applyFont="1" applyFill="1" applyAlignment="1" applyProtection="1">
      <alignment horizontal="center" vertical="center"/>
      <protection hidden="1"/>
    </xf>
    <xf numFmtId="0" fontId="11" fillId="7" borderId="11" xfId="0" applyFont="1" applyFill="1" applyBorder="1" applyAlignment="1" applyProtection="1">
      <alignment horizontal="center" vertical="center"/>
      <protection hidden="1"/>
    </xf>
    <xf numFmtId="0" fontId="9" fillId="7" borderId="10" xfId="0" applyFont="1" applyFill="1" applyBorder="1" applyAlignment="1" applyProtection="1">
      <alignment vertical="center"/>
      <protection hidden="1"/>
    </xf>
    <xf numFmtId="168" fontId="9" fillId="7" borderId="2" xfId="0" applyNumberFormat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 applyProtection="1">
      <alignment vertical="center"/>
      <protection hidden="1"/>
    </xf>
    <xf numFmtId="168" fontId="9" fillId="7" borderId="4" xfId="0" applyNumberFormat="1" applyFont="1" applyFill="1" applyBorder="1" applyAlignment="1" applyProtection="1">
      <alignment horizontal="center" vertical="center"/>
      <protection hidden="1"/>
    </xf>
    <xf numFmtId="10" fontId="9" fillId="0" borderId="3" xfId="0" applyNumberFormat="1" applyFont="1" applyBorder="1" applyAlignment="1" applyProtection="1">
      <alignment horizontal="center" vertical="center"/>
      <protection hidden="1"/>
    </xf>
    <xf numFmtId="0" fontId="10" fillId="7" borderId="18" xfId="0" applyFont="1" applyFill="1" applyBorder="1" applyAlignment="1" applyProtection="1">
      <alignment vertical="center"/>
      <protection hidden="1"/>
    </xf>
    <xf numFmtId="1" fontId="10" fillId="7" borderId="18" xfId="0" applyNumberFormat="1" applyFont="1" applyFill="1" applyBorder="1" applyAlignment="1" applyProtection="1">
      <alignment vertical="center"/>
      <protection hidden="1"/>
    </xf>
    <xf numFmtId="2" fontId="10" fillId="7" borderId="18" xfId="0" applyNumberFormat="1" applyFont="1" applyFill="1" applyBorder="1" applyAlignment="1" applyProtection="1">
      <alignment vertical="center"/>
      <protection hidden="1"/>
    </xf>
    <xf numFmtId="0" fontId="10" fillId="8" borderId="18" xfId="0" applyFont="1" applyFill="1" applyBorder="1" applyAlignment="1" applyProtection="1">
      <alignment vertical="center"/>
      <protection hidden="1"/>
    </xf>
    <xf numFmtId="1" fontId="10" fillId="8" borderId="18" xfId="0" applyNumberFormat="1" applyFont="1" applyFill="1" applyBorder="1" applyAlignment="1" applyProtection="1">
      <alignment vertical="center"/>
      <protection hidden="1"/>
    </xf>
    <xf numFmtId="2" fontId="10" fillId="8" borderId="18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15" fillId="30" borderId="19" xfId="0" applyFont="1" applyFill="1" applyBorder="1" applyAlignment="1" applyProtection="1">
      <alignment horizontal="center" vertical="center"/>
      <protection hidden="1"/>
    </xf>
    <xf numFmtId="0" fontId="15" fillId="30" borderId="2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6" fillId="0" borderId="19" xfId="0" applyFont="1" applyBorder="1" applyAlignment="1" applyProtection="1">
      <alignment vertical="center"/>
      <protection hidden="1"/>
    </xf>
    <xf numFmtId="0" fontId="16" fillId="0" borderId="20" xfId="0" applyFont="1" applyBorder="1" applyAlignment="1" applyProtection="1">
      <alignment vertical="center"/>
      <protection hidden="1"/>
    </xf>
    <xf numFmtId="0" fontId="16" fillId="31" borderId="19" xfId="0" applyFont="1" applyFill="1" applyBorder="1" applyAlignment="1" applyProtection="1">
      <alignment vertical="center"/>
      <protection hidden="1"/>
    </xf>
    <xf numFmtId="0" fontId="16" fillId="31" borderId="20" xfId="0" applyFont="1" applyFill="1" applyBorder="1" applyAlignment="1" applyProtection="1">
      <alignment vertical="center"/>
      <protection hidden="1"/>
    </xf>
    <xf numFmtId="16" fontId="16" fillId="0" borderId="19" xfId="0" applyNumberFormat="1" applyFont="1" applyBorder="1" applyAlignment="1" applyProtection="1">
      <alignment vertical="center"/>
      <protection hidden="1"/>
    </xf>
    <xf numFmtId="49" fontId="16" fillId="0" borderId="19" xfId="0" applyNumberFormat="1" applyFont="1" applyBorder="1" applyAlignment="1" applyProtection="1">
      <alignment vertical="center"/>
      <protection hidden="1"/>
    </xf>
    <xf numFmtId="49" fontId="16" fillId="31" borderId="19" xfId="0" applyNumberFormat="1" applyFont="1" applyFill="1" applyBorder="1" applyAlignment="1" applyProtection="1">
      <alignment vertical="center"/>
      <protection hidden="1"/>
    </xf>
    <xf numFmtId="0" fontId="15" fillId="30" borderId="21" xfId="0" applyFont="1" applyFill="1" applyBorder="1" applyAlignment="1" applyProtection="1">
      <alignment horizontal="center" vertical="center"/>
      <protection hidden="1"/>
    </xf>
    <xf numFmtId="0" fontId="16" fillId="0" borderId="22" xfId="0" applyFont="1" applyBorder="1" applyAlignment="1" applyProtection="1">
      <alignment vertical="center"/>
      <protection hidden="1"/>
    </xf>
    <xf numFmtId="49" fontId="16" fillId="31" borderId="22" xfId="0" applyNumberFormat="1" applyFont="1" applyFill="1" applyBorder="1" applyAlignment="1" applyProtection="1">
      <alignment vertical="center"/>
      <protection hidden="1"/>
    </xf>
    <xf numFmtId="0" fontId="17" fillId="3" borderId="7" xfId="0" applyFont="1" applyFill="1" applyBorder="1" applyAlignment="1" applyProtection="1">
      <alignment vertical="center"/>
      <protection hidden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32" borderId="3" xfId="0" applyFont="1" applyFill="1" applyBorder="1" applyAlignment="1" applyProtection="1">
      <alignment horizontal="center" vertical="center" wrapText="1"/>
      <protection hidden="1"/>
    </xf>
    <xf numFmtId="0" fontId="10" fillId="32" borderId="3" xfId="0" applyFont="1" applyFill="1" applyBorder="1" applyAlignment="1" applyProtection="1">
      <alignment horizontal="center" vertical="center"/>
      <protection hidden="1"/>
    </xf>
    <xf numFmtId="10" fontId="9" fillId="0" borderId="12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 wrapText="1"/>
      <protection hidden="1"/>
    </xf>
    <xf numFmtId="0" fontId="12" fillId="0" borderId="1" xfId="0" applyFont="1" applyBorder="1" applyAlignment="1">
      <alignment vertical="center"/>
    </xf>
    <xf numFmtId="0" fontId="19" fillId="3" borderId="7" xfId="0" applyFont="1" applyFill="1" applyBorder="1" applyAlignment="1" applyProtection="1">
      <alignment vertical="center"/>
      <protection hidden="1"/>
    </xf>
    <xf numFmtId="0" fontId="19" fillId="3" borderId="6" xfId="0" applyFont="1" applyFill="1" applyBorder="1" applyAlignment="1" applyProtection="1">
      <alignment vertical="center"/>
      <protection hidden="1"/>
    </xf>
    <xf numFmtId="0" fontId="20" fillId="4" borderId="12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vertical="center"/>
      <protection hidden="1"/>
    </xf>
    <xf numFmtId="168" fontId="9" fillId="0" borderId="3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10" fillId="3" borderId="7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9" fillId="0" borderId="8" xfId="0" applyFont="1" applyBorder="1" applyAlignment="1" applyProtection="1">
      <alignment horizontal="justify" vertical="center"/>
      <protection locked="0"/>
    </xf>
    <xf numFmtId="0" fontId="9" fillId="0" borderId="6" xfId="0" applyFont="1" applyBorder="1" applyAlignment="1" applyProtection="1">
      <alignment horizontal="justify" vertical="center"/>
      <protection locked="0"/>
    </xf>
    <xf numFmtId="0" fontId="12" fillId="0" borderId="8" xfId="0" applyFont="1" applyBorder="1" applyAlignment="1" applyProtection="1">
      <alignment horizontal="justify" vertical="center" wrapText="1"/>
      <protection locked="0" hidden="1"/>
    </xf>
    <xf numFmtId="0" fontId="12" fillId="0" borderId="7" xfId="0" applyFont="1" applyBorder="1" applyAlignment="1" applyProtection="1">
      <alignment horizontal="justify" vertical="center" wrapText="1"/>
      <protection locked="0" hidden="1"/>
    </xf>
    <xf numFmtId="0" fontId="9" fillId="0" borderId="8" xfId="0" applyFont="1" applyBorder="1" applyAlignment="1" applyProtection="1">
      <alignment horizontal="justify" vertical="center" wrapText="1"/>
      <protection locked="0"/>
    </xf>
    <xf numFmtId="0" fontId="9" fillId="0" borderId="6" xfId="0" applyFont="1" applyBorder="1" applyAlignment="1" applyProtection="1">
      <alignment horizontal="justify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0" fontId="9" fillId="0" borderId="8" xfId="0" applyFont="1" applyBorder="1" applyAlignment="1" applyProtection="1">
      <alignment horizontal="left" vertical="center"/>
      <protection locked="0" hidden="1"/>
    </xf>
    <xf numFmtId="0" fontId="9" fillId="0" borderId="6" xfId="0" applyFont="1" applyBorder="1" applyAlignment="1" applyProtection="1">
      <alignment horizontal="left" vertical="center"/>
      <protection locked="0" hidden="1"/>
    </xf>
    <xf numFmtId="0" fontId="9" fillId="0" borderId="23" xfId="0" applyFont="1" applyBorder="1" applyAlignment="1" applyProtection="1">
      <alignment horizontal="justify" vertical="center"/>
      <protection hidden="1"/>
    </xf>
    <xf numFmtId="0" fontId="9" fillId="0" borderId="24" xfId="0" applyFont="1" applyBorder="1" applyAlignment="1" applyProtection="1">
      <alignment horizontal="justify" vertical="center"/>
      <protection hidden="1"/>
    </xf>
    <xf numFmtId="0" fontId="9" fillId="0" borderId="6" xfId="0" applyFont="1" applyBorder="1" applyAlignment="1" applyProtection="1">
      <alignment horizontal="justify" vertical="center"/>
      <protection hidden="1"/>
    </xf>
    <xf numFmtId="0" fontId="9" fillId="0" borderId="8" xfId="0" applyFont="1" applyBorder="1" applyAlignment="1" applyProtection="1">
      <alignment horizontal="justify" vertical="center"/>
      <protection hidden="1"/>
    </xf>
    <xf numFmtId="0" fontId="9" fillId="32" borderId="8" xfId="0" applyFont="1" applyFill="1" applyBorder="1" applyAlignment="1" applyProtection="1">
      <alignment horizontal="center" vertical="center"/>
      <protection hidden="1"/>
    </xf>
    <xf numFmtId="0" fontId="9" fillId="32" borderId="6" xfId="0" applyFont="1" applyFill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justify" vertical="center"/>
      <protection hidden="1"/>
    </xf>
    <xf numFmtId="0" fontId="12" fillId="7" borderId="7" xfId="0" applyFont="1" applyFill="1" applyBorder="1" applyAlignment="1" applyProtection="1">
      <alignment horizontal="justify" vertical="center"/>
      <protection hidden="1"/>
    </xf>
    <xf numFmtId="0" fontId="12" fillId="7" borderId="6" xfId="0" applyFont="1" applyFill="1" applyBorder="1" applyAlignment="1" applyProtection="1">
      <alignment horizontal="justify" vertical="center"/>
      <protection hidden="1"/>
    </xf>
    <xf numFmtId="0" fontId="12" fillId="8" borderId="7" xfId="0" applyFont="1" applyFill="1" applyBorder="1" applyAlignment="1" applyProtection="1">
      <alignment horizontal="left" vertical="center" wrapText="1"/>
      <protection hidden="1"/>
    </xf>
    <xf numFmtId="0" fontId="12" fillId="8" borderId="6" xfId="0" applyFont="1" applyFill="1" applyBorder="1" applyAlignment="1" applyProtection="1">
      <alignment horizontal="left" vertical="center" wrapText="1"/>
      <protection hidden="1"/>
    </xf>
    <xf numFmtId="0" fontId="12" fillId="0" borderId="8" xfId="0" applyFont="1" applyBorder="1" applyAlignment="1" applyProtection="1">
      <alignment horizontal="justify" vertical="center"/>
      <protection hidden="1"/>
    </xf>
    <xf numFmtId="0" fontId="12" fillId="0" borderId="7" xfId="0" applyFont="1" applyBorder="1" applyAlignment="1" applyProtection="1">
      <alignment horizontal="justify" vertical="center"/>
      <protection hidden="1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42">
    <dxf>
      <font>
        <u val="none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protection locked="1" hidden="1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 Light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11"/>
        <name val="Bahnschrift Light"/>
        <scheme val="none"/>
      </font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Bahnschrift Light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strike val="0"/>
        <outline val="0"/>
        <shadow val="0"/>
        <u val="none"/>
        <sz val="11"/>
        <name val="Bahnschrift Light"/>
        <scheme val="none"/>
      </font>
      <protection locked="1" hidden="1"/>
    </dxf>
    <dxf>
      <font>
        <strike val="0"/>
        <outline val="0"/>
        <shadow val="0"/>
        <u val="none"/>
        <sz val="11"/>
        <name val="Bahnschrift Light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 Light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 Light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0"/>
        </top>
        <bottom style="thin">
          <color indexed="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0000000}" name="ESPECIES_PC1134" displayName="ESPECIES_PC1134" ref="B1:D143" totalsRowShown="0" headerRowDxfId="41" dataDxfId="40">
  <sortState xmlns:xlrd2="http://schemas.microsoft.com/office/spreadsheetml/2017/richdata2" ref="B2:C146">
    <sortCondition ref="B2:B146"/>
  </sortState>
  <tableColumns count="3">
    <tableColumn id="1" xr3:uid="{00000000-0010-0000-0000-000001000000}" name="ESPECIE" dataDxfId="39"/>
    <tableColumn id="3" xr3:uid="{00000000-0010-0000-0000-000003000000}" name="CÓDIGO" dataDxfId="38"/>
    <tableColumn id="2" xr3:uid="{00000000-0010-0000-0000-000002000000}" name="FACTOR DE FORMA" data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01000000}" name="Tabla61219214" displayName="Tabla61219214" ref="F1:G29" totalsRowShown="0" headerRowDxfId="36" dataDxfId="34" headerRowBorderDxfId="35" tableBorderDxfId="33" totalsRowBorderDxfId="32">
  <autoFilter ref="F1:G29" xr:uid="{00000000-0009-0000-0100-0000D5000000}"/>
  <tableColumns count="2">
    <tableColumn id="1" xr3:uid="{00000000-0010-0000-0100-000001000000}" name="Provincias" dataDxfId="31"/>
    <tableColumn id="2" xr3:uid="{00000000-0010-0000-0100-000002000000}" name="Zonal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7" xr:uid="{00000000-000C-0000-FFFF-FFFF02000000}" name="PROVINCIAS558" displayName="PROVINCIAS558" ref="I1:K25" totalsRowShown="0" headerRowDxfId="29" headerRowBorderDxfId="28" tableBorderDxfId="27" totalsRowBorderDxfId="26">
  <autoFilter ref="I1:K25" xr:uid="{00000000-0009-0000-0100-00002D020000}"/>
  <tableColumns count="3">
    <tableColumn id="1" xr3:uid="{00000000-0010-0000-0200-000001000000}" name="DPA_DESPRO" dataDxfId="25"/>
    <tableColumn id="2" xr3:uid="{00000000-0010-0000-0200-000002000000}" name="DPA_PROVIN" dataDxfId="24"/>
    <tableColumn id="3" xr3:uid="{00000000-0010-0000-0200-000003000000}" name="Columna1" dataDxfId="2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ESPECIES_PC11" displayName="ESPECIES_PC11" ref="O1:P59" totalsRowShown="0" headerRowDxfId="22" dataDxfId="21">
  <autoFilter ref="O1:P59" xr:uid="{00000000-0009-0000-0100-00000A000000}"/>
  <tableColumns count="2">
    <tableColumn id="1" xr3:uid="{00000000-0010-0000-0300-000001000000}" name="ESPECIE" dataDxfId="20"/>
    <tableColumn id="2" xr3:uid="{00000000-0010-0000-0300-000002000000}" name="FACTOR DE FORMA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la612" displayName="Tabla612" ref="R1:R25" totalsRowShown="0" headerRowDxfId="18" dataDxfId="16" headerRowBorderDxfId="17" tableBorderDxfId="15" totalsRowBorderDxfId="14">
  <autoFilter ref="R1:R25" xr:uid="{00000000-0009-0000-0100-00000B000000}"/>
  <tableColumns count="1">
    <tableColumn id="1" xr3:uid="{00000000-0010-0000-0400-000001000000}" name="Provincias" dataDxfId="1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ESPECIES_PC" displayName="ESPECIES_PC" ref="A1:B144" totalsRowShown="0">
  <autoFilter ref="A1:B144" xr:uid="{00000000-0009-0000-0100-000005000000}"/>
  <tableColumns count="2">
    <tableColumn id="1" xr3:uid="{00000000-0010-0000-0500-000001000000}" name="ESPECIE" dataDxfId="12"/>
    <tableColumn id="2" xr3:uid="{00000000-0010-0000-0500-000002000000}" name="FACTOR DE FORMA" dataDxfId="1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4" xr:uid="{00000000-000C-0000-FFFF-FFFF06000000}" name="PROVINCIAS" displayName="PROVINCIAS" ref="B2:D26" totalsRowShown="0" headerRowDxfId="10" dataDxfId="8" headerRowBorderDxfId="9" tableBorderDxfId="7" totalsRowBorderDxfId="6">
  <autoFilter ref="B2:D26" xr:uid="{00000000-0009-0000-0100-00000C020000}"/>
  <tableColumns count="3">
    <tableColumn id="1" xr3:uid="{00000000-0010-0000-0600-000001000000}" name="DPA_DESPRO" dataDxfId="5"/>
    <tableColumn id="2" xr3:uid="{00000000-0010-0000-0600-000002000000}" name="DPA_PROVIN" dataDxfId="4"/>
    <tableColumn id="3" xr3:uid="{00000000-0010-0000-0600-000003000000}" name="Columna1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>
    <tabColor theme="6" tint="-0.249977111117893"/>
  </sheetPr>
  <dimension ref="A1:GP2651"/>
  <sheetViews>
    <sheetView showGridLines="0" showZeros="0" zoomScaleNormal="100" zoomScalePageLayoutView="120" workbookViewId="0">
      <selection activeCell="D6" sqref="D6:E8"/>
    </sheetView>
  </sheetViews>
  <sheetFormatPr baseColWidth="10" defaultRowHeight="20.100000000000001" customHeight="1"/>
  <cols>
    <col min="1" max="1" width="2.42578125" style="7" customWidth="1"/>
    <col min="2" max="2" width="22.7109375" style="7" customWidth="1"/>
    <col min="3" max="3" width="18.7109375" style="7" customWidth="1"/>
    <col min="4" max="4" width="23.7109375" style="7" customWidth="1"/>
    <col min="5" max="5" width="21" style="7" customWidth="1"/>
    <col min="6" max="6" width="25.85546875" style="7" bestFit="1" customWidth="1"/>
    <col min="7" max="7" width="24.5703125" style="7" customWidth="1"/>
    <col min="8" max="8" width="12" style="7" bestFit="1" customWidth="1"/>
    <col min="9" max="9" width="5" style="7" customWidth="1"/>
    <col min="11" max="11" width="12.85546875" bestFit="1" customWidth="1"/>
    <col min="43" max="44" width="11.42578125" style="21"/>
    <col min="45" max="45" width="11.28515625" style="21" customWidth="1"/>
    <col min="56" max="16384" width="11.42578125" style="7"/>
  </cols>
  <sheetData>
    <row r="1" spans="2:8" ht="20.100000000000001" customHeight="1">
      <c r="B1" s="18" t="s">
        <v>400</v>
      </c>
      <c r="C1" s="19"/>
      <c r="D1" s="19"/>
      <c r="E1" s="220" t="e">
        <f>VLOOKUP(C2,'Provincias y cantones'!B3:D26,3,FALSE)</f>
        <v>#N/A</v>
      </c>
      <c r="F1" s="19"/>
      <c r="G1" s="20"/>
    </row>
    <row r="2" spans="2:8" ht="20.100000000000001" customHeight="1">
      <c r="B2" s="24" t="s">
        <v>389</v>
      </c>
      <c r="C2" s="237"/>
      <c r="D2" s="238"/>
      <c r="E2" s="24" t="s">
        <v>387</v>
      </c>
      <c r="F2" s="237"/>
      <c r="G2" s="238"/>
    </row>
    <row r="3" spans="2:8" ht="20.100000000000001" customHeight="1">
      <c r="B3" s="26" t="s">
        <v>388</v>
      </c>
      <c r="C3" s="237"/>
      <c r="D3" s="238"/>
      <c r="E3" s="27" t="s">
        <v>399</v>
      </c>
      <c r="F3" s="28" t="str">
        <f>IFERROR(VLOOKUP($C$2,Hoja1!F2:G29,2,0),"")</f>
        <v/>
      </c>
      <c r="G3" s="29"/>
      <c r="H3" s="30"/>
    </row>
    <row r="4" spans="2:8" ht="20.100000000000001" customHeight="1">
      <c r="B4" s="31" t="s">
        <v>390</v>
      </c>
      <c r="C4" s="241"/>
      <c r="D4" s="242"/>
      <c r="E4" s="32" t="s">
        <v>391</v>
      </c>
      <c r="F4" s="241"/>
      <c r="G4" s="242"/>
      <c r="H4" s="30"/>
    </row>
    <row r="5" spans="2:8" ht="20.100000000000001" customHeight="1">
      <c r="B5" s="18" t="s">
        <v>401</v>
      </c>
      <c r="C5" s="19"/>
      <c r="D5" s="19"/>
      <c r="E5" s="19"/>
      <c r="F5" s="19"/>
      <c r="G5" s="20"/>
      <c r="H5" s="30"/>
    </row>
    <row r="6" spans="2:8" ht="20.100000000000001" customHeight="1">
      <c r="B6" s="24" t="s">
        <v>392</v>
      </c>
      <c r="C6" s="24"/>
      <c r="D6" s="243"/>
      <c r="E6" s="243"/>
      <c r="F6" s="24" t="s">
        <v>394</v>
      </c>
      <c r="G6" s="233"/>
      <c r="H6" s="30"/>
    </row>
    <row r="7" spans="2:8" ht="20.100000000000001" customHeight="1">
      <c r="B7" s="24" t="s">
        <v>393</v>
      </c>
      <c r="C7" s="24"/>
      <c r="D7" s="243"/>
      <c r="E7" s="243"/>
      <c r="F7" s="24" t="s">
        <v>394</v>
      </c>
      <c r="G7" s="233"/>
    </row>
    <row r="8" spans="2:8" ht="20.100000000000001" customHeight="1">
      <c r="B8" s="24" t="s">
        <v>2024</v>
      </c>
      <c r="C8" s="24"/>
      <c r="D8" s="243"/>
      <c r="E8" s="243"/>
      <c r="F8" s="24" t="s">
        <v>2026</v>
      </c>
      <c r="G8" s="233"/>
    </row>
    <row r="9" spans="2:8" ht="20.100000000000001" customHeight="1">
      <c r="B9" s="18" t="s">
        <v>402</v>
      </c>
      <c r="C9" s="19"/>
      <c r="D9" s="19"/>
      <c r="E9" s="19"/>
      <c r="F9" s="228" t="str">
        <f>IF(ISBLANK(C12)," ",VLOOKUP(C12,ESPECIE,3,FALSE))</f>
        <v xml:space="preserve"> </v>
      </c>
      <c r="G9" s="229" t="str">
        <f>IF(ISBLANK(C13)," ",VLOOKUP(C13,ESPECIE,3,FALSE))</f>
        <v xml:space="preserve"> </v>
      </c>
    </row>
    <row r="10" spans="2:8" ht="20.100000000000001" customHeight="1">
      <c r="B10" s="221" t="s">
        <v>453</v>
      </c>
      <c r="C10" s="33"/>
      <c r="D10" s="222" t="s">
        <v>455</v>
      </c>
      <c r="E10" s="35"/>
      <c r="F10" s="222" t="s">
        <v>452</v>
      </c>
      <c r="G10" s="36"/>
    </row>
    <row r="11" spans="2:8" ht="20.100000000000001" customHeight="1">
      <c r="B11" s="31" t="s">
        <v>457</v>
      </c>
      <c r="C11" s="32"/>
      <c r="D11" s="244"/>
      <c r="E11" s="245"/>
      <c r="F11" s="34" t="s">
        <v>408</v>
      </c>
      <c r="G11" s="12"/>
    </row>
    <row r="12" spans="2:8" ht="20.100000000000001" customHeight="1">
      <c r="B12" s="37" t="str">
        <f>IF(ISTEXT(C12),"Especie1"," ")</f>
        <v xml:space="preserve"> </v>
      </c>
      <c r="C12" s="239"/>
      <c r="D12" s="240"/>
      <c r="E12" s="223" t="str">
        <f>IF(ISBLANK(C12)," ",VLOOKUP(C12,ESPECIE,2,FALSE))</f>
        <v xml:space="preserve"> </v>
      </c>
      <c r="F12" s="230" t="str">
        <f>"Factor forma "&amp;IF(ISBLANK(C12)," ",VLOOKUP(C12,ESPECIE,3,FALSE))</f>
        <v xml:space="preserve">Factor forma  </v>
      </c>
      <c r="G12" s="61" t="str">
        <f>IF(G10="Raleo","Intensidad de raleo","")</f>
        <v/>
      </c>
    </row>
    <row r="13" spans="2:8" ht="20.100000000000001" customHeight="1">
      <c r="B13" s="37" t="str">
        <f>IF(ISTEXT(C13),"Especie2"," ")</f>
        <v xml:space="preserve"> </v>
      </c>
      <c r="C13" s="239"/>
      <c r="D13" s="240"/>
      <c r="E13" s="223" t="str">
        <f>IF(ISBLANK(C13)," ",VLOOKUP(C13,ESPECIE,2,FALSE))</f>
        <v xml:space="preserve"> </v>
      </c>
      <c r="F13" s="230" t="str">
        <f>"Factor forma "&amp;IF(ISBLANK(C13)," ",VLOOKUP(C13,ESPECIE,3,FALSE))</f>
        <v xml:space="preserve">Factor forma  </v>
      </c>
      <c r="G13" s="225"/>
    </row>
    <row r="14" spans="2:8" ht="20.100000000000001" customHeight="1">
      <c r="B14" s="18" t="s">
        <v>403</v>
      </c>
      <c r="C14" s="19"/>
      <c r="D14" s="19"/>
      <c r="E14" s="19"/>
      <c r="F14" s="19"/>
      <c r="G14" s="20"/>
    </row>
    <row r="15" spans="2:8" ht="20.100000000000001" customHeight="1">
      <c r="B15" s="38" t="s">
        <v>397</v>
      </c>
      <c r="C15" s="39" t="s">
        <v>395</v>
      </c>
      <c r="D15" s="38" t="s">
        <v>396</v>
      </c>
      <c r="E15" s="38" t="s">
        <v>397</v>
      </c>
      <c r="F15" s="39" t="s">
        <v>395</v>
      </c>
      <c r="G15" s="38" t="s">
        <v>396</v>
      </c>
    </row>
    <row r="16" spans="2:8" ht="20.100000000000001" customHeight="1">
      <c r="B16" s="40">
        <f>IF(C16&gt;0,1,0)</f>
        <v>0</v>
      </c>
      <c r="C16" s="11"/>
      <c r="D16" s="11"/>
      <c r="E16" s="41"/>
      <c r="F16" s="11"/>
      <c r="G16" s="11"/>
    </row>
    <row r="17" spans="1:8" ht="20.100000000000001" customHeight="1">
      <c r="B17" s="40">
        <f t="shared" ref="B17:B30" si="0">IF(C17&gt;0,IF(B16&gt;0,B16+1,0),0)</f>
        <v>0</v>
      </c>
      <c r="C17" s="11"/>
      <c r="D17" s="11"/>
      <c r="E17" s="41">
        <f t="shared" ref="E17:E30" si="1">IF(F17&gt;0,IF(E16&gt;0,E16+1,0),0)</f>
        <v>0</v>
      </c>
      <c r="F17" s="11"/>
      <c r="G17" s="11"/>
    </row>
    <row r="18" spans="1:8" ht="20.100000000000001" customHeight="1">
      <c r="B18" s="40">
        <f t="shared" si="0"/>
        <v>0</v>
      </c>
      <c r="C18" s="11"/>
      <c r="D18" s="11"/>
      <c r="E18" s="41">
        <f t="shared" si="1"/>
        <v>0</v>
      </c>
      <c r="F18" s="11"/>
      <c r="G18" s="11"/>
    </row>
    <row r="19" spans="1:8" ht="20.100000000000001" customHeight="1">
      <c r="B19" s="40">
        <f t="shared" si="0"/>
        <v>0</v>
      </c>
      <c r="C19" s="11"/>
      <c r="D19" s="11"/>
      <c r="E19" s="41">
        <f t="shared" si="1"/>
        <v>0</v>
      </c>
      <c r="F19" s="11"/>
      <c r="G19" s="11"/>
    </row>
    <row r="20" spans="1:8" ht="20.100000000000001" hidden="1" customHeight="1">
      <c r="B20" s="40">
        <f t="shared" si="0"/>
        <v>0</v>
      </c>
      <c r="C20" s="11"/>
      <c r="D20" s="11"/>
      <c r="E20" s="41">
        <f t="shared" si="1"/>
        <v>0</v>
      </c>
      <c r="F20" s="11"/>
      <c r="G20" s="11"/>
    </row>
    <row r="21" spans="1:8" ht="20.100000000000001" hidden="1" customHeight="1">
      <c r="B21" s="40">
        <f t="shared" si="0"/>
        <v>0</v>
      </c>
      <c r="C21" s="11"/>
      <c r="D21" s="11"/>
      <c r="E21" s="41">
        <f t="shared" si="1"/>
        <v>0</v>
      </c>
      <c r="F21" s="11"/>
      <c r="G21" s="11"/>
    </row>
    <row r="22" spans="1:8" ht="20.100000000000001" hidden="1" customHeight="1">
      <c r="B22" s="40">
        <f t="shared" si="0"/>
        <v>0</v>
      </c>
      <c r="C22" s="11"/>
      <c r="D22" s="11"/>
      <c r="E22" s="41">
        <f t="shared" si="1"/>
        <v>0</v>
      </c>
      <c r="F22" s="11"/>
      <c r="G22" s="11"/>
    </row>
    <row r="23" spans="1:8" ht="16.5" hidden="1" customHeight="1">
      <c r="B23" s="40">
        <f t="shared" si="0"/>
        <v>0</v>
      </c>
      <c r="C23" s="11"/>
      <c r="D23" s="11"/>
      <c r="E23" s="41">
        <f t="shared" si="1"/>
        <v>0</v>
      </c>
      <c r="F23" s="11"/>
      <c r="G23" s="11"/>
    </row>
    <row r="24" spans="1:8" ht="20.100000000000001" hidden="1" customHeight="1">
      <c r="B24" s="40">
        <f t="shared" si="0"/>
        <v>0</v>
      </c>
      <c r="C24" s="11"/>
      <c r="D24" s="11"/>
      <c r="E24" s="41">
        <f t="shared" si="1"/>
        <v>0</v>
      </c>
      <c r="F24" s="11"/>
      <c r="G24" s="11"/>
    </row>
    <row r="25" spans="1:8" ht="20.100000000000001" hidden="1" customHeight="1">
      <c r="B25" s="40">
        <f t="shared" si="0"/>
        <v>0</v>
      </c>
      <c r="C25" s="11"/>
      <c r="D25" s="11"/>
      <c r="E25" s="41">
        <f t="shared" si="1"/>
        <v>0</v>
      </c>
      <c r="F25" s="11"/>
      <c r="G25" s="11"/>
    </row>
    <row r="26" spans="1:8" ht="20.100000000000001" hidden="1" customHeight="1">
      <c r="B26" s="40">
        <f t="shared" si="0"/>
        <v>0</v>
      </c>
      <c r="C26" s="11"/>
      <c r="D26" s="11"/>
      <c r="E26" s="41">
        <f t="shared" si="1"/>
        <v>0</v>
      </c>
      <c r="F26" s="11"/>
      <c r="G26" s="11"/>
    </row>
    <row r="27" spans="1:8" ht="20.100000000000001" hidden="1" customHeight="1">
      <c r="B27" s="40">
        <f t="shared" si="0"/>
        <v>0</v>
      </c>
      <c r="C27" s="11"/>
      <c r="D27" s="11"/>
      <c r="E27" s="41">
        <f t="shared" si="1"/>
        <v>0</v>
      </c>
      <c r="F27" s="11"/>
      <c r="G27" s="11"/>
    </row>
    <row r="28" spans="1:8" ht="20.100000000000001" hidden="1" customHeight="1">
      <c r="B28" s="40">
        <f t="shared" si="0"/>
        <v>0</v>
      </c>
      <c r="C28" s="11"/>
      <c r="D28" s="11"/>
      <c r="E28" s="41">
        <f t="shared" si="1"/>
        <v>0</v>
      </c>
      <c r="F28" s="11"/>
      <c r="G28" s="11"/>
    </row>
    <row r="29" spans="1:8" ht="20.100000000000001" hidden="1" customHeight="1">
      <c r="B29" s="40">
        <f t="shared" si="0"/>
        <v>0</v>
      </c>
      <c r="C29" s="11"/>
      <c r="D29" s="11"/>
      <c r="E29" s="41">
        <f t="shared" si="1"/>
        <v>0</v>
      </c>
      <c r="F29" s="11"/>
      <c r="G29" s="11"/>
    </row>
    <row r="30" spans="1:8" ht="20.100000000000001" hidden="1" customHeight="1">
      <c r="B30" s="40">
        <f t="shared" si="0"/>
        <v>0</v>
      </c>
      <c r="C30" s="11"/>
      <c r="D30" s="11"/>
      <c r="E30" s="41">
        <f t="shared" si="1"/>
        <v>0</v>
      </c>
      <c r="F30" s="11"/>
      <c r="G30" s="11"/>
    </row>
    <row r="32" spans="1:8" ht="20.100000000000001" customHeight="1">
      <c r="A32" s="226"/>
      <c r="B32" s="18" t="s">
        <v>404</v>
      </c>
      <c r="C32" s="44"/>
      <c r="D32" s="19"/>
      <c r="E32" s="19"/>
      <c r="F32" s="19"/>
      <c r="G32" s="45"/>
      <c r="H32" s="46"/>
    </row>
    <row r="33" spans="2:45" ht="20.100000000000001" customHeight="1">
      <c r="B33" s="47" t="s">
        <v>449</v>
      </c>
      <c r="C33" s="47" t="s">
        <v>397</v>
      </c>
      <c r="D33" s="48" t="s">
        <v>398</v>
      </c>
      <c r="E33" s="49" t="s">
        <v>450</v>
      </c>
      <c r="F33" s="50" t="s">
        <v>456</v>
      </c>
      <c r="G33" s="47" t="s">
        <v>0</v>
      </c>
      <c r="AQ33" s="52"/>
      <c r="AR33" s="51"/>
      <c r="AS33" s="52"/>
    </row>
    <row r="34" spans="2:45" ht="20.100000000000001" customHeight="1">
      <c r="B34" s="11"/>
      <c r="C34" s="11"/>
      <c r="D34" s="12"/>
      <c r="E34" s="13"/>
      <c r="F34" s="14"/>
      <c r="G34" s="53" t="str">
        <f t="shared" ref="G34:G97" si="2">IFERROR(IF(ISBLANK(C34)," ",IF(ISBLANK(D34),"NUM ARBOL",IF(ISBLANK(E34),"DAP",IF(ISBLANK(F34),"ALTURA",IF($E$33="DAP (cm)",PI()*((E34/100)^2)/4*F34*$F$9,IF($E$33="CAP (cm)",PI()*((E34/PI()/100)^2)/4*F34*$F$9))))))," ")</f>
        <v xml:space="preserve"> </v>
      </c>
    </row>
    <row r="35" spans="2:45" ht="20.100000000000001" customHeight="1">
      <c r="B35" s="11"/>
      <c r="C35" s="11"/>
      <c r="D35" s="15"/>
      <c r="E35" s="13"/>
      <c r="F35" s="14"/>
      <c r="G35" s="53" t="str">
        <f t="shared" si="2"/>
        <v xml:space="preserve"> </v>
      </c>
    </row>
    <row r="36" spans="2:45" ht="20.100000000000001" customHeight="1">
      <c r="B36" s="11"/>
      <c r="C36" s="11"/>
      <c r="D36" s="12"/>
      <c r="E36" s="13"/>
      <c r="F36" s="14"/>
      <c r="G36" s="53" t="str">
        <f t="shared" si="2"/>
        <v xml:space="preserve"> </v>
      </c>
    </row>
    <row r="37" spans="2:45" ht="20.100000000000001" customHeight="1">
      <c r="B37" s="11"/>
      <c r="C37" s="11"/>
      <c r="D37" s="12"/>
      <c r="E37" s="13"/>
      <c r="F37" s="14"/>
      <c r="G37" s="53" t="str">
        <f t="shared" si="2"/>
        <v xml:space="preserve"> </v>
      </c>
    </row>
    <row r="38" spans="2:45" ht="20.100000000000001" customHeight="1">
      <c r="B38" s="11"/>
      <c r="C38" s="11"/>
      <c r="D38" s="15"/>
      <c r="E38" s="13"/>
      <c r="F38" s="14"/>
      <c r="G38" s="53" t="str">
        <f t="shared" si="2"/>
        <v xml:space="preserve"> </v>
      </c>
    </row>
    <row r="39" spans="2:45" ht="20.100000000000001" customHeight="1">
      <c r="B39" s="11"/>
      <c r="C39" s="11"/>
      <c r="D39" s="12"/>
      <c r="E39" s="13"/>
      <c r="F39" s="14"/>
      <c r="G39" s="53" t="str">
        <f t="shared" si="2"/>
        <v xml:space="preserve"> </v>
      </c>
    </row>
    <row r="40" spans="2:45" ht="20.100000000000001" customHeight="1">
      <c r="B40" s="11"/>
      <c r="C40" s="11"/>
      <c r="D40" s="12"/>
      <c r="E40" s="13"/>
      <c r="F40" s="14"/>
      <c r="G40" s="53" t="str">
        <f t="shared" si="2"/>
        <v xml:space="preserve"> </v>
      </c>
    </row>
    <row r="41" spans="2:45" ht="20.100000000000001" customHeight="1">
      <c r="B41" s="11"/>
      <c r="C41" s="11"/>
      <c r="D41" s="15"/>
      <c r="E41" s="13"/>
      <c r="F41" s="14"/>
      <c r="G41" s="53" t="str">
        <f t="shared" si="2"/>
        <v xml:space="preserve"> </v>
      </c>
    </row>
    <row r="42" spans="2:45" ht="20.100000000000001" customHeight="1">
      <c r="B42" s="11"/>
      <c r="C42" s="11"/>
      <c r="D42" s="12"/>
      <c r="E42" s="13"/>
      <c r="F42" s="14"/>
      <c r="G42" s="53" t="str">
        <f t="shared" si="2"/>
        <v xml:space="preserve"> </v>
      </c>
    </row>
    <row r="43" spans="2:45" ht="20.100000000000001" customHeight="1">
      <c r="B43" s="11"/>
      <c r="C43" s="11"/>
      <c r="D43" s="12"/>
      <c r="E43" s="13"/>
      <c r="F43" s="14"/>
      <c r="G43" s="53" t="str">
        <f t="shared" si="2"/>
        <v xml:space="preserve"> </v>
      </c>
    </row>
    <row r="44" spans="2:45" ht="20.100000000000001" customHeight="1">
      <c r="B44" s="11"/>
      <c r="C44" s="11"/>
      <c r="D44" s="15"/>
      <c r="E44" s="13"/>
      <c r="F44" s="14"/>
      <c r="G44" s="53" t="str">
        <f t="shared" si="2"/>
        <v xml:space="preserve"> </v>
      </c>
    </row>
    <row r="45" spans="2:45" ht="20.100000000000001" customHeight="1">
      <c r="B45" s="11"/>
      <c r="C45" s="11"/>
      <c r="D45" s="12"/>
      <c r="E45" s="13"/>
      <c r="F45" s="14"/>
      <c r="G45" s="53" t="str">
        <f t="shared" si="2"/>
        <v xml:space="preserve"> </v>
      </c>
    </row>
    <row r="46" spans="2:45" ht="20.100000000000001" customHeight="1">
      <c r="B46" s="11"/>
      <c r="C46" s="11"/>
      <c r="D46" s="12"/>
      <c r="E46" s="13"/>
      <c r="F46" s="14"/>
      <c r="G46" s="53" t="str">
        <f t="shared" si="2"/>
        <v xml:space="preserve"> </v>
      </c>
    </row>
    <row r="47" spans="2:45" ht="20.100000000000001" customHeight="1">
      <c r="B47" s="11"/>
      <c r="C47" s="11"/>
      <c r="D47" s="15"/>
      <c r="E47" s="13"/>
      <c r="F47" s="14"/>
      <c r="G47" s="53" t="str">
        <f t="shared" si="2"/>
        <v xml:space="preserve"> </v>
      </c>
    </row>
    <row r="48" spans="2:45" ht="20.100000000000001" customHeight="1">
      <c r="B48" s="11"/>
      <c r="C48" s="11"/>
      <c r="D48" s="12"/>
      <c r="E48" s="13"/>
      <c r="F48" s="14"/>
      <c r="G48" s="53" t="str">
        <f t="shared" si="2"/>
        <v xml:space="preserve"> </v>
      </c>
    </row>
    <row r="49" spans="2:7" ht="20.100000000000001" customHeight="1">
      <c r="B49" s="11"/>
      <c r="C49" s="11"/>
      <c r="D49" s="12"/>
      <c r="E49" s="13"/>
      <c r="F49" s="14"/>
      <c r="G49" s="53" t="str">
        <f t="shared" si="2"/>
        <v xml:space="preserve"> </v>
      </c>
    </row>
    <row r="50" spans="2:7" ht="20.100000000000001" customHeight="1">
      <c r="B50" s="11"/>
      <c r="C50" s="11"/>
      <c r="D50" s="15"/>
      <c r="E50" s="13"/>
      <c r="F50" s="14"/>
      <c r="G50" s="53" t="str">
        <f t="shared" si="2"/>
        <v xml:space="preserve"> </v>
      </c>
    </row>
    <row r="51" spans="2:7" ht="20.100000000000001" customHeight="1">
      <c r="B51" s="11"/>
      <c r="C51" s="11"/>
      <c r="D51" s="12"/>
      <c r="E51" s="13"/>
      <c r="F51" s="14"/>
      <c r="G51" s="53" t="str">
        <f t="shared" si="2"/>
        <v xml:space="preserve"> </v>
      </c>
    </row>
    <row r="52" spans="2:7" ht="20.100000000000001" customHeight="1">
      <c r="B52" s="11"/>
      <c r="C52" s="11"/>
      <c r="D52" s="12"/>
      <c r="E52" s="13"/>
      <c r="F52" s="14"/>
      <c r="G52" s="53" t="str">
        <f t="shared" si="2"/>
        <v xml:space="preserve"> </v>
      </c>
    </row>
    <row r="53" spans="2:7" ht="20.100000000000001" customHeight="1">
      <c r="B53" s="11"/>
      <c r="C53" s="11"/>
      <c r="D53" s="15"/>
      <c r="E53" s="13"/>
      <c r="F53" s="14"/>
      <c r="G53" s="53" t="str">
        <f t="shared" si="2"/>
        <v xml:space="preserve"> </v>
      </c>
    </row>
    <row r="54" spans="2:7" ht="20.100000000000001" customHeight="1">
      <c r="B54" s="11"/>
      <c r="C54" s="11"/>
      <c r="D54" s="12"/>
      <c r="E54" s="13"/>
      <c r="F54" s="14"/>
      <c r="G54" s="53" t="str">
        <f t="shared" si="2"/>
        <v xml:space="preserve"> </v>
      </c>
    </row>
    <row r="55" spans="2:7" ht="20.100000000000001" customHeight="1">
      <c r="B55" s="11"/>
      <c r="C55" s="11"/>
      <c r="D55" s="12"/>
      <c r="E55" s="13"/>
      <c r="F55" s="14"/>
      <c r="G55" s="53" t="str">
        <f t="shared" si="2"/>
        <v xml:space="preserve"> </v>
      </c>
    </row>
    <row r="56" spans="2:7" ht="20.100000000000001" customHeight="1">
      <c r="B56" s="11"/>
      <c r="C56" s="11"/>
      <c r="D56" s="15"/>
      <c r="E56" s="13"/>
      <c r="F56" s="14"/>
      <c r="G56" s="53" t="str">
        <f t="shared" si="2"/>
        <v xml:space="preserve"> </v>
      </c>
    </row>
    <row r="57" spans="2:7" ht="20.100000000000001" customHeight="1">
      <c r="B57" s="11"/>
      <c r="C57" s="11"/>
      <c r="D57" s="12"/>
      <c r="E57" s="13"/>
      <c r="F57" s="14"/>
      <c r="G57" s="53" t="str">
        <f t="shared" si="2"/>
        <v xml:space="preserve"> </v>
      </c>
    </row>
    <row r="58" spans="2:7" ht="20.100000000000001" customHeight="1">
      <c r="B58" s="11"/>
      <c r="C58" s="11"/>
      <c r="D58" s="12"/>
      <c r="E58" s="13"/>
      <c r="F58" s="14"/>
      <c r="G58" s="53" t="str">
        <f t="shared" si="2"/>
        <v xml:space="preserve"> </v>
      </c>
    </row>
    <row r="59" spans="2:7" ht="20.100000000000001" customHeight="1">
      <c r="B59" s="11"/>
      <c r="C59" s="11"/>
      <c r="D59" s="15"/>
      <c r="E59" s="13"/>
      <c r="F59" s="14"/>
      <c r="G59" s="53" t="str">
        <f t="shared" si="2"/>
        <v xml:space="preserve"> </v>
      </c>
    </row>
    <row r="60" spans="2:7" ht="20.100000000000001" customHeight="1">
      <c r="B60" s="11"/>
      <c r="C60" s="11"/>
      <c r="D60" s="12"/>
      <c r="E60" s="13"/>
      <c r="F60" s="14"/>
      <c r="G60" s="53" t="str">
        <f t="shared" si="2"/>
        <v xml:space="preserve"> </v>
      </c>
    </row>
    <row r="61" spans="2:7" ht="20.100000000000001" customHeight="1">
      <c r="B61" s="11"/>
      <c r="C61" s="11"/>
      <c r="D61" s="12"/>
      <c r="E61" s="13"/>
      <c r="F61" s="14"/>
      <c r="G61" s="53" t="str">
        <f t="shared" si="2"/>
        <v xml:space="preserve"> </v>
      </c>
    </row>
    <row r="62" spans="2:7" ht="20.100000000000001" customHeight="1">
      <c r="B62" s="11"/>
      <c r="C62" s="11"/>
      <c r="D62" s="15"/>
      <c r="E62" s="13"/>
      <c r="F62" s="14"/>
      <c r="G62" s="53" t="str">
        <f t="shared" si="2"/>
        <v xml:space="preserve"> </v>
      </c>
    </row>
    <row r="63" spans="2:7" ht="20.100000000000001" customHeight="1">
      <c r="B63" s="11"/>
      <c r="C63" s="11"/>
      <c r="D63" s="12"/>
      <c r="E63" s="13"/>
      <c r="F63" s="14"/>
      <c r="G63" s="53" t="str">
        <f t="shared" si="2"/>
        <v xml:space="preserve"> </v>
      </c>
    </row>
    <row r="64" spans="2:7" ht="20.100000000000001" customHeight="1">
      <c r="B64" s="11"/>
      <c r="C64" s="11"/>
      <c r="D64" s="12"/>
      <c r="E64" s="13"/>
      <c r="F64" s="14"/>
      <c r="G64" s="53" t="str">
        <f t="shared" si="2"/>
        <v xml:space="preserve"> </v>
      </c>
    </row>
    <row r="65" spans="2:7" ht="20.100000000000001" customHeight="1">
      <c r="B65" s="11"/>
      <c r="C65" s="11"/>
      <c r="D65" s="15"/>
      <c r="E65" s="13"/>
      <c r="F65" s="14"/>
      <c r="G65" s="53" t="str">
        <f t="shared" si="2"/>
        <v xml:space="preserve"> </v>
      </c>
    </row>
    <row r="66" spans="2:7" ht="20.100000000000001" customHeight="1">
      <c r="B66" s="11"/>
      <c r="C66" s="11"/>
      <c r="D66" s="12"/>
      <c r="E66" s="13"/>
      <c r="F66" s="14"/>
      <c r="G66" s="53" t="str">
        <f t="shared" si="2"/>
        <v xml:space="preserve"> </v>
      </c>
    </row>
    <row r="67" spans="2:7" ht="20.100000000000001" customHeight="1">
      <c r="B67" s="11"/>
      <c r="C67" s="11"/>
      <c r="D67" s="12"/>
      <c r="E67" s="13"/>
      <c r="F67" s="14"/>
      <c r="G67" s="53" t="str">
        <f t="shared" si="2"/>
        <v xml:space="preserve"> </v>
      </c>
    </row>
    <row r="68" spans="2:7" ht="20.100000000000001" customHeight="1">
      <c r="B68" s="11"/>
      <c r="C68" s="11"/>
      <c r="D68" s="15"/>
      <c r="E68" s="13"/>
      <c r="F68" s="14"/>
      <c r="G68" s="53" t="str">
        <f t="shared" si="2"/>
        <v xml:space="preserve"> </v>
      </c>
    </row>
    <row r="69" spans="2:7" ht="20.100000000000001" customHeight="1">
      <c r="B69" s="11"/>
      <c r="C69" s="11"/>
      <c r="D69" s="12"/>
      <c r="E69" s="13"/>
      <c r="F69" s="14"/>
      <c r="G69" s="53" t="str">
        <f t="shared" si="2"/>
        <v xml:space="preserve"> </v>
      </c>
    </row>
    <row r="70" spans="2:7" ht="20.100000000000001" customHeight="1">
      <c r="B70" s="11"/>
      <c r="C70" s="11"/>
      <c r="D70" s="12"/>
      <c r="E70" s="13"/>
      <c r="F70" s="14"/>
      <c r="G70" s="53" t="str">
        <f t="shared" si="2"/>
        <v xml:space="preserve"> </v>
      </c>
    </row>
    <row r="71" spans="2:7" ht="20.100000000000001" customHeight="1">
      <c r="B71" s="11"/>
      <c r="C71" s="11"/>
      <c r="D71" s="15"/>
      <c r="E71" s="13"/>
      <c r="F71" s="14"/>
      <c r="G71" s="53" t="str">
        <f t="shared" si="2"/>
        <v xml:space="preserve"> </v>
      </c>
    </row>
    <row r="72" spans="2:7" ht="20.100000000000001" customHeight="1">
      <c r="B72" s="11"/>
      <c r="C72" s="11"/>
      <c r="D72" s="12"/>
      <c r="E72" s="13"/>
      <c r="F72" s="14"/>
      <c r="G72" s="53" t="str">
        <f t="shared" si="2"/>
        <v xml:space="preserve"> </v>
      </c>
    </row>
    <row r="73" spans="2:7" ht="20.100000000000001" customHeight="1">
      <c r="B73" s="11"/>
      <c r="C73" s="11"/>
      <c r="D73" s="12"/>
      <c r="E73" s="13"/>
      <c r="F73" s="14"/>
      <c r="G73" s="53" t="str">
        <f t="shared" si="2"/>
        <v xml:space="preserve"> </v>
      </c>
    </row>
    <row r="74" spans="2:7" ht="20.100000000000001" customHeight="1">
      <c r="B74" s="11"/>
      <c r="C74" s="11"/>
      <c r="D74" s="15"/>
      <c r="E74" s="13"/>
      <c r="F74" s="14"/>
      <c r="G74" s="53" t="str">
        <f t="shared" si="2"/>
        <v xml:space="preserve"> </v>
      </c>
    </row>
    <row r="75" spans="2:7" ht="20.100000000000001" customHeight="1">
      <c r="B75" s="11"/>
      <c r="C75" s="11"/>
      <c r="D75" s="12"/>
      <c r="E75" s="13"/>
      <c r="F75" s="14"/>
      <c r="G75" s="53" t="str">
        <f t="shared" si="2"/>
        <v xml:space="preserve"> </v>
      </c>
    </row>
    <row r="76" spans="2:7" ht="20.100000000000001" customHeight="1">
      <c r="B76" s="11"/>
      <c r="C76" s="11"/>
      <c r="D76" s="12"/>
      <c r="E76" s="13"/>
      <c r="F76" s="14"/>
      <c r="G76" s="53" t="str">
        <f t="shared" si="2"/>
        <v xml:space="preserve"> </v>
      </c>
    </row>
    <row r="77" spans="2:7" ht="20.100000000000001" customHeight="1">
      <c r="B77" s="11"/>
      <c r="C77" s="11"/>
      <c r="D77" s="15"/>
      <c r="E77" s="13"/>
      <c r="F77" s="14"/>
      <c r="G77" s="53" t="str">
        <f t="shared" si="2"/>
        <v xml:space="preserve"> </v>
      </c>
    </row>
    <row r="78" spans="2:7" ht="20.100000000000001" customHeight="1">
      <c r="B78" s="11"/>
      <c r="C78" s="11"/>
      <c r="D78" s="12"/>
      <c r="E78" s="13"/>
      <c r="F78" s="14"/>
      <c r="G78" s="53" t="str">
        <f t="shared" si="2"/>
        <v xml:space="preserve"> </v>
      </c>
    </row>
    <row r="79" spans="2:7" ht="20.100000000000001" customHeight="1">
      <c r="B79" s="11"/>
      <c r="C79" s="11"/>
      <c r="D79" s="12"/>
      <c r="E79" s="13"/>
      <c r="F79" s="14"/>
      <c r="G79" s="53" t="str">
        <f t="shared" si="2"/>
        <v xml:space="preserve"> </v>
      </c>
    </row>
    <row r="80" spans="2:7" ht="20.100000000000001" customHeight="1">
      <c r="B80" s="11"/>
      <c r="C80" s="11"/>
      <c r="D80" s="15"/>
      <c r="E80" s="13"/>
      <c r="F80" s="14"/>
      <c r="G80" s="53" t="str">
        <f t="shared" si="2"/>
        <v xml:space="preserve"> </v>
      </c>
    </row>
    <row r="81" spans="2:7" ht="20.100000000000001" customHeight="1">
      <c r="B81" s="11"/>
      <c r="C81" s="11"/>
      <c r="D81" s="12"/>
      <c r="E81" s="13"/>
      <c r="F81" s="14"/>
      <c r="G81" s="53" t="str">
        <f t="shared" si="2"/>
        <v xml:space="preserve"> </v>
      </c>
    </row>
    <row r="82" spans="2:7" ht="20.100000000000001" customHeight="1">
      <c r="B82" s="11"/>
      <c r="C82" s="11"/>
      <c r="D82" s="12"/>
      <c r="E82" s="13"/>
      <c r="F82" s="14"/>
      <c r="G82" s="53" t="str">
        <f t="shared" si="2"/>
        <v xml:space="preserve"> </v>
      </c>
    </row>
    <row r="83" spans="2:7" ht="20.100000000000001" customHeight="1">
      <c r="B83" s="11"/>
      <c r="C83" s="11"/>
      <c r="D83" s="15"/>
      <c r="E83" s="13"/>
      <c r="F83" s="14"/>
      <c r="G83" s="53" t="str">
        <f t="shared" si="2"/>
        <v xml:space="preserve"> </v>
      </c>
    </row>
    <row r="84" spans="2:7" ht="20.100000000000001" customHeight="1">
      <c r="B84" s="11"/>
      <c r="C84" s="11"/>
      <c r="D84" s="12"/>
      <c r="E84" s="13"/>
      <c r="F84" s="14"/>
      <c r="G84" s="53" t="str">
        <f t="shared" si="2"/>
        <v xml:space="preserve"> </v>
      </c>
    </row>
    <row r="85" spans="2:7" ht="20.100000000000001" customHeight="1">
      <c r="B85" s="11"/>
      <c r="C85" s="11"/>
      <c r="D85" s="12"/>
      <c r="E85" s="13"/>
      <c r="F85" s="14"/>
      <c r="G85" s="53" t="str">
        <f t="shared" si="2"/>
        <v xml:space="preserve"> </v>
      </c>
    </row>
    <row r="86" spans="2:7" ht="20.100000000000001" customHeight="1">
      <c r="B86" s="11"/>
      <c r="C86" s="11"/>
      <c r="D86" s="15"/>
      <c r="E86" s="16"/>
      <c r="F86" s="14"/>
      <c r="G86" s="53" t="str">
        <f t="shared" si="2"/>
        <v xml:space="preserve"> </v>
      </c>
    </row>
    <row r="87" spans="2:7" ht="20.100000000000001" customHeight="1">
      <c r="B87" s="11"/>
      <c r="C87" s="11"/>
      <c r="D87" s="12"/>
      <c r="E87" s="16"/>
      <c r="F87" s="14"/>
      <c r="G87" s="53" t="str">
        <f t="shared" si="2"/>
        <v xml:space="preserve"> </v>
      </c>
    </row>
    <row r="88" spans="2:7" ht="20.100000000000001" customHeight="1">
      <c r="B88" s="11"/>
      <c r="C88" s="11"/>
      <c r="D88" s="12"/>
      <c r="E88" s="16"/>
      <c r="F88" s="14"/>
      <c r="G88" s="53" t="str">
        <f t="shared" si="2"/>
        <v xml:space="preserve"> </v>
      </c>
    </row>
    <row r="89" spans="2:7" ht="20.100000000000001" customHeight="1">
      <c r="B89" s="11"/>
      <c r="C89" s="11"/>
      <c r="D89" s="15"/>
      <c r="E89" s="16"/>
      <c r="F89" s="14"/>
      <c r="G89" s="53" t="str">
        <f t="shared" si="2"/>
        <v xml:space="preserve"> </v>
      </c>
    </row>
    <row r="90" spans="2:7" ht="20.100000000000001" customHeight="1">
      <c r="B90" s="11"/>
      <c r="C90" s="11"/>
      <c r="D90" s="12"/>
      <c r="E90" s="16"/>
      <c r="F90" s="14"/>
      <c r="G90" s="53" t="str">
        <f t="shared" si="2"/>
        <v xml:space="preserve"> </v>
      </c>
    </row>
    <row r="91" spans="2:7" ht="20.100000000000001" customHeight="1">
      <c r="B91" s="11"/>
      <c r="C91" s="11"/>
      <c r="D91" s="12"/>
      <c r="E91" s="16"/>
      <c r="F91" s="14"/>
      <c r="G91" s="53" t="str">
        <f t="shared" si="2"/>
        <v xml:space="preserve"> </v>
      </c>
    </row>
    <row r="92" spans="2:7" ht="20.100000000000001" customHeight="1">
      <c r="B92" s="11"/>
      <c r="C92" s="11"/>
      <c r="D92" s="15"/>
      <c r="E92" s="16"/>
      <c r="F92" s="14"/>
      <c r="G92" s="53" t="str">
        <f t="shared" si="2"/>
        <v xml:space="preserve"> </v>
      </c>
    </row>
    <row r="93" spans="2:7" ht="20.100000000000001" customHeight="1">
      <c r="B93" s="11"/>
      <c r="C93" s="11"/>
      <c r="D93" s="12"/>
      <c r="E93" s="16"/>
      <c r="F93" s="14"/>
      <c r="G93" s="53" t="str">
        <f t="shared" si="2"/>
        <v xml:space="preserve"> </v>
      </c>
    </row>
    <row r="94" spans="2:7" ht="20.100000000000001" customHeight="1">
      <c r="B94" s="11"/>
      <c r="C94" s="11"/>
      <c r="D94" s="12"/>
      <c r="E94" s="16"/>
      <c r="F94" s="14"/>
      <c r="G94" s="53" t="str">
        <f t="shared" si="2"/>
        <v xml:space="preserve"> </v>
      </c>
    </row>
    <row r="95" spans="2:7" ht="20.100000000000001" customHeight="1">
      <c r="B95" s="11"/>
      <c r="C95" s="11"/>
      <c r="D95" s="15"/>
      <c r="E95" s="16"/>
      <c r="F95" s="14"/>
      <c r="G95" s="53" t="str">
        <f t="shared" si="2"/>
        <v xml:space="preserve"> </v>
      </c>
    </row>
    <row r="96" spans="2:7" ht="20.100000000000001" customHeight="1">
      <c r="B96" s="11"/>
      <c r="C96" s="11"/>
      <c r="D96" s="12"/>
      <c r="E96" s="16"/>
      <c r="F96" s="14"/>
      <c r="G96" s="53" t="str">
        <f t="shared" si="2"/>
        <v xml:space="preserve"> </v>
      </c>
    </row>
    <row r="97" spans="2:7" ht="20.100000000000001" customHeight="1">
      <c r="B97" s="11"/>
      <c r="C97" s="11"/>
      <c r="D97" s="12"/>
      <c r="E97" s="16"/>
      <c r="F97" s="14"/>
      <c r="G97" s="53" t="str">
        <f t="shared" si="2"/>
        <v xml:space="preserve"> </v>
      </c>
    </row>
    <row r="98" spans="2:7" ht="20.100000000000001" customHeight="1">
      <c r="B98" s="11"/>
      <c r="C98" s="11"/>
      <c r="D98" s="15"/>
      <c r="E98" s="16"/>
      <c r="F98" s="14"/>
      <c r="G98" s="53" t="str">
        <f t="shared" ref="G98:G161" si="3">IFERROR(IF(ISBLANK(C98)," ",IF(ISBLANK(D98),"NUM ARBOL",IF(ISBLANK(E98),"DAP",IF(ISBLANK(F98),"ALTURA",IF($E$33="DAP (cm)",PI()*((E98/100)^2)/4*F98*$F$9,IF($E$33="CAP (cm)",PI()*((E98/PI()/100)^2)/4*F98*$F$9))))))," ")</f>
        <v xml:space="preserve"> </v>
      </c>
    </row>
    <row r="99" spans="2:7" ht="20.100000000000001" customHeight="1">
      <c r="B99" s="11"/>
      <c r="C99" s="11"/>
      <c r="D99" s="12"/>
      <c r="E99" s="16"/>
      <c r="F99" s="14"/>
      <c r="G99" s="53" t="str">
        <f t="shared" si="3"/>
        <v xml:space="preserve"> </v>
      </c>
    </row>
    <row r="100" spans="2:7" ht="20.100000000000001" customHeight="1">
      <c r="B100" s="11"/>
      <c r="C100" s="11"/>
      <c r="D100" s="12"/>
      <c r="E100" s="16"/>
      <c r="F100" s="14"/>
      <c r="G100" s="53" t="str">
        <f t="shared" si="3"/>
        <v xml:space="preserve"> </v>
      </c>
    </row>
    <row r="101" spans="2:7" ht="20.100000000000001" customHeight="1">
      <c r="B101" s="11"/>
      <c r="C101" s="11"/>
      <c r="D101" s="15"/>
      <c r="E101" s="16"/>
      <c r="F101" s="14"/>
      <c r="G101" s="53" t="str">
        <f t="shared" si="3"/>
        <v xml:space="preserve"> </v>
      </c>
    </row>
    <row r="102" spans="2:7" ht="20.100000000000001" customHeight="1">
      <c r="B102" s="11"/>
      <c r="C102" s="11"/>
      <c r="D102" s="12"/>
      <c r="E102" s="16"/>
      <c r="F102" s="14"/>
      <c r="G102" s="53" t="str">
        <f t="shared" si="3"/>
        <v xml:space="preserve"> </v>
      </c>
    </row>
    <row r="103" spans="2:7" ht="20.100000000000001" customHeight="1">
      <c r="B103" s="11"/>
      <c r="C103" s="11"/>
      <c r="D103" s="12"/>
      <c r="E103" s="16"/>
      <c r="F103" s="14"/>
      <c r="G103" s="53" t="str">
        <f t="shared" si="3"/>
        <v xml:space="preserve"> </v>
      </c>
    </row>
    <row r="104" spans="2:7" ht="20.100000000000001" customHeight="1">
      <c r="B104" s="11"/>
      <c r="C104" s="11"/>
      <c r="D104" s="15"/>
      <c r="E104" s="16"/>
      <c r="F104" s="14"/>
      <c r="G104" s="53" t="str">
        <f t="shared" si="3"/>
        <v xml:space="preserve"> </v>
      </c>
    </row>
    <row r="105" spans="2:7" ht="20.100000000000001" customHeight="1">
      <c r="B105" s="11"/>
      <c r="C105" s="11"/>
      <c r="D105" s="12"/>
      <c r="E105" s="16"/>
      <c r="F105" s="14"/>
      <c r="G105" s="53" t="str">
        <f t="shared" si="3"/>
        <v xml:space="preserve"> </v>
      </c>
    </row>
    <row r="106" spans="2:7" ht="20.100000000000001" customHeight="1">
      <c r="B106" s="11"/>
      <c r="C106" s="11"/>
      <c r="D106" s="12"/>
      <c r="E106" s="16"/>
      <c r="F106" s="14"/>
      <c r="G106" s="53" t="str">
        <f t="shared" si="3"/>
        <v xml:space="preserve"> </v>
      </c>
    </row>
    <row r="107" spans="2:7" ht="20.100000000000001" customHeight="1">
      <c r="B107" s="11"/>
      <c r="C107" s="11"/>
      <c r="D107" s="15"/>
      <c r="E107" s="16"/>
      <c r="F107" s="14"/>
      <c r="G107" s="53" t="str">
        <f t="shared" si="3"/>
        <v xml:space="preserve"> </v>
      </c>
    </row>
    <row r="108" spans="2:7" ht="20.100000000000001" customHeight="1">
      <c r="B108" s="11"/>
      <c r="C108" s="11"/>
      <c r="D108" s="12"/>
      <c r="E108" s="16"/>
      <c r="F108" s="14"/>
      <c r="G108" s="53" t="str">
        <f t="shared" si="3"/>
        <v xml:space="preserve"> </v>
      </c>
    </row>
    <row r="109" spans="2:7" ht="20.100000000000001" customHeight="1">
      <c r="B109" s="11"/>
      <c r="C109" s="11"/>
      <c r="D109" s="12"/>
      <c r="E109" s="16"/>
      <c r="F109" s="14"/>
      <c r="G109" s="53" t="str">
        <f t="shared" si="3"/>
        <v xml:space="preserve"> </v>
      </c>
    </row>
    <row r="110" spans="2:7" ht="20.100000000000001" customHeight="1">
      <c r="B110" s="11"/>
      <c r="C110" s="11"/>
      <c r="D110" s="15"/>
      <c r="E110" s="16"/>
      <c r="F110" s="14"/>
      <c r="G110" s="53" t="str">
        <f t="shared" si="3"/>
        <v xml:space="preserve"> </v>
      </c>
    </row>
    <row r="111" spans="2:7" ht="20.100000000000001" customHeight="1">
      <c r="B111" s="11"/>
      <c r="C111" s="11"/>
      <c r="D111" s="12"/>
      <c r="E111" s="16"/>
      <c r="F111" s="14"/>
      <c r="G111" s="53" t="str">
        <f t="shared" si="3"/>
        <v xml:space="preserve"> </v>
      </c>
    </row>
    <row r="112" spans="2:7" ht="20.100000000000001" customHeight="1">
      <c r="B112" s="11"/>
      <c r="C112" s="11"/>
      <c r="D112" s="12"/>
      <c r="E112" s="16"/>
      <c r="F112" s="14"/>
      <c r="G112" s="53" t="str">
        <f t="shared" si="3"/>
        <v xml:space="preserve"> </v>
      </c>
    </row>
    <row r="113" spans="2:7" ht="20.100000000000001" customHeight="1">
      <c r="B113" s="11"/>
      <c r="C113" s="11"/>
      <c r="D113" s="15"/>
      <c r="E113" s="16"/>
      <c r="F113" s="14"/>
      <c r="G113" s="53" t="str">
        <f t="shared" si="3"/>
        <v xml:space="preserve"> </v>
      </c>
    </row>
    <row r="114" spans="2:7" ht="20.100000000000001" customHeight="1">
      <c r="B114" s="11"/>
      <c r="C114" s="11"/>
      <c r="D114" s="12"/>
      <c r="E114" s="16"/>
      <c r="F114" s="11"/>
      <c r="G114" s="53" t="str">
        <f t="shared" si="3"/>
        <v xml:space="preserve"> </v>
      </c>
    </row>
    <row r="115" spans="2:7" ht="20.100000000000001" customHeight="1">
      <c r="B115" s="11"/>
      <c r="C115" s="11"/>
      <c r="D115" s="15"/>
      <c r="E115" s="16"/>
      <c r="F115" s="11"/>
      <c r="G115" s="53" t="str">
        <f t="shared" si="3"/>
        <v xml:space="preserve"> </v>
      </c>
    </row>
    <row r="116" spans="2:7" ht="20.100000000000001" customHeight="1">
      <c r="B116" s="11"/>
      <c r="C116" s="11"/>
      <c r="D116" s="15"/>
      <c r="E116" s="16"/>
      <c r="F116" s="11"/>
      <c r="G116" s="53" t="str">
        <f t="shared" si="3"/>
        <v xml:space="preserve"> </v>
      </c>
    </row>
    <row r="117" spans="2:7" ht="20.100000000000001" customHeight="1">
      <c r="B117" s="11"/>
      <c r="C117" s="11"/>
      <c r="D117" s="15"/>
      <c r="E117" s="16"/>
      <c r="F117" s="11"/>
      <c r="G117" s="53" t="str">
        <f t="shared" si="3"/>
        <v xml:space="preserve"> </v>
      </c>
    </row>
    <row r="118" spans="2:7" ht="20.100000000000001" customHeight="1">
      <c r="B118" s="11"/>
      <c r="C118" s="11"/>
      <c r="D118" s="15"/>
      <c r="E118" s="16"/>
      <c r="F118" s="11"/>
      <c r="G118" s="53" t="str">
        <f t="shared" si="3"/>
        <v xml:space="preserve"> </v>
      </c>
    </row>
    <row r="119" spans="2:7" ht="20.100000000000001" customHeight="1">
      <c r="B119" s="11"/>
      <c r="C119" s="11"/>
      <c r="D119" s="15"/>
      <c r="E119" s="16"/>
      <c r="F119" s="11"/>
      <c r="G119" s="53" t="str">
        <f t="shared" si="3"/>
        <v xml:space="preserve"> </v>
      </c>
    </row>
    <row r="120" spans="2:7" ht="20.100000000000001" customHeight="1">
      <c r="B120" s="11"/>
      <c r="C120" s="11"/>
      <c r="D120" s="15"/>
      <c r="E120" s="16"/>
      <c r="F120" s="11"/>
      <c r="G120" s="53" t="str">
        <f t="shared" si="3"/>
        <v xml:space="preserve"> </v>
      </c>
    </row>
    <row r="121" spans="2:7" ht="20.100000000000001" customHeight="1">
      <c r="B121" s="11"/>
      <c r="C121" s="11"/>
      <c r="D121" s="15"/>
      <c r="E121" s="16"/>
      <c r="F121" s="11"/>
      <c r="G121" s="53" t="str">
        <f t="shared" si="3"/>
        <v xml:space="preserve"> </v>
      </c>
    </row>
    <row r="122" spans="2:7" ht="20.100000000000001" customHeight="1">
      <c r="B122" s="11"/>
      <c r="C122" s="11"/>
      <c r="D122" s="15"/>
      <c r="E122" s="16"/>
      <c r="F122" s="11"/>
      <c r="G122" s="53" t="str">
        <f t="shared" si="3"/>
        <v xml:space="preserve"> </v>
      </c>
    </row>
    <row r="123" spans="2:7" ht="20.100000000000001" customHeight="1">
      <c r="B123" s="11"/>
      <c r="C123" s="11"/>
      <c r="D123" s="15"/>
      <c r="E123" s="16"/>
      <c r="F123" s="11"/>
      <c r="G123" s="53" t="str">
        <f t="shared" si="3"/>
        <v xml:space="preserve"> </v>
      </c>
    </row>
    <row r="124" spans="2:7" ht="20.100000000000001" customHeight="1">
      <c r="B124" s="11"/>
      <c r="C124" s="11"/>
      <c r="D124" s="15"/>
      <c r="E124" s="16"/>
      <c r="F124" s="11"/>
      <c r="G124" s="53" t="str">
        <f t="shared" si="3"/>
        <v xml:space="preserve"> </v>
      </c>
    </row>
    <row r="125" spans="2:7" ht="20.100000000000001" customHeight="1">
      <c r="B125" s="11"/>
      <c r="C125" s="11"/>
      <c r="D125" s="15"/>
      <c r="E125" s="16"/>
      <c r="F125" s="11"/>
      <c r="G125" s="53" t="str">
        <f t="shared" si="3"/>
        <v xml:space="preserve"> </v>
      </c>
    </row>
    <row r="126" spans="2:7" ht="20.100000000000001" customHeight="1">
      <c r="B126" s="11"/>
      <c r="C126" s="11"/>
      <c r="D126" s="15"/>
      <c r="E126" s="16"/>
      <c r="F126" s="11"/>
      <c r="G126" s="53" t="str">
        <f t="shared" si="3"/>
        <v xml:space="preserve"> </v>
      </c>
    </row>
    <row r="127" spans="2:7" ht="20.100000000000001" customHeight="1">
      <c r="B127" s="11"/>
      <c r="C127" s="11"/>
      <c r="D127" s="15"/>
      <c r="E127" s="16"/>
      <c r="F127" s="11"/>
      <c r="G127" s="53" t="str">
        <f t="shared" si="3"/>
        <v xml:space="preserve"> </v>
      </c>
    </row>
    <row r="128" spans="2:7" ht="20.100000000000001" customHeight="1">
      <c r="B128" s="11"/>
      <c r="C128" s="11"/>
      <c r="D128" s="15"/>
      <c r="E128" s="16"/>
      <c r="F128" s="11"/>
      <c r="G128" s="53" t="str">
        <f t="shared" si="3"/>
        <v xml:space="preserve"> </v>
      </c>
    </row>
    <row r="129" spans="2:7" ht="20.100000000000001" customHeight="1">
      <c r="B129" s="11"/>
      <c r="C129" s="11"/>
      <c r="D129" s="15"/>
      <c r="E129" s="16"/>
      <c r="F129" s="11"/>
      <c r="G129" s="53" t="str">
        <f t="shared" si="3"/>
        <v xml:space="preserve"> </v>
      </c>
    </row>
    <row r="130" spans="2:7" ht="20.100000000000001" customHeight="1">
      <c r="B130" s="11"/>
      <c r="C130" s="11"/>
      <c r="D130" s="15"/>
      <c r="E130" s="16"/>
      <c r="F130" s="11"/>
      <c r="G130" s="53" t="str">
        <f t="shared" si="3"/>
        <v xml:space="preserve"> </v>
      </c>
    </row>
    <row r="131" spans="2:7" ht="20.100000000000001" customHeight="1">
      <c r="B131" s="11"/>
      <c r="C131" s="11"/>
      <c r="D131" s="15"/>
      <c r="E131" s="16"/>
      <c r="F131" s="11"/>
      <c r="G131" s="53" t="str">
        <f t="shared" si="3"/>
        <v xml:space="preserve"> </v>
      </c>
    </row>
    <row r="132" spans="2:7" ht="20.100000000000001" customHeight="1">
      <c r="B132" s="11"/>
      <c r="C132" s="11"/>
      <c r="D132" s="15"/>
      <c r="E132" s="16"/>
      <c r="F132" s="11"/>
      <c r="G132" s="53" t="str">
        <f t="shared" si="3"/>
        <v xml:space="preserve"> </v>
      </c>
    </row>
    <row r="133" spans="2:7" ht="20.100000000000001" customHeight="1">
      <c r="B133" s="11"/>
      <c r="C133" s="11"/>
      <c r="D133" s="15"/>
      <c r="E133" s="16"/>
      <c r="F133" s="11"/>
      <c r="G133" s="53" t="str">
        <f t="shared" si="3"/>
        <v xml:space="preserve"> </v>
      </c>
    </row>
    <row r="134" spans="2:7" ht="20.100000000000001" customHeight="1">
      <c r="B134" s="11"/>
      <c r="C134" s="11"/>
      <c r="D134" s="15"/>
      <c r="E134" s="16"/>
      <c r="F134" s="11"/>
      <c r="G134" s="53" t="str">
        <f t="shared" si="3"/>
        <v xml:space="preserve"> </v>
      </c>
    </row>
    <row r="135" spans="2:7" ht="20.100000000000001" customHeight="1">
      <c r="B135" s="11"/>
      <c r="C135" s="11"/>
      <c r="D135" s="15"/>
      <c r="E135" s="16"/>
      <c r="F135" s="11"/>
      <c r="G135" s="53" t="str">
        <f t="shared" si="3"/>
        <v xml:space="preserve"> </v>
      </c>
    </row>
    <row r="136" spans="2:7" ht="20.100000000000001" customHeight="1">
      <c r="B136" s="11"/>
      <c r="C136" s="11"/>
      <c r="D136" s="15"/>
      <c r="E136" s="16"/>
      <c r="F136" s="11"/>
      <c r="G136" s="53" t="str">
        <f t="shared" si="3"/>
        <v xml:space="preserve"> </v>
      </c>
    </row>
    <row r="137" spans="2:7" ht="20.100000000000001" customHeight="1">
      <c r="B137" s="11"/>
      <c r="C137" s="11"/>
      <c r="D137" s="15"/>
      <c r="E137" s="16"/>
      <c r="F137" s="11"/>
      <c r="G137" s="53" t="str">
        <f t="shared" si="3"/>
        <v xml:space="preserve"> </v>
      </c>
    </row>
    <row r="138" spans="2:7" ht="20.100000000000001" customHeight="1">
      <c r="B138" s="11"/>
      <c r="C138" s="11"/>
      <c r="D138" s="15"/>
      <c r="E138" s="16"/>
      <c r="F138" s="11"/>
      <c r="G138" s="53" t="str">
        <f t="shared" si="3"/>
        <v xml:space="preserve"> </v>
      </c>
    </row>
    <row r="139" spans="2:7" ht="20.100000000000001" customHeight="1">
      <c r="B139" s="11"/>
      <c r="C139" s="11"/>
      <c r="D139" s="15"/>
      <c r="E139" s="16"/>
      <c r="F139" s="11"/>
      <c r="G139" s="53" t="str">
        <f t="shared" si="3"/>
        <v xml:space="preserve"> </v>
      </c>
    </row>
    <row r="140" spans="2:7" ht="20.100000000000001" customHeight="1">
      <c r="B140" s="11"/>
      <c r="C140" s="11"/>
      <c r="D140" s="15"/>
      <c r="E140" s="16"/>
      <c r="F140" s="11"/>
      <c r="G140" s="53" t="str">
        <f t="shared" si="3"/>
        <v xml:space="preserve"> </v>
      </c>
    </row>
    <row r="141" spans="2:7" ht="20.100000000000001" customHeight="1">
      <c r="B141" s="11"/>
      <c r="C141" s="11"/>
      <c r="D141" s="15"/>
      <c r="E141" s="16"/>
      <c r="F141" s="11"/>
      <c r="G141" s="53" t="str">
        <f t="shared" si="3"/>
        <v xml:space="preserve"> </v>
      </c>
    </row>
    <row r="142" spans="2:7" ht="20.100000000000001" customHeight="1">
      <c r="B142" s="11"/>
      <c r="C142" s="11"/>
      <c r="D142" s="15"/>
      <c r="E142" s="16"/>
      <c r="F142" s="11"/>
      <c r="G142" s="53" t="str">
        <f t="shared" si="3"/>
        <v xml:space="preserve"> </v>
      </c>
    </row>
    <row r="143" spans="2:7" ht="20.100000000000001" customHeight="1">
      <c r="B143" s="11"/>
      <c r="C143" s="11"/>
      <c r="D143" s="15"/>
      <c r="E143" s="16"/>
      <c r="F143" s="11"/>
      <c r="G143" s="53" t="str">
        <f t="shared" si="3"/>
        <v xml:space="preserve"> </v>
      </c>
    </row>
    <row r="144" spans="2:7" ht="20.100000000000001" customHeight="1">
      <c r="B144" s="11"/>
      <c r="C144" s="11"/>
      <c r="D144" s="15"/>
      <c r="E144" s="16"/>
      <c r="F144" s="11"/>
      <c r="G144" s="53" t="str">
        <f t="shared" si="3"/>
        <v xml:space="preserve"> </v>
      </c>
    </row>
    <row r="145" spans="2:7" ht="20.100000000000001" customHeight="1">
      <c r="B145" s="11"/>
      <c r="C145" s="11"/>
      <c r="D145" s="15"/>
      <c r="E145" s="16"/>
      <c r="F145" s="11"/>
      <c r="G145" s="53" t="str">
        <f t="shared" si="3"/>
        <v xml:space="preserve"> </v>
      </c>
    </row>
    <row r="146" spans="2:7" ht="20.100000000000001" customHeight="1">
      <c r="B146" s="11"/>
      <c r="C146" s="11"/>
      <c r="D146" s="15"/>
      <c r="E146" s="16"/>
      <c r="F146" s="11"/>
      <c r="G146" s="53" t="str">
        <f t="shared" si="3"/>
        <v xml:space="preserve"> </v>
      </c>
    </row>
    <row r="147" spans="2:7" ht="20.100000000000001" customHeight="1">
      <c r="B147" s="11"/>
      <c r="C147" s="11"/>
      <c r="D147" s="15"/>
      <c r="E147" s="16"/>
      <c r="F147" s="11"/>
      <c r="G147" s="53" t="str">
        <f t="shared" si="3"/>
        <v xml:space="preserve"> </v>
      </c>
    </row>
    <row r="148" spans="2:7" ht="20.100000000000001" customHeight="1">
      <c r="B148" s="11"/>
      <c r="C148" s="11"/>
      <c r="D148" s="15"/>
      <c r="E148" s="16"/>
      <c r="F148" s="11"/>
      <c r="G148" s="53" t="str">
        <f t="shared" si="3"/>
        <v xml:space="preserve"> </v>
      </c>
    </row>
    <row r="149" spans="2:7" ht="20.100000000000001" customHeight="1">
      <c r="B149" s="11"/>
      <c r="C149" s="11"/>
      <c r="D149" s="15"/>
      <c r="E149" s="16"/>
      <c r="F149" s="11"/>
      <c r="G149" s="53" t="str">
        <f t="shared" si="3"/>
        <v xml:space="preserve"> </v>
      </c>
    </row>
    <row r="150" spans="2:7" ht="20.100000000000001" customHeight="1">
      <c r="B150" s="11"/>
      <c r="C150" s="11"/>
      <c r="D150" s="15"/>
      <c r="E150" s="16"/>
      <c r="F150" s="11"/>
      <c r="G150" s="53" t="str">
        <f t="shared" si="3"/>
        <v xml:space="preserve"> </v>
      </c>
    </row>
    <row r="151" spans="2:7" ht="20.100000000000001" customHeight="1">
      <c r="B151" s="11"/>
      <c r="C151" s="11"/>
      <c r="D151" s="15"/>
      <c r="E151" s="16"/>
      <c r="F151" s="11"/>
      <c r="G151" s="53" t="str">
        <f t="shared" si="3"/>
        <v xml:space="preserve"> </v>
      </c>
    </row>
    <row r="152" spans="2:7" ht="20.100000000000001" customHeight="1">
      <c r="B152" s="11"/>
      <c r="C152" s="11"/>
      <c r="D152" s="15"/>
      <c r="E152" s="16"/>
      <c r="F152" s="11"/>
      <c r="G152" s="53" t="str">
        <f t="shared" si="3"/>
        <v xml:space="preserve"> </v>
      </c>
    </row>
    <row r="153" spans="2:7" ht="20.100000000000001" customHeight="1">
      <c r="B153" s="11"/>
      <c r="C153" s="11"/>
      <c r="D153" s="15"/>
      <c r="E153" s="16"/>
      <c r="F153" s="11"/>
      <c r="G153" s="53" t="str">
        <f t="shared" si="3"/>
        <v xml:space="preserve"> </v>
      </c>
    </row>
    <row r="154" spans="2:7" ht="20.100000000000001" customHeight="1">
      <c r="B154" s="11"/>
      <c r="C154" s="11"/>
      <c r="D154" s="15"/>
      <c r="E154" s="16"/>
      <c r="F154" s="11"/>
      <c r="G154" s="53" t="str">
        <f t="shared" si="3"/>
        <v xml:space="preserve"> </v>
      </c>
    </row>
    <row r="155" spans="2:7" ht="20.100000000000001" customHeight="1">
      <c r="B155" s="11"/>
      <c r="C155" s="11"/>
      <c r="D155" s="15"/>
      <c r="E155" s="16"/>
      <c r="F155" s="11"/>
      <c r="G155" s="53" t="str">
        <f t="shared" si="3"/>
        <v xml:space="preserve"> </v>
      </c>
    </row>
    <row r="156" spans="2:7" ht="20.100000000000001" customHeight="1">
      <c r="B156" s="11"/>
      <c r="C156" s="11"/>
      <c r="D156" s="15"/>
      <c r="E156" s="16"/>
      <c r="F156" s="11"/>
      <c r="G156" s="53" t="str">
        <f t="shared" si="3"/>
        <v xml:space="preserve"> </v>
      </c>
    </row>
    <row r="157" spans="2:7" ht="20.100000000000001" customHeight="1">
      <c r="B157" s="11"/>
      <c r="C157" s="11"/>
      <c r="D157" s="15"/>
      <c r="E157" s="16"/>
      <c r="F157" s="11"/>
      <c r="G157" s="53" t="str">
        <f t="shared" si="3"/>
        <v xml:space="preserve"> </v>
      </c>
    </row>
    <row r="158" spans="2:7" ht="20.100000000000001" customHeight="1">
      <c r="B158" s="11"/>
      <c r="C158" s="11"/>
      <c r="D158" s="15"/>
      <c r="E158" s="16"/>
      <c r="F158" s="11"/>
      <c r="G158" s="53" t="str">
        <f t="shared" si="3"/>
        <v xml:space="preserve"> </v>
      </c>
    </row>
    <row r="159" spans="2:7" ht="20.100000000000001" customHeight="1">
      <c r="B159" s="11"/>
      <c r="C159" s="11"/>
      <c r="D159" s="15"/>
      <c r="E159" s="16"/>
      <c r="F159" s="11"/>
      <c r="G159" s="53" t="str">
        <f t="shared" si="3"/>
        <v xml:space="preserve"> </v>
      </c>
    </row>
    <row r="160" spans="2:7" ht="20.100000000000001" customHeight="1">
      <c r="B160" s="11"/>
      <c r="C160" s="11"/>
      <c r="D160" s="15"/>
      <c r="E160" s="16"/>
      <c r="F160" s="11"/>
      <c r="G160" s="53" t="str">
        <f t="shared" si="3"/>
        <v xml:space="preserve"> </v>
      </c>
    </row>
    <row r="161" spans="2:7" ht="20.100000000000001" customHeight="1">
      <c r="B161" s="11"/>
      <c r="C161" s="11"/>
      <c r="D161" s="15"/>
      <c r="E161" s="16"/>
      <c r="F161" s="11"/>
      <c r="G161" s="53" t="str">
        <f t="shared" si="3"/>
        <v xml:space="preserve"> </v>
      </c>
    </row>
    <row r="162" spans="2:7" ht="20.100000000000001" customHeight="1">
      <c r="B162" s="11"/>
      <c r="C162" s="11"/>
      <c r="D162" s="15"/>
      <c r="E162" s="16"/>
      <c r="F162" s="11"/>
      <c r="G162" s="53" t="str">
        <f t="shared" ref="G162:G225" si="4">IFERROR(IF(ISBLANK(C162)," ",IF(ISBLANK(D162),"NUM ARBOL",IF(ISBLANK(E162),"DAP",IF(ISBLANK(F162),"ALTURA",IF($E$33="DAP (cm)",PI()*((E162/100)^2)/4*F162*$F$9,IF($E$33="CAP (cm)",PI()*((E162/PI()/100)^2)/4*F162*$F$9))))))," ")</f>
        <v xml:space="preserve"> </v>
      </c>
    </row>
    <row r="163" spans="2:7" ht="20.100000000000001" customHeight="1">
      <c r="B163" s="11"/>
      <c r="C163" s="11"/>
      <c r="D163" s="15"/>
      <c r="E163" s="16"/>
      <c r="F163" s="11"/>
      <c r="G163" s="53" t="str">
        <f t="shared" si="4"/>
        <v xml:space="preserve"> </v>
      </c>
    </row>
    <row r="164" spans="2:7" ht="20.100000000000001" customHeight="1">
      <c r="B164" s="11"/>
      <c r="C164" s="11"/>
      <c r="D164" s="15"/>
      <c r="E164" s="16"/>
      <c r="F164" s="11"/>
      <c r="G164" s="53" t="str">
        <f t="shared" si="4"/>
        <v xml:space="preserve"> </v>
      </c>
    </row>
    <row r="165" spans="2:7" ht="20.100000000000001" customHeight="1">
      <c r="B165" s="11"/>
      <c r="C165" s="11"/>
      <c r="D165" s="15"/>
      <c r="E165" s="16"/>
      <c r="F165" s="11"/>
      <c r="G165" s="53" t="str">
        <f t="shared" si="4"/>
        <v xml:space="preserve"> </v>
      </c>
    </row>
    <row r="166" spans="2:7" ht="20.100000000000001" customHeight="1">
      <c r="B166" s="11"/>
      <c r="C166" s="11"/>
      <c r="D166" s="15"/>
      <c r="E166" s="16"/>
      <c r="F166" s="11"/>
      <c r="G166" s="53" t="str">
        <f t="shared" si="4"/>
        <v xml:space="preserve"> </v>
      </c>
    </row>
    <row r="167" spans="2:7" ht="20.100000000000001" customHeight="1">
      <c r="B167" s="11"/>
      <c r="C167" s="11"/>
      <c r="D167" s="15"/>
      <c r="E167" s="16"/>
      <c r="F167" s="11"/>
      <c r="G167" s="53" t="str">
        <f t="shared" si="4"/>
        <v xml:space="preserve"> </v>
      </c>
    </row>
    <row r="168" spans="2:7" ht="20.100000000000001" customHeight="1">
      <c r="B168" s="11"/>
      <c r="C168" s="11"/>
      <c r="D168" s="15"/>
      <c r="E168" s="16"/>
      <c r="F168" s="11"/>
      <c r="G168" s="53" t="str">
        <f t="shared" si="4"/>
        <v xml:space="preserve"> </v>
      </c>
    </row>
    <row r="169" spans="2:7" ht="20.100000000000001" customHeight="1">
      <c r="B169" s="11"/>
      <c r="C169" s="11"/>
      <c r="D169" s="15"/>
      <c r="E169" s="16"/>
      <c r="F169" s="11"/>
      <c r="G169" s="53" t="str">
        <f t="shared" si="4"/>
        <v xml:space="preserve"> </v>
      </c>
    </row>
    <row r="170" spans="2:7" ht="20.100000000000001" customHeight="1">
      <c r="B170" s="11"/>
      <c r="C170" s="11"/>
      <c r="D170" s="15"/>
      <c r="E170" s="16"/>
      <c r="F170" s="11"/>
      <c r="G170" s="53" t="str">
        <f t="shared" si="4"/>
        <v xml:space="preserve"> </v>
      </c>
    </row>
    <row r="171" spans="2:7" ht="20.100000000000001" customHeight="1">
      <c r="B171" s="11"/>
      <c r="C171" s="11"/>
      <c r="D171" s="15"/>
      <c r="E171" s="16"/>
      <c r="F171" s="11"/>
      <c r="G171" s="53" t="str">
        <f t="shared" si="4"/>
        <v xml:space="preserve"> </v>
      </c>
    </row>
    <row r="172" spans="2:7" ht="20.100000000000001" customHeight="1">
      <c r="B172" s="11"/>
      <c r="C172" s="11"/>
      <c r="D172" s="15"/>
      <c r="E172" s="16"/>
      <c r="F172" s="11"/>
      <c r="G172" s="53" t="str">
        <f t="shared" si="4"/>
        <v xml:space="preserve"> </v>
      </c>
    </row>
    <row r="173" spans="2:7" ht="20.100000000000001" customHeight="1">
      <c r="B173" s="11"/>
      <c r="C173" s="11"/>
      <c r="D173" s="15"/>
      <c r="E173" s="16"/>
      <c r="F173" s="11"/>
      <c r="G173" s="53" t="str">
        <f t="shared" si="4"/>
        <v xml:space="preserve"> </v>
      </c>
    </row>
    <row r="174" spans="2:7" ht="20.100000000000001" customHeight="1">
      <c r="B174" s="11"/>
      <c r="C174" s="11"/>
      <c r="D174" s="15"/>
      <c r="E174" s="16"/>
      <c r="F174" s="11"/>
      <c r="G174" s="53" t="str">
        <f t="shared" si="4"/>
        <v xml:space="preserve"> </v>
      </c>
    </row>
    <row r="175" spans="2:7" ht="20.100000000000001" customHeight="1">
      <c r="B175" s="11"/>
      <c r="C175" s="11"/>
      <c r="D175" s="15"/>
      <c r="E175" s="16"/>
      <c r="F175" s="11"/>
      <c r="G175" s="53" t="str">
        <f t="shared" si="4"/>
        <v xml:space="preserve"> </v>
      </c>
    </row>
    <row r="176" spans="2:7" ht="20.100000000000001" customHeight="1">
      <c r="B176" s="11"/>
      <c r="C176" s="11"/>
      <c r="D176" s="15"/>
      <c r="E176" s="16"/>
      <c r="F176" s="11"/>
      <c r="G176" s="53" t="str">
        <f t="shared" si="4"/>
        <v xml:space="preserve"> </v>
      </c>
    </row>
    <row r="177" spans="2:7" ht="20.100000000000001" customHeight="1">
      <c r="B177" s="11"/>
      <c r="C177" s="11"/>
      <c r="D177" s="15"/>
      <c r="E177" s="16"/>
      <c r="F177" s="11"/>
      <c r="G177" s="53" t="str">
        <f t="shared" si="4"/>
        <v xml:space="preserve"> </v>
      </c>
    </row>
    <row r="178" spans="2:7" ht="20.100000000000001" customHeight="1">
      <c r="B178" s="11"/>
      <c r="C178" s="11"/>
      <c r="D178" s="15"/>
      <c r="E178" s="16"/>
      <c r="F178" s="11"/>
      <c r="G178" s="53" t="str">
        <f t="shared" si="4"/>
        <v xml:space="preserve"> </v>
      </c>
    </row>
    <row r="179" spans="2:7" ht="20.100000000000001" customHeight="1">
      <c r="B179" s="11"/>
      <c r="C179" s="11"/>
      <c r="D179" s="15"/>
      <c r="E179" s="16"/>
      <c r="F179" s="11"/>
      <c r="G179" s="53" t="str">
        <f t="shared" si="4"/>
        <v xml:space="preserve"> </v>
      </c>
    </row>
    <row r="180" spans="2:7" ht="20.100000000000001" customHeight="1">
      <c r="B180" s="11"/>
      <c r="C180" s="11"/>
      <c r="D180" s="15"/>
      <c r="E180" s="16"/>
      <c r="F180" s="11"/>
      <c r="G180" s="53" t="str">
        <f t="shared" si="4"/>
        <v xml:space="preserve"> </v>
      </c>
    </row>
    <row r="181" spans="2:7" ht="20.100000000000001" customHeight="1">
      <c r="B181" s="11"/>
      <c r="C181" s="11"/>
      <c r="D181" s="15"/>
      <c r="E181" s="16"/>
      <c r="F181" s="11"/>
      <c r="G181" s="53" t="str">
        <f t="shared" si="4"/>
        <v xml:space="preserve"> </v>
      </c>
    </row>
    <row r="182" spans="2:7" ht="20.100000000000001" customHeight="1">
      <c r="B182" s="11"/>
      <c r="C182" s="11"/>
      <c r="D182" s="15"/>
      <c r="E182" s="16"/>
      <c r="F182" s="11"/>
      <c r="G182" s="53" t="str">
        <f t="shared" si="4"/>
        <v xml:space="preserve"> </v>
      </c>
    </row>
    <row r="183" spans="2:7" ht="20.100000000000001" customHeight="1">
      <c r="B183" s="11"/>
      <c r="C183" s="11"/>
      <c r="D183" s="15"/>
      <c r="E183" s="16"/>
      <c r="F183" s="11"/>
      <c r="G183" s="53" t="str">
        <f t="shared" si="4"/>
        <v xml:space="preserve"> </v>
      </c>
    </row>
    <row r="184" spans="2:7" ht="20.100000000000001" customHeight="1">
      <c r="B184" s="11"/>
      <c r="C184" s="11"/>
      <c r="D184" s="15"/>
      <c r="E184" s="16"/>
      <c r="F184" s="11"/>
      <c r="G184" s="53" t="str">
        <f t="shared" si="4"/>
        <v xml:space="preserve"> </v>
      </c>
    </row>
    <row r="185" spans="2:7" ht="20.100000000000001" customHeight="1">
      <c r="B185" s="11"/>
      <c r="C185" s="11"/>
      <c r="D185" s="15"/>
      <c r="E185" s="16"/>
      <c r="F185" s="11"/>
      <c r="G185" s="53" t="str">
        <f t="shared" si="4"/>
        <v xml:space="preserve"> </v>
      </c>
    </row>
    <row r="186" spans="2:7" ht="20.100000000000001" customHeight="1">
      <c r="B186" s="11"/>
      <c r="C186" s="11"/>
      <c r="D186" s="15"/>
      <c r="E186" s="16"/>
      <c r="F186" s="11"/>
      <c r="G186" s="53" t="str">
        <f t="shared" si="4"/>
        <v xml:space="preserve"> </v>
      </c>
    </row>
    <row r="187" spans="2:7" ht="20.100000000000001" customHeight="1">
      <c r="B187" s="11"/>
      <c r="C187" s="11"/>
      <c r="D187" s="15"/>
      <c r="E187" s="16"/>
      <c r="F187" s="11"/>
      <c r="G187" s="53" t="str">
        <f t="shared" si="4"/>
        <v xml:space="preserve"> </v>
      </c>
    </row>
    <row r="188" spans="2:7" ht="20.100000000000001" customHeight="1">
      <c r="B188" s="11"/>
      <c r="C188" s="11"/>
      <c r="D188" s="15"/>
      <c r="E188" s="16"/>
      <c r="F188" s="11"/>
      <c r="G188" s="53" t="str">
        <f t="shared" si="4"/>
        <v xml:space="preserve"> </v>
      </c>
    </row>
    <row r="189" spans="2:7" ht="20.100000000000001" customHeight="1">
      <c r="B189" s="11"/>
      <c r="C189" s="11"/>
      <c r="D189" s="15"/>
      <c r="E189" s="16"/>
      <c r="F189" s="11"/>
      <c r="G189" s="53" t="str">
        <f t="shared" si="4"/>
        <v xml:space="preserve"> </v>
      </c>
    </row>
    <row r="190" spans="2:7" ht="20.100000000000001" customHeight="1">
      <c r="B190" s="11"/>
      <c r="C190" s="11"/>
      <c r="D190" s="15"/>
      <c r="E190" s="16"/>
      <c r="F190" s="11"/>
      <c r="G190" s="53" t="str">
        <f t="shared" si="4"/>
        <v xml:space="preserve"> </v>
      </c>
    </row>
    <row r="191" spans="2:7" ht="20.100000000000001" customHeight="1">
      <c r="B191" s="11"/>
      <c r="C191" s="11"/>
      <c r="D191" s="15"/>
      <c r="E191" s="16"/>
      <c r="F191" s="11"/>
      <c r="G191" s="53" t="str">
        <f t="shared" si="4"/>
        <v xml:space="preserve"> </v>
      </c>
    </row>
    <row r="192" spans="2:7" ht="20.100000000000001" customHeight="1">
      <c r="B192" s="11"/>
      <c r="C192" s="11"/>
      <c r="D192" s="15"/>
      <c r="E192" s="16"/>
      <c r="F192" s="11"/>
      <c r="G192" s="53" t="str">
        <f t="shared" si="4"/>
        <v xml:space="preserve"> </v>
      </c>
    </row>
    <row r="193" spans="2:7" ht="20.100000000000001" customHeight="1">
      <c r="B193" s="11"/>
      <c r="C193" s="11"/>
      <c r="D193" s="15"/>
      <c r="E193" s="16"/>
      <c r="F193" s="11"/>
      <c r="G193" s="53" t="str">
        <f t="shared" si="4"/>
        <v xml:space="preserve"> </v>
      </c>
    </row>
    <row r="194" spans="2:7" ht="20.100000000000001" customHeight="1">
      <c r="B194" s="11"/>
      <c r="C194" s="11"/>
      <c r="D194" s="15"/>
      <c r="E194" s="16"/>
      <c r="F194" s="11"/>
      <c r="G194" s="53" t="str">
        <f t="shared" si="4"/>
        <v xml:space="preserve"> </v>
      </c>
    </row>
    <row r="195" spans="2:7" ht="20.100000000000001" customHeight="1">
      <c r="B195" s="11"/>
      <c r="C195" s="11"/>
      <c r="D195" s="15"/>
      <c r="E195" s="16"/>
      <c r="F195" s="11"/>
      <c r="G195" s="53" t="str">
        <f t="shared" si="4"/>
        <v xml:space="preserve"> </v>
      </c>
    </row>
    <row r="196" spans="2:7" ht="20.100000000000001" customHeight="1">
      <c r="B196" s="11"/>
      <c r="C196" s="11"/>
      <c r="D196" s="15"/>
      <c r="E196" s="16"/>
      <c r="F196" s="11"/>
      <c r="G196" s="53" t="str">
        <f t="shared" si="4"/>
        <v xml:space="preserve"> </v>
      </c>
    </row>
    <row r="197" spans="2:7" ht="20.100000000000001" customHeight="1">
      <c r="B197" s="11"/>
      <c r="C197" s="11"/>
      <c r="D197" s="15"/>
      <c r="E197" s="16"/>
      <c r="F197" s="11"/>
      <c r="G197" s="53" t="str">
        <f t="shared" si="4"/>
        <v xml:space="preserve"> </v>
      </c>
    </row>
    <row r="198" spans="2:7" ht="20.100000000000001" customHeight="1">
      <c r="B198" s="11"/>
      <c r="C198" s="11"/>
      <c r="D198" s="15"/>
      <c r="E198" s="11"/>
      <c r="F198" s="11"/>
      <c r="G198" s="53" t="str">
        <f t="shared" si="4"/>
        <v xml:space="preserve"> </v>
      </c>
    </row>
    <row r="199" spans="2:7" ht="20.100000000000001" customHeight="1">
      <c r="B199" s="11"/>
      <c r="C199" s="11"/>
      <c r="D199" s="15"/>
      <c r="E199" s="11"/>
      <c r="F199" s="11"/>
      <c r="G199" s="53" t="str">
        <f t="shared" si="4"/>
        <v xml:space="preserve"> </v>
      </c>
    </row>
    <row r="200" spans="2:7" ht="20.100000000000001" customHeight="1">
      <c r="B200" s="11"/>
      <c r="C200" s="11"/>
      <c r="D200" s="15"/>
      <c r="E200" s="11"/>
      <c r="F200" s="11"/>
      <c r="G200" s="53" t="str">
        <f t="shared" si="4"/>
        <v xml:space="preserve"> </v>
      </c>
    </row>
    <row r="201" spans="2:7" ht="20.100000000000001" customHeight="1">
      <c r="B201" s="11"/>
      <c r="C201" s="11"/>
      <c r="D201" s="15"/>
      <c r="E201" s="11"/>
      <c r="F201" s="11"/>
      <c r="G201" s="53" t="str">
        <f t="shared" si="4"/>
        <v xml:space="preserve"> </v>
      </c>
    </row>
    <row r="202" spans="2:7" ht="20.100000000000001" customHeight="1">
      <c r="B202" s="11"/>
      <c r="C202" s="11"/>
      <c r="D202" s="15"/>
      <c r="E202" s="11"/>
      <c r="F202" s="11"/>
      <c r="G202" s="53" t="str">
        <f t="shared" si="4"/>
        <v xml:space="preserve"> </v>
      </c>
    </row>
    <row r="203" spans="2:7" ht="20.100000000000001" customHeight="1">
      <c r="B203" s="11"/>
      <c r="C203" s="11"/>
      <c r="D203" s="15"/>
      <c r="E203" s="11"/>
      <c r="F203" s="11"/>
      <c r="G203" s="53" t="str">
        <f t="shared" si="4"/>
        <v xml:space="preserve"> </v>
      </c>
    </row>
    <row r="204" spans="2:7" ht="20.100000000000001" customHeight="1">
      <c r="B204" s="11"/>
      <c r="C204" s="11"/>
      <c r="D204" s="15"/>
      <c r="E204" s="11"/>
      <c r="F204" s="11"/>
      <c r="G204" s="53" t="str">
        <f t="shared" si="4"/>
        <v xml:space="preserve"> </v>
      </c>
    </row>
    <row r="205" spans="2:7" ht="20.100000000000001" customHeight="1">
      <c r="B205" s="11"/>
      <c r="C205" s="11"/>
      <c r="D205" s="15"/>
      <c r="E205" s="11"/>
      <c r="F205" s="11"/>
      <c r="G205" s="53" t="str">
        <f t="shared" si="4"/>
        <v xml:space="preserve"> </v>
      </c>
    </row>
    <row r="206" spans="2:7" ht="20.100000000000001" customHeight="1">
      <c r="B206" s="11"/>
      <c r="C206" s="11"/>
      <c r="D206" s="15"/>
      <c r="E206" s="11"/>
      <c r="F206" s="11"/>
      <c r="G206" s="53" t="str">
        <f t="shared" si="4"/>
        <v xml:space="preserve"> </v>
      </c>
    </row>
    <row r="207" spans="2:7" ht="20.100000000000001" customHeight="1">
      <c r="B207" s="11"/>
      <c r="C207" s="11"/>
      <c r="D207" s="15"/>
      <c r="E207" s="11"/>
      <c r="F207" s="11"/>
      <c r="G207" s="53" t="str">
        <f t="shared" si="4"/>
        <v xml:space="preserve"> </v>
      </c>
    </row>
    <row r="208" spans="2:7" ht="20.100000000000001" customHeight="1">
      <c r="B208" s="11"/>
      <c r="C208" s="11"/>
      <c r="D208" s="15"/>
      <c r="E208" s="11"/>
      <c r="F208" s="16"/>
      <c r="G208" s="53" t="str">
        <f t="shared" si="4"/>
        <v xml:space="preserve"> </v>
      </c>
    </row>
    <row r="209" spans="2:7" ht="20.100000000000001" customHeight="1">
      <c r="B209" s="11"/>
      <c r="C209" s="11"/>
      <c r="D209" s="15"/>
      <c r="E209" s="11"/>
      <c r="F209" s="16"/>
      <c r="G209" s="53" t="str">
        <f t="shared" si="4"/>
        <v xml:space="preserve"> </v>
      </c>
    </row>
    <row r="210" spans="2:7" ht="20.100000000000001" customHeight="1">
      <c r="B210" s="11"/>
      <c r="C210" s="11"/>
      <c r="D210" s="15"/>
      <c r="E210" s="11"/>
      <c r="F210" s="16"/>
      <c r="G210" s="53" t="str">
        <f t="shared" si="4"/>
        <v xml:space="preserve"> </v>
      </c>
    </row>
    <row r="211" spans="2:7" ht="20.100000000000001" customHeight="1">
      <c r="B211" s="11"/>
      <c r="C211" s="11"/>
      <c r="D211" s="15"/>
      <c r="E211" s="11"/>
      <c r="F211" s="16"/>
      <c r="G211" s="53" t="str">
        <f t="shared" si="4"/>
        <v xml:space="preserve"> </v>
      </c>
    </row>
    <row r="212" spans="2:7" ht="20.100000000000001" customHeight="1">
      <c r="B212" s="11"/>
      <c r="C212" s="11"/>
      <c r="D212" s="15"/>
      <c r="E212" s="11"/>
      <c r="F212" s="16"/>
      <c r="G212" s="53" t="str">
        <f t="shared" si="4"/>
        <v xml:space="preserve"> </v>
      </c>
    </row>
    <row r="213" spans="2:7" ht="20.100000000000001" customHeight="1">
      <c r="B213" s="11"/>
      <c r="C213" s="11"/>
      <c r="D213" s="15"/>
      <c r="E213" s="11"/>
      <c r="F213" s="16"/>
      <c r="G213" s="53" t="str">
        <f t="shared" si="4"/>
        <v xml:space="preserve"> </v>
      </c>
    </row>
    <row r="214" spans="2:7" ht="20.100000000000001" customHeight="1">
      <c r="B214" s="11"/>
      <c r="C214" s="11"/>
      <c r="D214" s="15"/>
      <c r="E214" s="11"/>
      <c r="F214" s="16"/>
      <c r="G214" s="53" t="str">
        <f t="shared" si="4"/>
        <v xml:space="preserve"> </v>
      </c>
    </row>
    <row r="215" spans="2:7" ht="20.100000000000001" customHeight="1">
      <c r="B215" s="11"/>
      <c r="C215" s="11"/>
      <c r="D215" s="15"/>
      <c r="E215" s="11"/>
      <c r="F215" s="16"/>
      <c r="G215" s="53" t="str">
        <f t="shared" si="4"/>
        <v xml:space="preserve"> </v>
      </c>
    </row>
    <row r="216" spans="2:7" ht="20.100000000000001" customHeight="1">
      <c r="B216" s="11"/>
      <c r="C216" s="11"/>
      <c r="D216" s="15"/>
      <c r="E216" s="11"/>
      <c r="F216" s="16"/>
      <c r="G216" s="53" t="str">
        <f t="shared" si="4"/>
        <v xml:space="preserve"> </v>
      </c>
    </row>
    <row r="217" spans="2:7" ht="20.100000000000001" customHeight="1">
      <c r="B217" s="11"/>
      <c r="C217" s="11"/>
      <c r="D217" s="15"/>
      <c r="E217" s="11"/>
      <c r="F217" s="16"/>
      <c r="G217" s="53" t="str">
        <f t="shared" si="4"/>
        <v xml:space="preserve"> </v>
      </c>
    </row>
    <row r="218" spans="2:7" ht="20.100000000000001" customHeight="1">
      <c r="B218" s="11"/>
      <c r="C218" s="11"/>
      <c r="D218" s="15"/>
      <c r="E218" s="11"/>
      <c r="F218" s="16"/>
      <c r="G218" s="53" t="str">
        <f t="shared" si="4"/>
        <v xml:space="preserve"> </v>
      </c>
    </row>
    <row r="219" spans="2:7" ht="20.100000000000001" customHeight="1">
      <c r="B219" s="11"/>
      <c r="C219" s="11"/>
      <c r="D219" s="15"/>
      <c r="E219" s="11"/>
      <c r="F219" s="16"/>
      <c r="G219" s="53" t="str">
        <f t="shared" si="4"/>
        <v xml:space="preserve"> </v>
      </c>
    </row>
    <row r="220" spans="2:7" ht="20.100000000000001" customHeight="1">
      <c r="B220" s="11"/>
      <c r="C220" s="11"/>
      <c r="D220" s="15"/>
      <c r="E220" s="11"/>
      <c r="F220" s="16"/>
      <c r="G220" s="53" t="str">
        <f t="shared" si="4"/>
        <v xml:space="preserve"> </v>
      </c>
    </row>
    <row r="221" spans="2:7" ht="20.100000000000001" customHeight="1">
      <c r="B221" s="11"/>
      <c r="C221" s="11"/>
      <c r="D221" s="15"/>
      <c r="E221" s="11"/>
      <c r="F221" s="16"/>
      <c r="G221" s="53" t="str">
        <f t="shared" si="4"/>
        <v xml:space="preserve"> </v>
      </c>
    </row>
    <row r="222" spans="2:7" ht="20.100000000000001" customHeight="1">
      <c r="B222" s="11"/>
      <c r="C222" s="11"/>
      <c r="D222" s="15"/>
      <c r="E222" s="11"/>
      <c r="F222" s="16"/>
      <c r="G222" s="53" t="str">
        <f t="shared" si="4"/>
        <v xml:space="preserve"> </v>
      </c>
    </row>
    <row r="223" spans="2:7" ht="20.100000000000001" customHeight="1">
      <c r="B223" s="11"/>
      <c r="C223" s="11"/>
      <c r="D223" s="15"/>
      <c r="E223" s="11"/>
      <c r="F223" s="16"/>
      <c r="G223" s="53" t="str">
        <f t="shared" si="4"/>
        <v xml:space="preserve"> </v>
      </c>
    </row>
    <row r="224" spans="2:7" ht="20.100000000000001" customHeight="1">
      <c r="B224" s="11"/>
      <c r="C224" s="11"/>
      <c r="D224" s="15"/>
      <c r="E224" s="11"/>
      <c r="F224" s="16"/>
      <c r="G224" s="53" t="str">
        <f t="shared" si="4"/>
        <v xml:space="preserve"> </v>
      </c>
    </row>
    <row r="225" spans="2:7" ht="20.100000000000001" customHeight="1">
      <c r="B225" s="11"/>
      <c r="C225" s="11"/>
      <c r="D225" s="15"/>
      <c r="E225" s="11"/>
      <c r="F225" s="16"/>
      <c r="G225" s="53" t="str">
        <f t="shared" si="4"/>
        <v xml:space="preserve"> </v>
      </c>
    </row>
    <row r="226" spans="2:7" ht="20.100000000000001" customHeight="1">
      <c r="B226" s="11"/>
      <c r="C226" s="11"/>
      <c r="D226" s="15"/>
      <c r="E226" s="11"/>
      <c r="F226" s="16"/>
      <c r="G226" s="53" t="str">
        <f t="shared" ref="G226:G289" si="5">IFERROR(IF(ISBLANK(C226)," ",IF(ISBLANK(D226),"NUM ARBOL",IF(ISBLANK(E226),"DAP",IF(ISBLANK(F226),"ALTURA",IF($E$33="DAP (cm)",PI()*((E226/100)^2)/4*F226*$F$9,IF($E$33="CAP (cm)",PI()*((E226/PI()/100)^2)/4*F226*$F$9))))))," ")</f>
        <v xml:space="preserve"> </v>
      </c>
    </row>
    <row r="227" spans="2:7" ht="20.100000000000001" customHeight="1">
      <c r="B227" s="11"/>
      <c r="C227" s="11"/>
      <c r="D227" s="15"/>
      <c r="E227" s="11"/>
      <c r="F227" s="16"/>
      <c r="G227" s="53" t="str">
        <f t="shared" si="5"/>
        <v xml:space="preserve"> </v>
      </c>
    </row>
    <row r="228" spans="2:7" ht="20.100000000000001" customHeight="1">
      <c r="B228" s="11"/>
      <c r="C228" s="11"/>
      <c r="D228" s="15"/>
      <c r="E228" s="11"/>
      <c r="F228" s="16"/>
      <c r="G228" s="53" t="str">
        <f t="shared" si="5"/>
        <v xml:space="preserve"> </v>
      </c>
    </row>
    <row r="229" spans="2:7" ht="20.100000000000001" customHeight="1">
      <c r="B229" s="11"/>
      <c r="C229" s="11"/>
      <c r="D229" s="15"/>
      <c r="E229" s="11"/>
      <c r="F229" s="16"/>
      <c r="G229" s="53" t="str">
        <f t="shared" si="5"/>
        <v xml:space="preserve"> </v>
      </c>
    </row>
    <row r="230" spans="2:7" ht="20.100000000000001" customHeight="1">
      <c r="B230" s="11"/>
      <c r="C230" s="11"/>
      <c r="D230" s="15"/>
      <c r="E230" s="11"/>
      <c r="F230" s="16"/>
      <c r="G230" s="53" t="str">
        <f t="shared" si="5"/>
        <v xml:space="preserve"> </v>
      </c>
    </row>
    <row r="231" spans="2:7" ht="20.100000000000001" customHeight="1">
      <c r="B231" s="11"/>
      <c r="C231" s="11"/>
      <c r="D231" s="15"/>
      <c r="E231" s="11"/>
      <c r="F231" s="16"/>
      <c r="G231" s="53" t="str">
        <f t="shared" si="5"/>
        <v xml:space="preserve"> </v>
      </c>
    </row>
    <row r="232" spans="2:7" ht="20.100000000000001" customHeight="1">
      <c r="B232" s="11"/>
      <c r="C232" s="11"/>
      <c r="D232" s="15"/>
      <c r="E232" s="11"/>
      <c r="F232" s="16"/>
      <c r="G232" s="53" t="str">
        <f t="shared" si="5"/>
        <v xml:space="preserve"> </v>
      </c>
    </row>
    <row r="233" spans="2:7" ht="20.100000000000001" customHeight="1">
      <c r="B233" s="11"/>
      <c r="C233" s="11"/>
      <c r="D233" s="15"/>
      <c r="E233" s="11"/>
      <c r="F233" s="16"/>
      <c r="G233" s="53" t="str">
        <f t="shared" si="5"/>
        <v xml:space="preserve"> </v>
      </c>
    </row>
    <row r="234" spans="2:7" ht="20.100000000000001" customHeight="1">
      <c r="B234" s="11"/>
      <c r="C234" s="11"/>
      <c r="D234" s="15"/>
      <c r="E234" s="11"/>
      <c r="F234" s="16"/>
      <c r="G234" s="53" t="str">
        <f t="shared" si="5"/>
        <v xml:space="preserve"> </v>
      </c>
    </row>
    <row r="235" spans="2:7" ht="20.100000000000001" customHeight="1">
      <c r="B235" s="11"/>
      <c r="C235" s="11"/>
      <c r="D235" s="15"/>
      <c r="E235" s="11"/>
      <c r="F235" s="16"/>
      <c r="G235" s="53" t="str">
        <f t="shared" si="5"/>
        <v xml:space="preserve"> </v>
      </c>
    </row>
    <row r="236" spans="2:7" ht="20.100000000000001" customHeight="1">
      <c r="B236" s="11"/>
      <c r="C236" s="11"/>
      <c r="D236" s="15"/>
      <c r="E236" s="11"/>
      <c r="F236" s="16"/>
      <c r="G236" s="53" t="str">
        <f t="shared" si="5"/>
        <v xml:space="preserve"> </v>
      </c>
    </row>
    <row r="237" spans="2:7" ht="20.100000000000001" customHeight="1">
      <c r="B237" s="11"/>
      <c r="C237" s="11"/>
      <c r="D237" s="15"/>
      <c r="E237" s="11"/>
      <c r="F237" s="16"/>
      <c r="G237" s="53" t="str">
        <f t="shared" si="5"/>
        <v xml:space="preserve"> </v>
      </c>
    </row>
    <row r="238" spans="2:7" ht="20.100000000000001" customHeight="1">
      <c r="B238" s="11"/>
      <c r="C238" s="11"/>
      <c r="D238" s="15"/>
      <c r="E238" s="11"/>
      <c r="F238" s="16"/>
      <c r="G238" s="53" t="str">
        <f t="shared" si="5"/>
        <v xml:space="preserve"> </v>
      </c>
    </row>
    <row r="239" spans="2:7" ht="20.100000000000001" customHeight="1">
      <c r="B239" s="11"/>
      <c r="C239" s="11"/>
      <c r="D239" s="15"/>
      <c r="E239" s="11"/>
      <c r="F239" s="16"/>
      <c r="G239" s="53" t="str">
        <f t="shared" si="5"/>
        <v xml:space="preserve"> </v>
      </c>
    </row>
    <row r="240" spans="2:7" ht="20.100000000000001" customHeight="1">
      <c r="B240" s="11"/>
      <c r="C240" s="11"/>
      <c r="D240" s="15"/>
      <c r="E240" s="11"/>
      <c r="F240" s="16"/>
      <c r="G240" s="53" t="str">
        <f t="shared" si="5"/>
        <v xml:space="preserve"> </v>
      </c>
    </row>
    <row r="241" spans="2:7" ht="20.100000000000001" customHeight="1">
      <c r="B241" s="11"/>
      <c r="C241" s="11"/>
      <c r="D241" s="15"/>
      <c r="E241" s="11"/>
      <c r="F241" s="16"/>
      <c r="G241" s="53" t="str">
        <f t="shared" si="5"/>
        <v xml:space="preserve"> </v>
      </c>
    </row>
    <row r="242" spans="2:7" ht="20.100000000000001" customHeight="1">
      <c r="B242" s="11"/>
      <c r="C242" s="11"/>
      <c r="D242" s="15"/>
      <c r="E242" s="11"/>
      <c r="F242" s="16"/>
      <c r="G242" s="53" t="str">
        <f t="shared" si="5"/>
        <v xml:space="preserve"> </v>
      </c>
    </row>
    <row r="243" spans="2:7" ht="20.100000000000001" customHeight="1">
      <c r="B243" s="11"/>
      <c r="C243" s="11"/>
      <c r="D243" s="15"/>
      <c r="E243" s="11"/>
      <c r="F243" s="16"/>
      <c r="G243" s="53" t="str">
        <f t="shared" si="5"/>
        <v xml:space="preserve"> </v>
      </c>
    </row>
    <row r="244" spans="2:7" ht="20.100000000000001" customHeight="1">
      <c r="B244" s="11"/>
      <c r="C244" s="11"/>
      <c r="D244" s="15"/>
      <c r="E244" s="11"/>
      <c r="F244" s="16"/>
      <c r="G244" s="53" t="str">
        <f t="shared" si="5"/>
        <v xml:space="preserve"> </v>
      </c>
    </row>
    <row r="245" spans="2:7" ht="20.100000000000001" customHeight="1">
      <c r="B245" s="11"/>
      <c r="C245" s="11"/>
      <c r="D245" s="15"/>
      <c r="E245" s="11"/>
      <c r="F245" s="16"/>
      <c r="G245" s="53" t="str">
        <f t="shared" si="5"/>
        <v xml:space="preserve"> </v>
      </c>
    </row>
    <row r="246" spans="2:7" ht="20.100000000000001" customHeight="1">
      <c r="B246" s="11"/>
      <c r="C246" s="11"/>
      <c r="D246" s="15"/>
      <c r="E246" s="11"/>
      <c r="F246" s="16"/>
      <c r="G246" s="53" t="str">
        <f t="shared" si="5"/>
        <v xml:space="preserve"> </v>
      </c>
    </row>
    <row r="247" spans="2:7" ht="20.100000000000001" customHeight="1">
      <c r="B247" s="11"/>
      <c r="C247" s="11"/>
      <c r="D247" s="15"/>
      <c r="E247" s="11"/>
      <c r="F247" s="16"/>
      <c r="G247" s="53" t="str">
        <f t="shared" si="5"/>
        <v xml:space="preserve"> </v>
      </c>
    </row>
    <row r="248" spans="2:7" ht="20.100000000000001" customHeight="1">
      <c r="B248" s="11"/>
      <c r="C248" s="11"/>
      <c r="D248" s="15"/>
      <c r="E248" s="11"/>
      <c r="F248" s="16"/>
      <c r="G248" s="53" t="str">
        <f t="shared" si="5"/>
        <v xml:space="preserve"> </v>
      </c>
    </row>
    <row r="249" spans="2:7" ht="20.100000000000001" customHeight="1">
      <c r="B249" s="11"/>
      <c r="C249" s="11"/>
      <c r="D249" s="15"/>
      <c r="E249" s="11"/>
      <c r="F249" s="16"/>
      <c r="G249" s="53" t="str">
        <f t="shared" si="5"/>
        <v xml:space="preserve"> </v>
      </c>
    </row>
    <row r="250" spans="2:7" ht="20.100000000000001" customHeight="1">
      <c r="B250" s="11"/>
      <c r="C250" s="11"/>
      <c r="D250" s="15"/>
      <c r="E250" s="11"/>
      <c r="F250" s="16"/>
      <c r="G250" s="53" t="str">
        <f t="shared" si="5"/>
        <v xml:space="preserve"> </v>
      </c>
    </row>
    <row r="251" spans="2:7" ht="20.100000000000001" customHeight="1">
      <c r="B251" s="11"/>
      <c r="C251" s="11"/>
      <c r="D251" s="15"/>
      <c r="E251" s="11"/>
      <c r="F251" s="16"/>
      <c r="G251" s="53" t="str">
        <f t="shared" si="5"/>
        <v xml:space="preserve"> </v>
      </c>
    </row>
    <row r="252" spans="2:7" ht="20.100000000000001" customHeight="1">
      <c r="B252" s="11"/>
      <c r="C252" s="11"/>
      <c r="D252" s="15"/>
      <c r="E252" s="11"/>
      <c r="F252" s="16"/>
      <c r="G252" s="53" t="str">
        <f t="shared" si="5"/>
        <v xml:space="preserve"> </v>
      </c>
    </row>
    <row r="253" spans="2:7" ht="20.100000000000001" customHeight="1">
      <c r="B253" s="11"/>
      <c r="C253" s="11"/>
      <c r="D253" s="15"/>
      <c r="E253" s="11"/>
      <c r="F253" s="16"/>
      <c r="G253" s="53" t="str">
        <f t="shared" si="5"/>
        <v xml:space="preserve"> </v>
      </c>
    </row>
    <row r="254" spans="2:7" ht="20.100000000000001" customHeight="1">
      <c r="B254" s="11"/>
      <c r="C254" s="11"/>
      <c r="D254" s="15"/>
      <c r="E254" s="11"/>
      <c r="F254" s="16"/>
      <c r="G254" s="53" t="str">
        <f t="shared" si="5"/>
        <v xml:space="preserve"> </v>
      </c>
    </row>
    <row r="255" spans="2:7" ht="20.100000000000001" customHeight="1">
      <c r="B255" s="11"/>
      <c r="C255" s="11"/>
      <c r="D255" s="15"/>
      <c r="E255" s="11"/>
      <c r="F255" s="16"/>
      <c r="G255" s="53" t="str">
        <f t="shared" si="5"/>
        <v xml:space="preserve"> </v>
      </c>
    </row>
    <row r="256" spans="2:7" ht="20.100000000000001" customHeight="1">
      <c r="B256" s="11"/>
      <c r="C256" s="11"/>
      <c r="D256" s="15"/>
      <c r="E256" s="11"/>
      <c r="F256" s="16"/>
      <c r="G256" s="53" t="str">
        <f t="shared" si="5"/>
        <v xml:space="preserve"> </v>
      </c>
    </row>
    <row r="257" spans="2:7" ht="20.100000000000001" customHeight="1">
      <c r="B257" s="11"/>
      <c r="C257" s="11"/>
      <c r="D257" s="15"/>
      <c r="E257" s="11"/>
      <c r="F257" s="16"/>
      <c r="G257" s="53" t="str">
        <f t="shared" si="5"/>
        <v xml:space="preserve"> </v>
      </c>
    </row>
    <row r="258" spans="2:7" ht="20.100000000000001" customHeight="1">
      <c r="B258" s="11"/>
      <c r="C258" s="11"/>
      <c r="D258" s="15"/>
      <c r="E258" s="11"/>
      <c r="F258" s="16"/>
      <c r="G258" s="53" t="str">
        <f t="shared" si="5"/>
        <v xml:space="preserve"> </v>
      </c>
    </row>
    <row r="259" spans="2:7" ht="20.100000000000001" customHeight="1">
      <c r="B259" s="11"/>
      <c r="C259" s="11"/>
      <c r="D259" s="15"/>
      <c r="E259" s="11"/>
      <c r="F259" s="16"/>
      <c r="G259" s="53" t="str">
        <f t="shared" si="5"/>
        <v xml:space="preserve"> </v>
      </c>
    </row>
    <row r="260" spans="2:7" ht="20.100000000000001" customHeight="1">
      <c r="B260" s="11"/>
      <c r="C260" s="11"/>
      <c r="D260" s="15"/>
      <c r="E260" s="11"/>
      <c r="F260" s="16"/>
      <c r="G260" s="53" t="str">
        <f t="shared" si="5"/>
        <v xml:space="preserve"> </v>
      </c>
    </row>
    <row r="261" spans="2:7" ht="20.100000000000001" customHeight="1">
      <c r="B261" s="11"/>
      <c r="C261" s="11"/>
      <c r="D261" s="15"/>
      <c r="E261" s="11"/>
      <c r="F261" s="16"/>
      <c r="G261" s="53" t="str">
        <f t="shared" si="5"/>
        <v xml:space="preserve"> </v>
      </c>
    </row>
    <row r="262" spans="2:7" ht="20.100000000000001" customHeight="1">
      <c r="B262" s="11"/>
      <c r="C262" s="11"/>
      <c r="D262" s="15"/>
      <c r="E262" s="11"/>
      <c r="F262" s="16"/>
      <c r="G262" s="53" t="str">
        <f t="shared" si="5"/>
        <v xml:space="preserve"> </v>
      </c>
    </row>
    <row r="263" spans="2:7" ht="20.100000000000001" customHeight="1">
      <c r="B263" s="11"/>
      <c r="C263" s="11"/>
      <c r="D263" s="15"/>
      <c r="E263" s="11"/>
      <c r="F263" s="16"/>
      <c r="G263" s="53" t="str">
        <f t="shared" si="5"/>
        <v xml:space="preserve"> </v>
      </c>
    </row>
    <row r="264" spans="2:7" ht="20.100000000000001" customHeight="1">
      <c r="B264" s="11"/>
      <c r="C264" s="11"/>
      <c r="D264" s="15"/>
      <c r="E264" s="11"/>
      <c r="F264" s="16"/>
      <c r="G264" s="53" t="str">
        <f t="shared" si="5"/>
        <v xml:space="preserve"> </v>
      </c>
    </row>
    <row r="265" spans="2:7" ht="20.100000000000001" customHeight="1">
      <c r="B265" s="11"/>
      <c r="C265" s="11"/>
      <c r="D265" s="15"/>
      <c r="E265" s="11"/>
      <c r="F265" s="16"/>
      <c r="G265" s="53" t="str">
        <f t="shared" si="5"/>
        <v xml:space="preserve"> </v>
      </c>
    </row>
    <row r="266" spans="2:7" ht="20.100000000000001" customHeight="1">
      <c r="B266" s="11"/>
      <c r="C266" s="11"/>
      <c r="D266" s="15"/>
      <c r="E266" s="11"/>
      <c r="F266" s="16"/>
      <c r="G266" s="53" t="str">
        <f t="shared" si="5"/>
        <v xml:space="preserve"> </v>
      </c>
    </row>
    <row r="267" spans="2:7" ht="20.100000000000001" customHeight="1">
      <c r="B267" s="11"/>
      <c r="C267" s="11"/>
      <c r="D267" s="15"/>
      <c r="E267" s="11"/>
      <c r="F267" s="16"/>
      <c r="G267" s="53" t="str">
        <f t="shared" si="5"/>
        <v xml:space="preserve"> </v>
      </c>
    </row>
    <row r="268" spans="2:7" ht="20.100000000000001" customHeight="1">
      <c r="B268" s="11"/>
      <c r="C268" s="11"/>
      <c r="D268" s="15"/>
      <c r="E268" s="11"/>
      <c r="F268" s="16"/>
      <c r="G268" s="53" t="str">
        <f t="shared" si="5"/>
        <v xml:space="preserve"> </v>
      </c>
    </row>
    <row r="269" spans="2:7" ht="20.100000000000001" customHeight="1">
      <c r="B269" s="11"/>
      <c r="C269" s="11"/>
      <c r="D269" s="15"/>
      <c r="E269" s="11"/>
      <c r="F269" s="16"/>
      <c r="G269" s="53" t="str">
        <f t="shared" si="5"/>
        <v xml:space="preserve"> </v>
      </c>
    </row>
    <row r="270" spans="2:7" ht="20.100000000000001" customHeight="1">
      <c r="B270" s="11"/>
      <c r="C270" s="11"/>
      <c r="D270" s="15"/>
      <c r="E270" s="11"/>
      <c r="F270" s="16"/>
      <c r="G270" s="53" t="str">
        <f t="shared" si="5"/>
        <v xml:space="preserve"> </v>
      </c>
    </row>
    <row r="271" spans="2:7" ht="20.100000000000001" customHeight="1">
      <c r="B271" s="11"/>
      <c r="C271" s="11"/>
      <c r="D271" s="15"/>
      <c r="E271" s="11"/>
      <c r="F271" s="16"/>
      <c r="G271" s="53" t="str">
        <f t="shared" si="5"/>
        <v xml:space="preserve"> </v>
      </c>
    </row>
    <row r="272" spans="2:7" ht="20.100000000000001" customHeight="1">
      <c r="B272" s="11"/>
      <c r="C272" s="11"/>
      <c r="D272" s="15"/>
      <c r="E272" s="11"/>
      <c r="F272" s="16"/>
      <c r="G272" s="53" t="str">
        <f t="shared" si="5"/>
        <v xml:space="preserve"> </v>
      </c>
    </row>
    <row r="273" spans="2:7" ht="20.100000000000001" customHeight="1">
      <c r="B273" s="11"/>
      <c r="C273" s="11"/>
      <c r="D273" s="15"/>
      <c r="E273" s="11"/>
      <c r="F273" s="16"/>
      <c r="G273" s="53" t="str">
        <f t="shared" si="5"/>
        <v xml:space="preserve"> </v>
      </c>
    </row>
    <row r="274" spans="2:7" ht="20.100000000000001" customHeight="1">
      <c r="B274" s="11"/>
      <c r="C274" s="11"/>
      <c r="D274" s="15"/>
      <c r="E274" s="11"/>
      <c r="F274" s="16"/>
      <c r="G274" s="53" t="str">
        <f t="shared" si="5"/>
        <v xml:space="preserve"> </v>
      </c>
    </row>
    <row r="275" spans="2:7" ht="20.100000000000001" customHeight="1">
      <c r="B275" s="11"/>
      <c r="C275" s="11"/>
      <c r="D275" s="15"/>
      <c r="E275" s="11"/>
      <c r="F275" s="16"/>
      <c r="G275" s="53" t="str">
        <f t="shared" si="5"/>
        <v xml:space="preserve"> </v>
      </c>
    </row>
    <row r="276" spans="2:7" ht="20.100000000000001" customHeight="1">
      <c r="B276" s="11"/>
      <c r="C276" s="11"/>
      <c r="D276" s="15"/>
      <c r="E276" s="11"/>
      <c r="F276" s="16"/>
      <c r="G276" s="53" t="str">
        <f t="shared" si="5"/>
        <v xml:space="preserve"> </v>
      </c>
    </row>
    <row r="277" spans="2:7" ht="20.100000000000001" customHeight="1">
      <c r="B277" s="11"/>
      <c r="C277" s="11"/>
      <c r="D277" s="15"/>
      <c r="E277" s="11"/>
      <c r="F277" s="16"/>
      <c r="G277" s="53" t="str">
        <f t="shared" si="5"/>
        <v xml:space="preserve"> </v>
      </c>
    </row>
    <row r="278" spans="2:7" ht="20.100000000000001" customHeight="1">
      <c r="B278" s="11"/>
      <c r="C278" s="11"/>
      <c r="D278" s="15"/>
      <c r="E278" s="11"/>
      <c r="F278" s="16"/>
      <c r="G278" s="53" t="str">
        <f t="shared" si="5"/>
        <v xml:space="preserve"> </v>
      </c>
    </row>
    <row r="279" spans="2:7" ht="20.100000000000001" customHeight="1">
      <c r="B279" s="11"/>
      <c r="C279" s="11"/>
      <c r="D279" s="15"/>
      <c r="E279" s="11"/>
      <c r="F279" s="16"/>
      <c r="G279" s="53" t="str">
        <f t="shared" si="5"/>
        <v xml:space="preserve"> </v>
      </c>
    </row>
    <row r="280" spans="2:7" ht="20.100000000000001" customHeight="1">
      <c r="B280" s="11"/>
      <c r="C280" s="11"/>
      <c r="D280" s="15"/>
      <c r="E280" s="11"/>
      <c r="F280" s="16"/>
      <c r="G280" s="53" t="str">
        <f t="shared" si="5"/>
        <v xml:space="preserve"> </v>
      </c>
    </row>
    <row r="281" spans="2:7" ht="20.100000000000001" customHeight="1">
      <c r="B281" s="11"/>
      <c r="C281" s="11"/>
      <c r="D281" s="15"/>
      <c r="E281" s="11"/>
      <c r="F281" s="16"/>
      <c r="G281" s="53" t="str">
        <f t="shared" si="5"/>
        <v xml:space="preserve"> </v>
      </c>
    </row>
    <row r="282" spans="2:7" ht="20.100000000000001" customHeight="1">
      <c r="B282" s="11"/>
      <c r="C282" s="11"/>
      <c r="D282" s="15"/>
      <c r="E282" s="11"/>
      <c r="F282" s="16"/>
      <c r="G282" s="53" t="str">
        <f t="shared" si="5"/>
        <v xml:space="preserve"> </v>
      </c>
    </row>
    <row r="283" spans="2:7" ht="20.100000000000001" customHeight="1">
      <c r="B283" s="11"/>
      <c r="C283" s="11"/>
      <c r="D283" s="15"/>
      <c r="E283" s="11"/>
      <c r="F283" s="16"/>
      <c r="G283" s="53" t="str">
        <f t="shared" si="5"/>
        <v xml:space="preserve"> </v>
      </c>
    </row>
    <row r="284" spans="2:7" ht="20.100000000000001" customHeight="1">
      <c r="B284" s="11"/>
      <c r="C284" s="11"/>
      <c r="D284" s="15"/>
      <c r="E284" s="11"/>
      <c r="F284" s="16"/>
      <c r="G284" s="53" t="str">
        <f t="shared" si="5"/>
        <v xml:space="preserve"> </v>
      </c>
    </row>
    <row r="285" spans="2:7" ht="20.100000000000001" customHeight="1">
      <c r="B285" s="11"/>
      <c r="C285" s="11"/>
      <c r="D285" s="15"/>
      <c r="E285" s="11"/>
      <c r="F285" s="16"/>
      <c r="G285" s="53" t="str">
        <f t="shared" si="5"/>
        <v xml:space="preserve"> </v>
      </c>
    </row>
    <row r="286" spans="2:7" ht="20.100000000000001" customHeight="1">
      <c r="B286" s="11"/>
      <c r="C286" s="11"/>
      <c r="D286" s="15"/>
      <c r="E286" s="11"/>
      <c r="F286" s="16"/>
      <c r="G286" s="53" t="str">
        <f t="shared" si="5"/>
        <v xml:space="preserve"> </v>
      </c>
    </row>
    <row r="287" spans="2:7" ht="20.100000000000001" customHeight="1">
      <c r="B287" s="11"/>
      <c r="C287" s="11"/>
      <c r="D287" s="15"/>
      <c r="E287" s="11"/>
      <c r="F287" s="16"/>
      <c r="G287" s="53" t="str">
        <f t="shared" si="5"/>
        <v xml:space="preserve"> </v>
      </c>
    </row>
    <row r="288" spans="2:7" ht="20.100000000000001" customHeight="1">
      <c r="B288" s="11"/>
      <c r="C288" s="11"/>
      <c r="D288" s="15"/>
      <c r="E288" s="11"/>
      <c r="F288" s="16"/>
      <c r="G288" s="53" t="str">
        <f t="shared" si="5"/>
        <v xml:space="preserve"> </v>
      </c>
    </row>
    <row r="289" spans="2:7" ht="20.100000000000001" customHeight="1">
      <c r="B289" s="11"/>
      <c r="C289" s="11"/>
      <c r="D289" s="15"/>
      <c r="E289" s="11"/>
      <c r="F289" s="16"/>
      <c r="G289" s="53" t="str">
        <f t="shared" si="5"/>
        <v xml:space="preserve"> </v>
      </c>
    </row>
    <row r="290" spans="2:7" ht="20.100000000000001" customHeight="1">
      <c r="B290" s="11"/>
      <c r="C290" s="11"/>
      <c r="D290" s="15"/>
      <c r="E290" s="11"/>
      <c r="F290" s="16"/>
      <c r="G290" s="53" t="str">
        <f t="shared" ref="G290:G353" si="6">IFERROR(IF(ISBLANK(C290)," ",IF(ISBLANK(D290),"NUM ARBOL",IF(ISBLANK(E290),"DAP",IF(ISBLANK(F290),"ALTURA",IF($E$33="DAP (cm)",PI()*((E290/100)^2)/4*F290*$F$9,IF($E$33="CAP (cm)",PI()*((E290/PI()/100)^2)/4*F290*$F$9))))))," ")</f>
        <v xml:space="preserve"> </v>
      </c>
    </row>
    <row r="291" spans="2:7" ht="20.100000000000001" customHeight="1">
      <c r="B291" s="11"/>
      <c r="C291" s="11"/>
      <c r="D291" s="15"/>
      <c r="E291" s="11"/>
      <c r="F291" s="16"/>
      <c r="G291" s="53" t="str">
        <f t="shared" si="6"/>
        <v xml:space="preserve"> </v>
      </c>
    </row>
    <row r="292" spans="2:7" ht="20.100000000000001" customHeight="1">
      <c r="B292" s="11"/>
      <c r="C292" s="11"/>
      <c r="D292" s="15"/>
      <c r="E292" s="11"/>
      <c r="F292" s="16"/>
      <c r="G292" s="53" t="str">
        <f t="shared" si="6"/>
        <v xml:space="preserve"> </v>
      </c>
    </row>
    <row r="293" spans="2:7" ht="20.100000000000001" customHeight="1">
      <c r="B293" s="11"/>
      <c r="C293" s="11"/>
      <c r="D293" s="15"/>
      <c r="E293" s="11"/>
      <c r="F293" s="16"/>
      <c r="G293" s="53" t="str">
        <f t="shared" si="6"/>
        <v xml:space="preserve"> </v>
      </c>
    </row>
    <row r="294" spans="2:7" ht="20.100000000000001" customHeight="1">
      <c r="B294" s="11"/>
      <c r="C294" s="11"/>
      <c r="D294" s="15"/>
      <c r="E294" s="11"/>
      <c r="F294" s="16"/>
      <c r="G294" s="53" t="str">
        <f t="shared" si="6"/>
        <v xml:space="preserve"> </v>
      </c>
    </row>
    <row r="295" spans="2:7" ht="20.100000000000001" customHeight="1">
      <c r="B295" s="11"/>
      <c r="C295" s="11"/>
      <c r="D295" s="15"/>
      <c r="E295" s="11"/>
      <c r="F295" s="16"/>
      <c r="G295" s="53" t="str">
        <f t="shared" si="6"/>
        <v xml:space="preserve"> </v>
      </c>
    </row>
    <row r="296" spans="2:7" ht="20.100000000000001" customHeight="1">
      <c r="B296" s="11"/>
      <c r="C296" s="11"/>
      <c r="D296" s="15"/>
      <c r="E296" s="11"/>
      <c r="F296" s="16"/>
      <c r="G296" s="53" t="str">
        <f t="shared" si="6"/>
        <v xml:space="preserve"> </v>
      </c>
    </row>
    <row r="297" spans="2:7" ht="20.100000000000001" customHeight="1">
      <c r="B297" s="11"/>
      <c r="C297" s="11"/>
      <c r="D297" s="15"/>
      <c r="E297" s="11"/>
      <c r="F297" s="16"/>
      <c r="G297" s="53" t="str">
        <f t="shared" si="6"/>
        <v xml:space="preserve"> </v>
      </c>
    </row>
    <row r="298" spans="2:7" ht="20.100000000000001" customHeight="1">
      <c r="B298" s="11"/>
      <c r="C298" s="11"/>
      <c r="D298" s="15"/>
      <c r="E298" s="11"/>
      <c r="F298" s="16"/>
      <c r="G298" s="53" t="str">
        <f t="shared" si="6"/>
        <v xml:space="preserve"> </v>
      </c>
    </row>
    <row r="299" spans="2:7" ht="20.100000000000001" customHeight="1">
      <c r="B299" s="11"/>
      <c r="C299" s="11"/>
      <c r="D299" s="15"/>
      <c r="E299" s="11"/>
      <c r="F299" s="16"/>
      <c r="G299" s="53" t="str">
        <f t="shared" si="6"/>
        <v xml:space="preserve"> </v>
      </c>
    </row>
    <row r="300" spans="2:7" ht="20.100000000000001" customHeight="1">
      <c r="B300" s="11"/>
      <c r="C300" s="11"/>
      <c r="D300" s="15"/>
      <c r="E300" s="11"/>
      <c r="F300" s="16"/>
      <c r="G300" s="53" t="str">
        <f t="shared" si="6"/>
        <v xml:space="preserve"> </v>
      </c>
    </row>
    <row r="301" spans="2:7" ht="20.100000000000001" customHeight="1">
      <c r="B301" s="11"/>
      <c r="C301" s="11"/>
      <c r="D301" s="15"/>
      <c r="E301" s="11"/>
      <c r="F301" s="16"/>
      <c r="G301" s="53" t="str">
        <f t="shared" si="6"/>
        <v xml:space="preserve"> </v>
      </c>
    </row>
    <row r="302" spans="2:7" ht="20.100000000000001" customHeight="1">
      <c r="B302" s="11"/>
      <c r="C302" s="11"/>
      <c r="D302" s="15"/>
      <c r="E302" s="11"/>
      <c r="F302" s="16"/>
      <c r="G302" s="53" t="str">
        <f t="shared" si="6"/>
        <v xml:space="preserve"> </v>
      </c>
    </row>
    <row r="303" spans="2:7" ht="20.100000000000001" customHeight="1">
      <c r="B303" s="11"/>
      <c r="C303" s="11"/>
      <c r="D303" s="15"/>
      <c r="E303" s="11"/>
      <c r="F303" s="16"/>
      <c r="G303" s="53" t="str">
        <f t="shared" si="6"/>
        <v xml:space="preserve"> </v>
      </c>
    </row>
    <row r="304" spans="2:7" ht="20.100000000000001" customHeight="1">
      <c r="B304" s="11"/>
      <c r="C304" s="11"/>
      <c r="D304" s="15"/>
      <c r="E304" s="11"/>
      <c r="F304" s="16"/>
      <c r="G304" s="53" t="str">
        <f t="shared" si="6"/>
        <v xml:space="preserve"> </v>
      </c>
    </row>
    <row r="305" spans="2:7" ht="20.100000000000001" customHeight="1">
      <c r="B305" s="11"/>
      <c r="C305" s="11"/>
      <c r="D305" s="15"/>
      <c r="E305" s="11"/>
      <c r="F305" s="16"/>
      <c r="G305" s="53" t="str">
        <f t="shared" si="6"/>
        <v xml:space="preserve"> </v>
      </c>
    </row>
    <row r="306" spans="2:7" ht="20.100000000000001" customHeight="1">
      <c r="B306" s="11"/>
      <c r="C306" s="11"/>
      <c r="D306" s="15"/>
      <c r="E306" s="11"/>
      <c r="F306" s="16"/>
      <c r="G306" s="53" t="str">
        <f t="shared" si="6"/>
        <v xml:space="preserve"> </v>
      </c>
    </row>
    <row r="307" spans="2:7" ht="20.100000000000001" customHeight="1">
      <c r="B307" s="11"/>
      <c r="C307" s="11"/>
      <c r="D307" s="15"/>
      <c r="E307" s="11"/>
      <c r="F307" s="16"/>
      <c r="G307" s="53" t="str">
        <f t="shared" si="6"/>
        <v xml:space="preserve"> </v>
      </c>
    </row>
    <row r="308" spans="2:7" ht="20.100000000000001" customHeight="1">
      <c r="B308" s="11"/>
      <c r="C308" s="11"/>
      <c r="D308" s="15"/>
      <c r="E308" s="11"/>
      <c r="F308" s="16"/>
      <c r="G308" s="53" t="str">
        <f t="shared" si="6"/>
        <v xml:space="preserve"> </v>
      </c>
    </row>
    <row r="309" spans="2:7" ht="20.100000000000001" customHeight="1">
      <c r="B309" s="11"/>
      <c r="C309" s="11"/>
      <c r="D309" s="15"/>
      <c r="E309" s="11"/>
      <c r="F309" s="16"/>
      <c r="G309" s="53" t="str">
        <f t="shared" si="6"/>
        <v xml:space="preserve"> </v>
      </c>
    </row>
    <row r="310" spans="2:7" ht="20.100000000000001" customHeight="1">
      <c r="B310" s="11"/>
      <c r="C310" s="11"/>
      <c r="D310" s="15"/>
      <c r="E310" s="11"/>
      <c r="F310" s="16"/>
      <c r="G310" s="53" t="str">
        <f t="shared" si="6"/>
        <v xml:space="preserve"> </v>
      </c>
    </row>
    <row r="311" spans="2:7" ht="20.100000000000001" customHeight="1">
      <c r="B311" s="11"/>
      <c r="C311" s="11"/>
      <c r="D311" s="15"/>
      <c r="E311" s="11"/>
      <c r="F311" s="16"/>
      <c r="G311" s="53" t="str">
        <f t="shared" si="6"/>
        <v xml:space="preserve"> </v>
      </c>
    </row>
    <row r="312" spans="2:7" ht="20.100000000000001" customHeight="1">
      <c r="B312" s="11"/>
      <c r="C312" s="11"/>
      <c r="D312" s="15"/>
      <c r="E312" s="11"/>
      <c r="F312" s="16"/>
      <c r="G312" s="53" t="str">
        <f t="shared" si="6"/>
        <v xml:space="preserve"> </v>
      </c>
    </row>
    <row r="313" spans="2:7" ht="20.100000000000001" customHeight="1">
      <c r="B313" s="11"/>
      <c r="C313" s="11"/>
      <c r="D313" s="15"/>
      <c r="E313" s="11"/>
      <c r="F313" s="16"/>
      <c r="G313" s="53" t="str">
        <f t="shared" si="6"/>
        <v xml:space="preserve"> </v>
      </c>
    </row>
    <row r="314" spans="2:7" ht="20.100000000000001" customHeight="1">
      <c r="B314" s="11"/>
      <c r="C314" s="11"/>
      <c r="D314" s="15"/>
      <c r="E314" s="11"/>
      <c r="F314" s="16"/>
      <c r="G314" s="53" t="str">
        <f t="shared" si="6"/>
        <v xml:space="preserve"> </v>
      </c>
    </row>
    <row r="315" spans="2:7" ht="20.100000000000001" customHeight="1">
      <c r="B315" s="11"/>
      <c r="C315" s="11"/>
      <c r="D315" s="15"/>
      <c r="E315" s="11"/>
      <c r="F315" s="16"/>
      <c r="G315" s="53" t="str">
        <f t="shared" si="6"/>
        <v xml:space="preserve"> </v>
      </c>
    </row>
    <row r="316" spans="2:7" ht="20.100000000000001" customHeight="1">
      <c r="B316" s="11"/>
      <c r="C316" s="11"/>
      <c r="D316" s="15"/>
      <c r="E316" s="11"/>
      <c r="F316" s="16"/>
      <c r="G316" s="53" t="str">
        <f t="shared" si="6"/>
        <v xml:space="preserve"> </v>
      </c>
    </row>
    <row r="317" spans="2:7" ht="20.100000000000001" customHeight="1">
      <c r="B317" s="11"/>
      <c r="C317" s="11"/>
      <c r="D317" s="15"/>
      <c r="E317" s="11"/>
      <c r="F317" s="16"/>
      <c r="G317" s="53" t="str">
        <f t="shared" si="6"/>
        <v xml:space="preserve"> </v>
      </c>
    </row>
    <row r="318" spans="2:7" ht="20.100000000000001" customHeight="1">
      <c r="B318" s="11"/>
      <c r="C318" s="11"/>
      <c r="D318" s="15"/>
      <c r="E318" s="11"/>
      <c r="F318" s="16"/>
      <c r="G318" s="53" t="str">
        <f t="shared" si="6"/>
        <v xml:space="preserve"> </v>
      </c>
    </row>
    <row r="319" spans="2:7" ht="20.100000000000001" customHeight="1">
      <c r="B319" s="11"/>
      <c r="C319" s="11"/>
      <c r="D319" s="15"/>
      <c r="E319" s="11"/>
      <c r="F319" s="16"/>
      <c r="G319" s="53" t="str">
        <f t="shared" si="6"/>
        <v xml:space="preserve"> </v>
      </c>
    </row>
    <row r="320" spans="2:7" ht="20.100000000000001" customHeight="1">
      <c r="B320" s="11"/>
      <c r="C320" s="11"/>
      <c r="D320" s="15"/>
      <c r="E320" s="11"/>
      <c r="F320" s="16"/>
      <c r="G320" s="53" t="str">
        <f t="shared" si="6"/>
        <v xml:space="preserve"> </v>
      </c>
    </row>
    <row r="321" spans="2:7" ht="20.100000000000001" customHeight="1">
      <c r="B321" s="11"/>
      <c r="C321" s="11"/>
      <c r="D321" s="15"/>
      <c r="E321" s="11"/>
      <c r="F321" s="16"/>
      <c r="G321" s="53" t="str">
        <f t="shared" si="6"/>
        <v xml:space="preserve"> </v>
      </c>
    </row>
    <row r="322" spans="2:7" ht="20.100000000000001" customHeight="1">
      <c r="B322" s="11"/>
      <c r="C322" s="11"/>
      <c r="D322" s="15"/>
      <c r="E322" s="11"/>
      <c r="F322" s="16"/>
      <c r="G322" s="53" t="str">
        <f t="shared" si="6"/>
        <v xml:space="preserve"> </v>
      </c>
    </row>
    <row r="323" spans="2:7" ht="20.100000000000001" customHeight="1">
      <c r="B323" s="11"/>
      <c r="C323" s="11"/>
      <c r="D323" s="15"/>
      <c r="E323" s="11"/>
      <c r="F323" s="16"/>
      <c r="G323" s="53" t="str">
        <f t="shared" si="6"/>
        <v xml:space="preserve"> </v>
      </c>
    </row>
    <row r="324" spans="2:7" ht="20.100000000000001" customHeight="1">
      <c r="B324" s="11"/>
      <c r="C324" s="11"/>
      <c r="D324" s="15"/>
      <c r="E324" s="11"/>
      <c r="F324" s="16"/>
      <c r="G324" s="53" t="str">
        <f t="shared" si="6"/>
        <v xml:space="preserve"> </v>
      </c>
    </row>
    <row r="325" spans="2:7" ht="20.100000000000001" customHeight="1">
      <c r="B325" s="11"/>
      <c r="C325" s="11"/>
      <c r="D325" s="15"/>
      <c r="E325" s="11"/>
      <c r="F325" s="16"/>
      <c r="G325" s="53" t="str">
        <f t="shared" si="6"/>
        <v xml:space="preserve"> </v>
      </c>
    </row>
    <row r="326" spans="2:7" ht="20.100000000000001" customHeight="1">
      <c r="B326" s="11"/>
      <c r="C326" s="11"/>
      <c r="D326" s="15"/>
      <c r="E326" s="11"/>
      <c r="F326" s="16"/>
      <c r="G326" s="53" t="str">
        <f t="shared" si="6"/>
        <v xml:space="preserve"> </v>
      </c>
    </row>
    <row r="327" spans="2:7" ht="20.100000000000001" customHeight="1">
      <c r="B327" s="11"/>
      <c r="C327" s="11"/>
      <c r="D327" s="15"/>
      <c r="E327" s="11"/>
      <c r="F327" s="16"/>
      <c r="G327" s="53" t="str">
        <f t="shared" si="6"/>
        <v xml:space="preserve"> </v>
      </c>
    </row>
    <row r="328" spans="2:7" ht="20.100000000000001" customHeight="1">
      <c r="B328" s="11"/>
      <c r="C328" s="11"/>
      <c r="D328" s="15"/>
      <c r="E328" s="11"/>
      <c r="F328" s="16"/>
      <c r="G328" s="53" t="str">
        <f t="shared" si="6"/>
        <v xml:space="preserve"> </v>
      </c>
    </row>
    <row r="329" spans="2:7" ht="20.100000000000001" customHeight="1">
      <c r="B329" s="11"/>
      <c r="C329" s="11"/>
      <c r="D329" s="15"/>
      <c r="E329" s="11"/>
      <c r="F329" s="16"/>
      <c r="G329" s="53" t="str">
        <f t="shared" si="6"/>
        <v xml:space="preserve"> </v>
      </c>
    </row>
    <row r="330" spans="2:7" ht="20.100000000000001" customHeight="1">
      <c r="B330" s="11"/>
      <c r="C330" s="11"/>
      <c r="D330" s="15"/>
      <c r="E330" s="11"/>
      <c r="F330" s="16"/>
      <c r="G330" s="53" t="str">
        <f t="shared" si="6"/>
        <v xml:space="preserve"> </v>
      </c>
    </row>
    <row r="331" spans="2:7" ht="20.100000000000001" customHeight="1">
      <c r="B331" s="11"/>
      <c r="C331" s="11"/>
      <c r="D331" s="15"/>
      <c r="E331" s="11"/>
      <c r="F331" s="16"/>
      <c r="G331" s="53" t="str">
        <f t="shared" si="6"/>
        <v xml:space="preserve"> </v>
      </c>
    </row>
    <row r="332" spans="2:7" ht="20.100000000000001" customHeight="1">
      <c r="B332" s="11"/>
      <c r="C332" s="11"/>
      <c r="D332" s="15"/>
      <c r="E332" s="11"/>
      <c r="F332" s="16"/>
      <c r="G332" s="53" t="str">
        <f t="shared" si="6"/>
        <v xml:space="preserve"> </v>
      </c>
    </row>
    <row r="333" spans="2:7" ht="20.100000000000001" customHeight="1">
      <c r="B333" s="11"/>
      <c r="C333" s="11"/>
      <c r="D333" s="15"/>
      <c r="E333" s="11"/>
      <c r="F333" s="16"/>
      <c r="G333" s="53" t="str">
        <f t="shared" si="6"/>
        <v xml:space="preserve"> </v>
      </c>
    </row>
    <row r="334" spans="2:7" ht="20.100000000000001" customHeight="1">
      <c r="B334" s="11"/>
      <c r="C334" s="11"/>
      <c r="D334" s="15"/>
      <c r="E334" s="11"/>
      <c r="F334" s="16"/>
      <c r="G334" s="53" t="str">
        <f t="shared" si="6"/>
        <v xml:space="preserve"> </v>
      </c>
    </row>
    <row r="335" spans="2:7" ht="20.100000000000001" customHeight="1">
      <c r="B335" s="11"/>
      <c r="C335" s="11"/>
      <c r="D335" s="15"/>
      <c r="E335" s="11"/>
      <c r="F335" s="16"/>
      <c r="G335" s="53" t="str">
        <f t="shared" si="6"/>
        <v xml:space="preserve"> </v>
      </c>
    </row>
    <row r="336" spans="2:7" ht="20.100000000000001" customHeight="1">
      <c r="B336" s="11"/>
      <c r="C336" s="11"/>
      <c r="D336" s="15"/>
      <c r="E336" s="11"/>
      <c r="F336" s="16"/>
      <c r="G336" s="53" t="str">
        <f t="shared" si="6"/>
        <v xml:space="preserve"> </v>
      </c>
    </row>
    <row r="337" spans="2:7" ht="20.100000000000001" customHeight="1">
      <c r="B337" s="11"/>
      <c r="C337" s="11"/>
      <c r="D337" s="15"/>
      <c r="E337" s="11"/>
      <c r="F337" s="16"/>
      <c r="G337" s="53" t="str">
        <f t="shared" si="6"/>
        <v xml:space="preserve"> </v>
      </c>
    </row>
    <row r="338" spans="2:7" ht="20.100000000000001" customHeight="1">
      <c r="B338" s="11"/>
      <c r="C338" s="11"/>
      <c r="D338" s="15"/>
      <c r="E338" s="11"/>
      <c r="F338" s="16"/>
      <c r="G338" s="53" t="str">
        <f t="shared" si="6"/>
        <v xml:space="preserve"> </v>
      </c>
    </row>
    <row r="339" spans="2:7" ht="20.100000000000001" customHeight="1">
      <c r="B339" s="11"/>
      <c r="C339" s="11"/>
      <c r="D339" s="15"/>
      <c r="E339" s="11"/>
      <c r="F339" s="16"/>
      <c r="G339" s="53" t="str">
        <f t="shared" si="6"/>
        <v xml:space="preserve"> </v>
      </c>
    </row>
    <row r="340" spans="2:7" ht="20.100000000000001" customHeight="1">
      <c r="B340" s="11"/>
      <c r="C340" s="11"/>
      <c r="D340" s="15"/>
      <c r="E340" s="11"/>
      <c r="F340" s="16"/>
      <c r="G340" s="53" t="str">
        <f t="shared" si="6"/>
        <v xml:space="preserve"> </v>
      </c>
    </row>
    <row r="341" spans="2:7" ht="20.100000000000001" customHeight="1">
      <c r="B341" s="11"/>
      <c r="C341" s="11"/>
      <c r="D341" s="15"/>
      <c r="E341" s="11"/>
      <c r="F341" s="16"/>
      <c r="G341" s="53" t="str">
        <f t="shared" si="6"/>
        <v xml:space="preserve"> </v>
      </c>
    </row>
    <row r="342" spans="2:7" ht="20.100000000000001" customHeight="1">
      <c r="B342" s="11"/>
      <c r="C342" s="11"/>
      <c r="D342" s="15"/>
      <c r="E342" s="11"/>
      <c r="F342" s="16"/>
      <c r="G342" s="53" t="str">
        <f t="shared" si="6"/>
        <v xml:space="preserve"> </v>
      </c>
    </row>
    <row r="343" spans="2:7" ht="20.100000000000001" customHeight="1">
      <c r="B343" s="11"/>
      <c r="C343" s="11"/>
      <c r="D343" s="15"/>
      <c r="E343" s="11"/>
      <c r="F343" s="16"/>
      <c r="G343" s="53" t="str">
        <f t="shared" si="6"/>
        <v xml:space="preserve"> </v>
      </c>
    </row>
    <row r="344" spans="2:7" ht="20.100000000000001" customHeight="1">
      <c r="B344" s="11"/>
      <c r="C344" s="11"/>
      <c r="D344" s="15"/>
      <c r="E344" s="11"/>
      <c r="F344" s="16"/>
      <c r="G344" s="53" t="str">
        <f t="shared" si="6"/>
        <v xml:space="preserve"> </v>
      </c>
    </row>
    <row r="345" spans="2:7" ht="20.100000000000001" customHeight="1">
      <c r="B345" s="11"/>
      <c r="C345" s="11"/>
      <c r="D345" s="15"/>
      <c r="E345" s="11"/>
      <c r="F345" s="16"/>
      <c r="G345" s="53" t="str">
        <f t="shared" si="6"/>
        <v xml:space="preserve"> </v>
      </c>
    </row>
    <row r="346" spans="2:7" ht="20.100000000000001" customHeight="1">
      <c r="B346" s="11"/>
      <c r="C346" s="11"/>
      <c r="D346" s="15"/>
      <c r="E346" s="11"/>
      <c r="F346" s="16"/>
      <c r="G346" s="53" t="str">
        <f t="shared" si="6"/>
        <v xml:space="preserve"> </v>
      </c>
    </row>
    <row r="347" spans="2:7" ht="20.100000000000001" customHeight="1">
      <c r="B347" s="11"/>
      <c r="C347" s="11"/>
      <c r="D347" s="15"/>
      <c r="E347" s="11"/>
      <c r="F347" s="16"/>
      <c r="G347" s="53" t="str">
        <f t="shared" si="6"/>
        <v xml:space="preserve"> </v>
      </c>
    </row>
    <row r="348" spans="2:7" ht="20.100000000000001" customHeight="1">
      <c r="B348" s="11"/>
      <c r="C348" s="11"/>
      <c r="D348" s="15"/>
      <c r="E348" s="11"/>
      <c r="F348" s="16"/>
      <c r="G348" s="53" t="str">
        <f t="shared" si="6"/>
        <v xml:space="preserve"> </v>
      </c>
    </row>
    <row r="349" spans="2:7" ht="20.100000000000001" customHeight="1">
      <c r="B349" s="11"/>
      <c r="C349" s="11"/>
      <c r="D349" s="15"/>
      <c r="E349" s="11"/>
      <c r="F349" s="16"/>
      <c r="G349" s="53" t="str">
        <f t="shared" si="6"/>
        <v xml:space="preserve"> </v>
      </c>
    </row>
    <row r="350" spans="2:7" ht="20.100000000000001" customHeight="1">
      <c r="B350" s="11"/>
      <c r="C350" s="11"/>
      <c r="D350" s="15"/>
      <c r="E350" s="11"/>
      <c r="F350" s="16"/>
      <c r="G350" s="53" t="str">
        <f t="shared" si="6"/>
        <v xml:space="preserve"> </v>
      </c>
    </row>
    <row r="351" spans="2:7" ht="20.100000000000001" customHeight="1">
      <c r="B351" s="11"/>
      <c r="C351" s="11"/>
      <c r="D351" s="15"/>
      <c r="E351" s="11"/>
      <c r="F351" s="16"/>
      <c r="G351" s="53" t="str">
        <f t="shared" si="6"/>
        <v xml:space="preserve"> </v>
      </c>
    </row>
    <row r="352" spans="2:7" ht="20.100000000000001" customHeight="1">
      <c r="B352" s="11"/>
      <c r="C352" s="11"/>
      <c r="D352" s="15"/>
      <c r="E352" s="11"/>
      <c r="F352" s="16"/>
      <c r="G352" s="53" t="str">
        <f t="shared" si="6"/>
        <v xml:space="preserve"> </v>
      </c>
    </row>
    <row r="353" spans="2:7" ht="20.100000000000001" customHeight="1">
      <c r="B353" s="11"/>
      <c r="C353" s="11"/>
      <c r="D353" s="15"/>
      <c r="E353" s="11"/>
      <c r="F353" s="16"/>
      <c r="G353" s="53" t="str">
        <f t="shared" si="6"/>
        <v xml:space="preserve"> </v>
      </c>
    </row>
    <row r="354" spans="2:7" ht="20.100000000000001" customHeight="1">
      <c r="B354" s="11"/>
      <c r="C354" s="11"/>
      <c r="D354" s="15"/>
      <c r="E354" s="11"/>
      <c r="F354" s="16"/>
      <c r="G354" s="53" t="str">
        <f t="shared" ref="G354:G417" si="7">IFERROR(IF(ISBLANK(C354)," ",IF(ISBLANK(D354),"NUM ARBOL",IF(ISBLANK(E354),"DAP",IF(ISBLANK(F354),"ALTURA",IF($E$33="DAP (cm)",PI()*((E354/100)^2)/4*F354*$F$9,IF($E$33="CAP (cm)",PI()*((E354/PI()/100)^2)/4*F354*$F$9))))))," ")</f>
        <v xml:space="preserve"> </v>
      </c>
    </row>
    <row r="355" spans="2:7" ht="20.100000000000001" customHeight="1">
      <c r="B355" s="11"/>
      <c r="C355" s="11"/>
      <c r="D355" s="15"/>
      <c r="E355" s="11"/>
      <c r="F355" s="16"/>
      <c r="G355" s="53" t="str">
        <f t="shared" si="7"/>
        <v xml:space="preserve"> </v>
      </c>
    </row>
    <row r="356" spans="2:7" ht="20.100000000000001" customHeight="1">
      <c r="B356" s="11"/>
      <c r="C356" s="11"/>
      <c r="D356" s="15"/>
      <c r="E356" s="11"/>
      <c r="F356" s="16"/>
      <c r="G356" s="53" t="str">
        <f t="shared" si="7"/>
        <v xml:space="preserve"> </v>
      </c>
    </row>
    <row r="357" spans="2:7" ht="20.100000000000001" customHeight="1">
      <c r="B357" s="11"/>
      <c r="C357" s="11"/>
      <c r="D357" s="15"/>
      <c r="E357" s="11"/>
      <c r="F357" s="16"/>
      <c r="G357" s="53" t="str">
        <f t="shared" si="7"/>
        <v xml:space="preserve"> </v>
      </c>
    </row>
    <row r="358" spans="2:7" ht="20.100000000000001" customHeight="1">
      <c r="B358" s="11"/>
      <c r="C358" s="11"/>
      <c r="D358" s="15"/>
      <c r="E358" s="11"/>
      <c r="F358" s="16"/>
      <c r="G358" s="53" t="str">
        <f t="shared" si="7"/>
        <v xml:space="preserve"> </v>
      </c>
    </row>
    <row r="359" spans="2:7" ht="20.100000000000001" customHeight="1">
      <c r="B359" s="11"/>
      <c r="C359" s="11"/>
      <c r="D359" s="15"/>
      <c r="E359" s="11"/>
      <c r="F359" s="16"/>
      <c r="G359" s="53" t="str">
        <f t="shared" si="7"/>
        <v xml:space="preserve"> </v>
      </c>
    </row>
    <row r="360" spans="2:7" ht="20.100000000000001" customHeight="1">
      <c r="B360" s="11"/>
      <c r="C360" s="11"/>
      <c r="D360" s="15"/>
      <c r="E360" s="11"/>
      <c r="F360" s="16"/>
      <c r="G360" s="53" t="str">
        <f t="shared" si="7"/>
        <v xml:space="preserve"> </v>
      </c>
    </row>
    <row r="361" spans="2:7" ht="20.100000000000001" customHeight="1">
      <c r="B361" s="11"/>
      <c r="C361" s="11"/>
      <c r="D361" s="15"/>
      <c r="E361" s="11"/>
      <c r="F361" s="16"/>
      <c r="G361" s="53" t="str">
        <f t="shared" si="7"/>
        <v xml:space="preserve"> </v>
      </c>
    </row>
    <row r="362" spans="2:7" ht="20.100000000000001" customHeight="1">
      <c r="B362" s="11"/>
      <c r="C362" s="11"/>
      <c r="D362" s="15"/>
      <c r="E362" s="11"/>
      <c r="F362" s="16"/>
      <c r="G362" s="53" t="str">
        <f t="shared" si="7"/>
        <v xml:space="preserve"> </v>
      </c>
    </row>
    <row r="363" spans="2:7" ht="20.100000000000001" customHeight="1">
      <c r="B363" s="11"/>
      <c r="C363" s="11"/>
      <c r="D363" s="15"/>
      <c r="E363" s="11"/>
      <c r="F363" s="16"/>
      <c r="G363" s="53" t="str">
        <f t="shared" si="7"/>
        <v xml:space="preserve"> </v>
      </c>
    </row>
    <row r="364" spans="2:7" ht="20.100000000000001" customHeight="1">
      <c r="B364" s="11"/>
      <c r="C364" s="11"/>
      <c r="D364" s="15"/>
      <c r="E364" s="11"/>
      <c r="F364" s="16"/>
      <c r="G364" s="53" t="str">
        <f t="shared" si="7"/>
        <v xml:space="preserve"> </v>
      </c>
    </row>
    <row r="365" spans="2:7" ht="20.100000000000001" customHeight="1">
      <c r="B365" s="11"/>
      <c r="C365" s="11"/>
      <c r="D365" s="15"/>
      <c r="E365" s="11"/>
      <c r="F365" s="16"/>
      <c r="G365" s="53" t="str">
        <f t="shared" si="7"/>
        <v xml:space="preserve"> </v>
      </c>
    </row>
    <row r="366" spans="2:7" ht="20.100000000000001" customHeight="1">
      <c r="B366" s="11"/>
      <c r="C366" s="11"/>
      <c r="D366" s="15"/>
      <c r="E366" s="11"/>
      <c r="F366" s="16"/>
      <c r="G366" s="53" t="str">
        <f t="shared" si="7"/>
        <v xml:space="preserve"> </v>
      </c>
    </row>
    <row r="367" spans="2:7" ht="20.100000000000001" customHeight="1">
      <c r="B367" s="11"/>
      <c r="C367" s="11"/>
      <c r="D367" s="15"/>
      <c r="E367" s="11"/>
      <c r="F367" s="16"/>
      <c r="G367" s="53" t="str">
        <f t="shared" si="7"/>
        <v xml:space="preserve"> </v>
      </c>
    </row>
    <row r="368" spans="2:7" ht="20.100000000000001" customHeight="1">
      <c r="B368" s="11"/>
      <c r="C368" s="11"/>
      <c r="D368" s="15"/>
      <c r="E368" s="11"/>
      <c r="F368" s="16"/>
      <c r="G368" s="53" t="str">
        <f t="shared" si="7"/>
        <v xml:space="preserve"> </v>
      </c>
    </row>
    <row r="369" spans="2:7" ht="20.100000000000001" customHeight="1">
      <c r="B369" s="11"/>
      <c r="C369" s="11"/>
      <c r="D369" s="15"/>
      <c r="E369" s="11"/>
      <c r="F369" s="16"/>
      <c r="G369" s="53" t="str">
        <f t="shared" si="7"/>
        <v xml:space="preserve"> </v>
      </c>
    </row>
    <row r="370" spans="2:7" ht="20.100000000000001" customHeight="1">
      <c r="B370" s="11"/>
      <c r="C370" s="11"/>
      <c r="D370" s="15"/>
      <c r="E370" s="11"/>
      <c r="F370" s="16"/>
      <c r="G370" s="53" t="str">
        <f t="shared" si="7"/>
        <v xml:space="preserve"> </v>
      </c>
    </row>
    <row r="371" spans="2:7" ht="20.100000000000001" customHeight="1">
      <c r="B371" s="11"/>
      <c r="C371" s="11"/>
      <c r="D371" s="15"/>
      <c r="E371" s="11"/>
      <c r="F371" s="16"/>
      <c r="G371" s="53" t="str">
        <f t="shared" si="7"/>
        <v xml:space="preserve"> </v>
      </c>
    </row>
    <row r="372" spans="2:7" ht="20.100000000000001" customHeight="1">
      <c r="B372" s="11"/>
      <c r="C372" s="11"/>
      <c r="D372" s="15"/>
      <c r="E372" s="11"/>
      <c r="F372" s="16"/>
      <c r="G372" s="53" t="str">
        <f t="shared" si="7"/>
        <v xml:space="preserve"> </v>
      </c>
    </row>
    <row r="373" spans="2:7" ht="20.100000000000001" customHeight="1">
      <c r="B373" s="11"/>
      <c r="C373" s="11"/>
      <c r="D373" s="15"/>
      <c r="E373" s="11"/>
      <c r="F373" s="16"/>
      <c r="G373" s="53" t="str">
        <f t="shared" si="7"/>
        <v xml:space="preserve"> </v>
      </c>
    </row>
    <row r="374" spans="2:7" ht="20.100000000000001" customHeight="1">
      <c r="B374" s="11"/>
      <c r="C374" s="11"/>
      <c r="D374" s="15"/>
      <c r="E374" s="11"/>
      <c r="F374" s="16"/>
      <c r="G374" s="53" t="str">
        <f t="shared" si="7"/>
        <v xml:space="preserve"> </v>
      </c>
    </row>
    <row r="375" spans="2:7" ht="20.100000000000001" customHeight="1">
      <c r="B375" s="11"/>
      <c r="C375" s="11"/>
      <c r="D375" s="15"/>
      <c r="E375" s="11"/>
      <c r="F375" s="16"/>
      <c r="G375" s="53" t="str">
        <f t="shared" si="7"/>
        <v xml:space="preserve"> </v>
      </c>
    </row>
    <row r="376" spans="2:7" ht="20.100000000000001" customHeight="1">
      <c r="B376" s="11"/>
      <c r="C376" s="11"/>
      <c r="D376" s="15"/>
      <c r="E376" s="11"/>
      <c r="F376" s="16"/>
      <c r="G376" s="53" t="str">
        <f t="shared" si="7"/>
        <v xml:space="preserve"> </v>
      </c>
    </row>
    <row r="377" spans="2:7" ht="20.100000000000001" customHeight="1">
      <c r="B377" s="11"/>
      <c r="C377" s="11"/>
      <c r="D377" s="15"/>
      <c r="E377" s="11"/>
      <c r="F377" s="16"/>
      <c r="G377" s="53" t="str">
        <f t="shared" si="7"/>
        <v xml:space="preserve"> </v>
      </c>
    </row>
    <row r="378" spans="2:7" ht="20.100000000000001" customHeight="1">
      <c r="B378" s="11"/>
      <c r="C378" s="11"/>
      <c r="D378" s="15"/>
      <c r="E378" s="11"/>
      <c r="F378" s="16"/>
      <c r="G378" s="53" t="str">
        <f t="shared" si="7"/>
        <v xml:space="preserve"> </v>
      </c>
    </row>
    <row r="379" spans="2:7" ht="20.100000000000001" customHeight="1">
      <c r="B379" s="11"/>
      <c r="C379" s="11"/>
      <c r="D379" s="15"/>
      <c r="E379" s="11"/>
      <c r="F379" s="16"/>
      <c r="G379" s="53" t="str">
        <f t="shared" si="7"/>
        <v xml:space="preserve"> </v>
      </c>
    </row>
    <row r="380" spans="2:7" ht="20.100000000000001" customHeight="1">
      <c r="B380" s="11"/>
      <c r="C380" s="11"/>
      <c r="D380" s="15"/>
      <c r="E380" s="11"/>
      <c r="F380" s="16"/>
      <c r="G380" s="53" t="str">
        <f t="shared" si="7"/>
        <v xml:space="preserve"> </v>
      </c>
    </row>
    <row r="381" spans="2:7" ht="20.100000000000001" customHeight="1">
      <c r="B381" s="11"/>
      <c r="C381" s="11"/>
      <c r="D381" s="15"/>
      <c r="E381" s="11"/>
      <c r="F381" s="16"/>
      <c r="G381" s="53" t="str">
        <f t="shared" si="7"/>
        <v xml:space="preserve"> </v>
      </c>
    </row>
    <row r="382" spans="2:7" ht="20.100000000000001" customHeight="1">
      <c r="B382" s="11"/>
      <c r="C382" s="11"/>
      <c r="D382" s="15"/>
      <c r="E382" s="11"/>
      <c r="F382" s="16"/>
      <c r="G382" s="53" t="str">
        <f t="shared" si="7"/>
        <v xml:space="preserve"> </v>
      </c>
    </row>
    <row r="383" spans="2:7" ht="20.100000000000001" customHeight="1">
      <c r="B383" s="11"/>
      <c r="C383" s="11"/>
      <c r="D383" s="15"/>
      <c r="E383" s="11"/>
      <c r="F383" s="16"/>
      <c r="G383" s="53" t="str">
        <f t="shared" si="7"/>
        <v xml:space="preserve"> </v>
      </c>
    </row>
    <row r="384" spans="2:7" ht="20.100000000000001" customHeight="1">
      <c r="B384" s="11"/>
      <c r="C384" s="11"/>
      <c r="D384" s="15"/>
      <c r="E384" s="11"/>
      <c r="F384" s="16"/>
      <c r="G384" s="53" t="str">
        <f t="shared" si="7"/>
        <v xml:space="preserve"> </v>
      </c>
    </row>
    <row r="385" spans="2:7" ht="20.100000000000001" customHeight="1">
      <c r="B385" s="11"/>
      <c r="C385" s="11"/>
      <c r="D385" s="15"/>
      <c r="E385" s="11"/>
      <c r="F385" s="16"/>
      <c r="G385" s="53" t="str">
        <f t="shared" si="7"/>
        <v xml:space="preserve"> </v>
      </c>
    </row>
    <row r="386" spans="2:7" ht="20.100000000000001" customHeight="1">
      <c r="B386" s="11"/>
      <c r="C386" s="11"/>
      <c r="D386" s="15"/>
      <c r="E386" s="11"/>
      <c r="F386" s="16"/>
      <c r="G386" s="53" t="str">
        <f t="shared" si="7"/>
        <v xml:space="preserve"> </v>
      </c>
    </row>
    <row r="387" spans="2:7" ht="20.100000000000001" customHeight="1">
      <c r="B387" s="11"/>
      <c r="C387" s="11"/>
      <c r="D387" s="15"/>
      <c r="E387" s="11"/>
      <c r="F387" s="16"/>
      <c r="G387" s="53" t="str">
        <f t="shared" si="7"/>
        <v xml:space="preserve"> </v>
      </c>
    </row>
    <row r="388" spans="2:7" ht="20.100000000000001" customHeight="1">
      <c r="B388" s="11"/>
      <c r="C388" s="11"/>
      <c r="D388" s="15"/>
      <c r="E388" s="11"/>
      <c r="F388" s="16"/>
      <c r="G388" s="53" t="str">
        <f t="shared" si="7"/>
        <v xml:space="preserve"> </v>
      </c>
    </row>
    <row r="389" spans="2:7" ht="20.100000000000001" customHeight="1">
      <c r="B389" s="11"/>
      <c r="C389" s="11"/>
      <c r="D389" s="15"/>
      <c r="E389" s="11"/>
      <c r="F389" s="16"/>
      <c r="G389" s="53" t="str">
        <f t="shared" si="7"/>
        <v xml:space="preserve"> </v>
      </c>
    </row>
    <row r="390" spans="2:7" ht="20.100000000000001" customHeight="1">
      <c r="B390" s="11"/>
      <c r="C390" s="11"/>
      <c r="D390" s="15"/>
      <c r="E390" s="11"/>
      <c r="F390" s="16"/>
      <c r="G390" s="53" t="str">
        <f t="shared" si="7"/>
        <v xml:space="preserve"> </v>
      </c>
    </row>
    <row r="391" spans="2:7" ht="20.100000000000001" customHeight="1">
      <c r="B391" s="11"/>
      <c r="C391" s="11"/>
      <c r="D391" s="15"/>
      <c r="E391" s="11"/>
      <c r="F391" s="16"/>
      <c r="G391" s="53" t="str">
        <f t="shared" si="7"/>
        <v xml:space="preserve"> </v>
      </c>
    </row>
    <row r="392" spans="2:7" ht="20.100000000000001" customHeight="1">
      <c r="B392" s="11"/>
      <c r="C392" s="11"/>
      <c r="D392" s="15"/>
      <c r="E392" s="11"/>
      <c r="F392" s="16"/>
      <c r="G392" s="53" t="str">
        <f t="shared" si="7"/>
        <v xml:space="preserve"> </v>
      </c>
    </row>
    <row r="393" spans="2:7" ht="20.100000000000001" customHeight="1">
      <c r="B393" s="11"/>
      <c r="C393" s="11"/>
      <c r="D393" s="15"/>
      <c r="E393" s="11"/>
      <c r="F393" s="16"/>
      <c r="G393" s="53" t="str">
        <f t="shared" si="7"/>
        <v xml:space="preserve"> </v>
      </c>
    </row>
    <row r="394" spans="2:7" ht="20.100000000000001" customHeight="1">
      <c r="B394" s="11"/>
      <c r="C394" s="11"/>
      <c r="D394" s="15"/>
      <c r="E394" s="11"/>
      <c r="F394" s="16"/>
      <c r="G394" s="53" t="str">
        <f t="shared" si="7"/>
        <v xml:space="preserve"> </v>
      </c>
    </row>
    <row r="395" spans="2:7" ht="20.100000000000001" customHeight="1">
      <c r="B395" s="11"/>
      <c r="C395" s="11"/>
      <c r="D395" s="15"/>
      <c r="E395" s="11"/>
      <c r="F395" s="16"/>
      <c r="G395" s="53" t="str">
        <f t="shared" si="7"/>
        <v xml:space="preserve"> </v>
      </c>
    </row>
    <row r="396" spans="2:7" ht="20.100000000000001" customHeight="1">
      <c r="B396" s="11"/>
      <c r="C396" s="11"/>
      <c r="D396" s="15"/>
      <c r="E396" s="11"/>
      <c r="F396" s="16"/>
      <c r="G396" s="53" t="str">
        <f t="shared" si="7"/>
        <v xml:space="preserve"> </v>
      </c>
    </row>
    <row r="397" spans="2:7" ht="20.100000000000001" customHeight="1">
      <c r="B397" s="11"/>
      <c r="C397" s="11"/>
      <c r="D397" s="15"/>
      <c r="E397" s="11"/>
      <c r="F397" s="16"/>
      <c r="G397" s="53" t="str">
        <f t="shared" si="7"/>
        <v xml:space="preserve"> </v>
      </c>
    </row>
    <row r="398" spans="2:7" ht="20.100000000000001" customHeight="1">
      <c r="B398" s="11"/>
      <c r="C398" s="11"/>
      <c r="D398" s="15"/>
      <c r="E398" s="11"/>
      <c r="F398" s="16"/>
      <c r="G398" s="53" t="str">
        <f t="shared" si="7"/>
        <v xml:space="preserve"> </v>
      </c>
    </row>
    <row r="399" spans="2:7" ht="20.100000000000001" customHeight="1">
      <c r="B399" s="11"/>
      <c r="C399" s="11"/>
      <c r="D399" s="15"/>
      <c r="E399" s="11"/>
      <c r="F399" s="16"/>
      <c r="G399" s="53" t="str">
        <f t="shared" si="7"/>
        <v xml:space="preserve"> </v>
      </c>
    </row>
    <row r="400" spans="2:7" ht="20.100000000000001" customHeight="1">
      <c r="B400" s="11"/>
      <c r="C400" s="11"/>
      <c r="D400" s="15"/>
      <c r="E400" s="11"/>
      <c r="F400" s="16"/>
      <c r="G400" s="53" t="str">
        <f t="shared" si="7"/>
        <v xml:space="preserve"> </v>
      </c>
    </row>
    <row r="401" spans="2:7" ht="20.100000000000001" customHeight="1">
      <c r="B401" s="11"/>
      <c r="C401" s="11"/>
      <c r="D401" s="15"/>
      <c r="E401" s="11"/>
      <c r="F401" s="16"/>
      <c r="G401" s="53" t="str">
        <f t="shared" si="7"/>
        <v xml:space="preserve"> </v>
      </c>
    </row>
    <row r="402" spans="2:7" ht="20.100000000000001" customHeight="1">
      <c r="B402" s="11"/>
      <c r="C402" s="11"/>
      <c r="D402" s="15"/>
      <c r="E402" s="11"/>
      <c r="F402" s="16"/>
      <c r="G402" s="53" t="str">
        <f t="shared" si="7"/>
        <v xml:space="preserve"> </v>
      </c>
    </row>
    <row r="403" spans="2:7" ht="20.100000000000001" customHeight="1">
      <c r="B403" s="11"/>
      <c r="C403" s="11"/>
      <c r="D403" s="15"/>
      <c r="E403" s="11"/>
      <c r="F403" s="16"/>
      <c r="G403" s="53" t="str">
        <f t="shared" si="7"/>
        <v xml:space="preserve"> </v>
      </c>
    </row>
    <row r="404" spans="2:7" ht="20.100000000000001" customHeight="1">
      <c r="B404" s="11"/>
      <c r="C404" s="11"/>
      <c r="D404" s="15"/>
      <c r="E404" s="11"/>
      <c r="F404" s="16"/>
      <c r="G404" s="53" t="str">
        <f t="shared" si="7"/>
        <v xml:space="preserve"> </v>
      </c>
    </row>
    <row r="405" spans="2:7" ht="20.100000000000001" customHeight="1">
      <c r="B405" s="11"/>
      <c r="C405" s="11"/>
      <c r="D405" s="15"/>
      <c r="E405" s="11"/>
      <c r="F405" s="16"/>
      <c r="G405" s="53" t="str">
        <f t="shared" si="7"/>
        <v xml:space="preserve"> </v>
      </c>
    </row>
    <row r="406" spans="2:7" ht="20.100000000000001" customHeight="1">
      <c r="B406" s="11"/>
      <c r="C406" s="11"/>
      <c r="D406" s="15"/>
      <c r="E406" s="11"/>
      <c r="F406" s="16"/>
      <c r="G406" s="53" t="str">
        <f t="shared" si="7"/>
        <v xml:space="preserve"> </v>
      </c>
    </row>
    <row r="407" spans="2:7" ht="20.100000000000001" customHeight="1">
      <c r="B407" s="11"/>
      <c r="C407" s="11"/>
      <c r="D407" s="15"/>
      <c r="E407" s="11"/>
      <c r="F407" s="16"/>
      <c r="G407" s="53" t="str">
        <f t="shared" si="7"/>
        <v xml:space="preserve"> </v>
      </c>
    </row>
    <row r="408" spans="2:7" ht="20.100000000000001" customHeight="1">
      <c r="B408" s="11"/>
      <c r="C408" s="11"/>
      <c r="D408" s="15"/>
      <c r="E408" s="11"/>
      <c r="F408" s="16"/>
      <c r="G408" s="53" t="str">
        <f t="shared" si="7"/>
        <v xml:space="preserve"> </v>
      </c>
    </row>
    <row r="409" spans="2:7" ht="20.100000000000001" customHeight="1">
      <c r="B409" s="11"/>
      <c r="C409" s="11"/>
      <c r="D409" s="15"/>
      <c r="E409" s="11"/>
      <c r="F409" s="16"/>
      <c r="G409" s="53" t="str">
        <f t="shared" si="7"/>
        <v xml:space="preserve"> </v>
      </c>
    </row>
    <row r="410" spans="2:7" ht="20.100000000000001" customHeight="1">
      <c r="B410" s="11"/>
      <c r="C410" s="11"/>
      <c r="D410" s="15"/>
      <c r="E410" s="11"/>
      <c r="F410" s="16"/>
      <c r="G410" s="53" t="str">
        <f t="shared" si="7"/>
        <v xml:space="preserve"> </v>
      </c>
    </row>
    <row r="411" spans="2:7" ht="20.100000000000001" customHeight="1">
      <c r="B411" s="11"/>
      <c r="C411" s="11"/>
      <c r="D411" s="15"/>
      <c r="E411" s="11"/>
      <c r="F411" s="16"/>
      <c r="G411" s="53" t="str">
        <f t="shared" si="7"/>
        <v xml:space="preserve"> </v>
      </c>
    </row>
    <row r="412" spans="2:7" ht="20.100000000000001" customHeight="1">
      <c r="B412" s="11"/>
      <c r="C412" s="11"/>
      <c r="D412" s="15"/>
      <c r="E412" s="11"/>
      <c r="F412" s="16"/>
      <c r="G412" s="53" t="str">
        <f t="shared" si="7"/>
        <v xml:space="preserve"> </v>
      </c>
    </row>
    <row r="413" spans="2:7" ht="20.100000000000001" customHeight="1">
      <c r="B413" s="11"/>
      <c r="C413" s="11"/>
      <c r="D413" s="15"/>
      <c r="E413" s="11"/>
      <c r="F413" s="16"/>
      <c r="G413" s="53" t="str">
        <f t="shared" si="7"/>
        <v xml:space="preserve"> </v>
      </c>
    </row>
    <row r="414" spans="2:7" ht="20.100000000000001" customHeight="1">
      <c r="B414" s="11"/>
      <c r="C414" s="11"/>
      <c r="D414" s="15"/>
      <c r="E414" s="11"/>
      <c r="F414" s="16"/>
      <c r="G414" s="53" t="str">
        <f t="shared" si="7"/>
        <v xml:space="preserve"> </v>
      </c>
    </row>
    <row r="415" spans="2:7" ht="20.100000000000001" customHeight="1">
      <c r="B415" s="11"/>
      <c r="C415" s="11"/>
      <c r="D415" s="15"/>
      <c r="E415" s="11"/>
      <c r="F415" s="16"/>
      <c r="G415" s="53" t="str">
        <f t="shared" si="7"/>
        <v xml:space="preserve"> </v>
      </c>
    </row>
    <row r="416" spans="2:7" ht="20.100000000000001" customHeight="1">
      <c r="B416" s="11"/>
      <c r="C416" s="11"/>
      <c r="D416" s="15"/>
      <c r="E416" s="11"/>
      <c r="F416" s="16"/>
      <c r="G416" s="53" t="str">
        <f t="shared" si="7"/>
        <v xml:space="preserve"> </v>
      </c>
    </row>
    <row r="417" spans="2:7" ht="20.100000000000001" customHeight="1">
      <c r="B417" s="11"/>
      <c r="C417" s="11"/>
      <c r="D417" s="15"/>
      <c r="E417" s="11"/>
      <c r="F417" s="16"/>
      <c r="G417" s="53" t="str">
        <f t="shared" si="7"/>
        <v xml:space="preserve"> </v>
      </c>
    </row>
    <row r="418" spans="2:7" ht="20.100000000000001" customHeight="1">
      <c r="B418" s="11"/>
      <c r="C418" s="11"/>
      <c r="D418" s="15"/>
      <c r="E418" s="11"/>
      <c r="F418" s="16"/>
      <c r="G418" s="53" t="str">
        <f t="shared" ref="G418:G481" si="8">IFERROR(IF(ISBLANK(C418)," ",IF(ISBLANK(D418),"NUM ARBOL",IF(ISBLANK(E418),"DAP",IF(ISBLANK(F418),"ALTURA",IF($E$33="DAP (cm)",PI()*((E418/100)^2)/4*F418*$F$9,IF($E$33="CAP (cm)",PI()*((E418/PI()/100)^2)/4*F418*$F$9))))))," ")</f>
        <v xml:space="preserve"> </v>
      </c>
    </row>
    <row r="419" spans="2:7" ht="20.100000000000001" customHeight="1">
      <c r="B419" s="11"/>
      <c r="C419" s="11"/>
      <c r="D419" s="15"/>
      <c r="E419" s="11"/>
      <c r="F419" s="16"/>
      <c r="G419" s="53" t="str">
        <f t="shared" si="8"/>
        <v xml:space="preserve"> </v>
      </c>
    </row>
    <row r="420" spans="2:7" ht="20.100000000000001" customHeight="1">
      <c r="B420" s="11"/>
      <c r="C420" s="11"/>
      <c r="D420" s="15"/>
      <c r="E420" s="11"/>
      <c r="F420" s="16"/>
      <c r="G420" s="53" t="str">
        <f t="shared" si="8"/>
        <v xml:space="preserve"> </v>
      </c>
    </row>
    <row r="421" spans="2:7" ht="20.100000000000001" customHeight="1">
      <c r="B421" s="11"/>
      <c r="C421" s="11"/>
      <c r="D421" s="15"/>
      <c r="E421" s="11"/>
      <c r="F421" s="16"/>
      <c r="G421" s="53" t="str">
        <f t="shared" si="8"/>
        <v xml:space="preserve"> </v>
      </c>
    </row>
    <row r="422" spans="2:7" ht="20.100000000000001" customHeight="1">
      <c r="B422" s="11"/>
      <c r="C422" s="11"/>
      <c r="D422" s="15"/>
      <c r="E422" s="11"/>
      <c r="F422" s="16"/>
      <c r="G422" s="53" t="str">
        <f t="shared" si="8"/>
        <v xml:space="preserve"> </v>
      </c>
    </row>
    <row r="423" spans="2:7" ht="20.100000000000001" customHeight="1">
      <c r="B423" s="11"/>
      <c r="C423" s="11"/>
      <c r="D423" s="15"/>
      <c r="E423" s="11"/>
      <c r="F423" s="16"/>
      <c r="G423" s="53" t="str">
        <f t="shared" si="8"/>
        <v xml:space="preserve"> </v>
      </c>
    </row>
    <row r="424" spans="2:7" ht="20.100000000000001" customHeight="1">
      <c r="B424" s="11"/>
      <c r="C424" s="11"/>
      <c r="D424" s="15"/>
      <c r="E424" s="11"/>
      <c r="F424" s="16"/>
      <c r="G424" s="53" t="str">
        <f t="shared" si="8"/>
        <v xml:space="preserve"> </v>
      </c>
    </row>
    <row r="425" spans="2:7" ht="20.100000000000001" customHeight="1">
      <c r="B425" s="11"/>
      <c r="C425" s="11"/>
      <c r="D425" s="15"/>
      <c r="E425" s="11"/>
      <c r="F425" s="16"/>
      <c r="G425" s="53" t="str">
        <f t="shared" si="8"/>
        <v xml:space="preserve"> </v>
      </c>
    </row>
    <row r="426" spans="2:7" ht="20.100000000000001" customHeight="1">
      <c r="B426" s="11"/>
      <c r="C426" s="11"/>
      <c r="D426" s="15"/>
      <c r="E426" s="11"/>
      <c r="F426" s="16"/>
      <c r="G426" s="53" t="str">
        <f t="shared" si="8"/>
        <v xml:space="preserve"> </v>
      </c>
    </row>
    <row r="427" spans="2:7" ht="20.100000000000001" customHeight="1">
      <c r="B427" s="11"/>
      <c r="C427" s="11"/>
      <c r="D427" s="15"/>
      <c r="E427" s="11"/>
      <c r="F427" s="16"/>
      <c r="G427" s="53" t="str">
        <f t="shared" si="8"/>
        <v xml:space="preserve"> </v>
      </c>
    </row>
    <row r="428" spans="2:7" ht="20.100000000000001" customHeight="1">
      <c r="B428" s="11"/>
      <c r="C428" s="11"/>
      <c r="D428" s="15"/>
      <c r="E428" s="11"/>
      <c r="F428" s="16"/>
      <c r="G428" s="53" t="str">
        <f t="shared" si="8"/>
        <v xml:space="preserve"> </v>
      </c>
    </row>
    <row r="429" spans="2:7" ht="20.100000000000001" customHeight="1">
      <c r="B429" s="11"/>
      <c r="C429" s="11"/>
      <c r="D429" s="15"/>
      <c r="E429" s="11"/>
      <c r="F429" s="16"/>
      <c r="G429" s="53" t="str">
        <f t="shared" si="8"/>
        <v xml:space="preserve"> </v>
      </c>
    </row>
    <row r="430" spans="2:7" ht="20.100000000000001" customHeight="1">
      <c r="B430" s="11"/>
      <c r="C430" s="11"/>
      <c r="D430" s="15"/>
      <c r="E430" s="11"/>
      <c r="F430" s="16"/>
      <c r="G430" s="53" t="str">
        <f t="shared" si="8"/>
        <v xml:space="preserve"> </v>
      </c>
    </row>
    <row r="431" spans="2:7" ht="20.100000000000001" customHeight="1">
      <c r="B431" s="11"/>
      <c r="C431" s="11"/>
      <c r="D431" s="15"/>
      <c r="E431" s="11"/>
      <c r="F431" s="16"/>
      <c r="G431" s="53" t="str">
        <f t="shared" si="8"/>
        <v xml:space="preserve"> </v>
      </c>
    </row>
    <row r="432" spans="2:7" ht="20.100000000000001" customHeight="1">
      <c r="B432" s="11"/>
      <c r="C432" s="11"/>
      <c r="D432" s="15"/>
      <c r="E432" s="11"/>
      <c r="F432" s="16"/>
      <c r="G432" s="53" t="str">
        <f t="shared" si="8"/>
        <v xml:space="preserve"> </v>
      </c>
    </row>
    <row r="433" spans="2:7" ht="20.100000000000001" customHeight="1">
      <c r="B433" s="11"/>
      <c r="C433" s="11"/>
      <c r="D433" s="15"/>
      <c r="E433" s="11"/>
      <c r="F433" s="16"/>
      <c r="G433" s="53" t="str">
        <f t="shared" si="8"/>
        <v xml:space="preserve"> </v>
      </c>
    </row>
    <row r="434" spans="2:7" ht="20.100000000000001" customHeight="1">
      <c r="B434" s="11"/>
      <c r="C434" s="11"/>
      <c r="D434" s="15"/>
      <c r="E434" s="11"/>
      <c r="F434" s="16"/>
      <c r="G434" s="53" t="str">
        <f t="shared" si="8"/>
        <v xml:space="preserve"> </v>
      </c>
    </row>
    <row r="435" spans="2:7" ht="20.100000000000001" customHeight="1">
      <c r="B435" s="11"/>
      <c r="C435" s="11"/>
      <c r="D435" s="15"/>
      <c r="E435" s="11"/>
      <c r="F435" s="16"/>
      <c r="G435" s="53" t="str">
        <f t="shared" si="8"/>
        <v xml:space="preserve"> </v>
      </c>
    </row>
    <row r="436" spans="2:7" ht="20.100000000000001" customHeight="1">
      <c r="B436" s="11"/>
      <c r="C436" s="11"/>
      <c r="D436" s="15"/>
      <c r="E436" s="11"/>
      <c r="F436" s="16"/>
      <c r="G436" s="53" t="str">
        <f t="shared" si="8"/>
        <v xml:space="preserve"> </v>
      </c>
    </row>
    <row r="437" spans="2:7" ht="20.100000000000001" customHeight="1">
      <c r="B437" s="11"/>
      <c r="C437" s="11"/>
      <c r="D437" s="15"/>
      <c r="E437" s="11"/>
      <c r="F437" s="16"/>
      <c r="G437" s="53" t="str">
        <f t="shared" si="8"/>
        <v xml:space="preserve"> </v>
      </c>
    </row>
    <row r="438" spans="2:7" ht="20.100000000000001" customHeight="1">
      <c r="B438" s="11"/>
      <c r="C438" s="11"/>
      <c r="D438" s="15"/>
      <c r="E438" s="11"/>
      <c r="F438" s="16"/>
      <c r="G438" s="53" t="str">
        <f t="shared" si="8"/>
        <v xml:space="preserve"> </v>
      </c>
    </row>
    <row r="439" spans="2:7" ht="20.100000000000001" customHeight="1">
      <c r="B439" s="11"/>
      <c r="C439" s="11"/>
      <c r="D439" s="15"/>
      <c r="E439" s="11"/>
      <c r="F439" s="16"/>
      <c r="G439" s="53" t="str">
        <f t="shared" si="8"/>
        <v xml:space="preserve"> </v>
      </c>
    </row>
    <row r="440" spans="2:7" ht="20.100000000000001" customHeight="1">
      <c r="B440" s="11"/>
      <c r="C440" s="11"/>
      <c r="D440" s="15"/>
      <c r="E440" s="11"/>
      <c r="F440" s="16"/>
      <c r="G440" s="53" t="str">
        <f t="shared" si="8"/>
        <v xml:space="preserve"> </v>
      </c>
    </row>
    <row r="441" spans="2:7" ht="20.100000000000001" customHeight="1">
      <c r="B441" s="11"/>
      <c r="C441" s="11"/>
      <c r="D441" s="15"/>
      <c r="E441" s="11"/>
      <c r="F441" s="16"/>
      <c r="G441" s="53" t="str">
        <f t="shared" si="8"/>
        <v xml:space="preserve"> </v>
      </c>
    </row>
    <row r="442" spans="2:7" ht="20.100000000000001" customHeight="1">
      <c r="B442" s="11"/>
      <c r="C442" s="11"/>
      <c r="D442" s="15"/>
      <c r="E442" s="11"/>
      <c r="F442" s="16"/>
      <c r="G442" s="53" t="str">
        <f t="shared" si="8"/>
        <v xml:space="preserve"> </v>
      </c>
    </row>
    <row r="443" spans="2:7" ht="20.100000000000001" customHeight="1">
      <c r="B443" s="11"/>
      <c r="C443" s="11"/>
      <c r="D443" s="15"/>
      <c r="E443" s="11"/>
      <c r="F443" s="16"/>
      <c r="G443" s="53" t="str">
        <f t="shared" si="8"/>
        <v xml:space="preserve"> </v>
      </c>
    </row>
    <row r="444" spans="2:7" ht="20.100000000000001" customHeight="1">
      <c r="B444" s="11"/>
      <c r="C444" s="11"/>
      <c r="D444" s="15"/>
      <c r="E444" s="11"/>
      <c r="F444" s="16"/>
      <c r="G444" s="53" t="str">
        <f t="shared" si="8"/>
        <v xml:space="preserve"> </v>
      </c>
    </row>
    <row r="445" spans="2:7" ht="20.100000000000001" customHeight="1">
      <c r="B445" s="11"/>
      <c r="C445" s="11"/>
      <c r="D445" s="15"/>
      <c r="E445" s="11"/>
      <c r="F445" s="16"/>
      <c r="G445" s="53" t="str">
        <f t="shared" si="8"/>
        <v xml:space="preserve"> </v>
      </c>
    </row>
    <row r="446" spans="2:7" ht="20.100000000000001" customHeight="1">
      <c r="B446" s="11"/>
      <c r="C446" s="11"/>
      <c r="D446" s="15"/>
      <c r="E446" s="11"/>
      <c r="F446" s="16"/>
      <c r="G446" s="53" t="str">
        <f t="shared" si="8"/>
        <v xml:space="preserve"> </v>
      </c>
    </row>
    <row r="447" spans="2:7" ht="20.100000000000001" customHeight="1">
      <c r="B447" s="11"/>
      <c r="C447" s="11"/>
      <c r="D447" s="15"/>
      <c r="E447" s="11"/>
      <c r="F447" s="16"/>
      <c r="G447" s="53" t="str">
        <f t="shared" si="8"/>
        <v xml:space="preserve"> </v>
      </c>
    </row>
    <row r="448" spans="2:7" ht="20.100000000000001" customHeight="1">
      <c r="B448" s="11"/>
      <c r="C448" s="11"/>
      <c r="D448" s="15"/>
      <c r="E448" s="11"/>
      <c r="F448" s="16"/>
      <c r="G448" s="53" t="str">
        <f t="shared" si="8"/>
        <v xml:space="preserve"> </v>
      </c>
    </row>
    <row r="449" spans="2:7" ht="20.100000000000001" customHeight="1">
      <c r="B449" s="11"/>
      <c r="C449" s="11"/>
      <c r="D449" s="15"/>
      <c r="E449" s="11"/>
      <c r="F449" s="16"/>
      <c r="G449" s="53" t="str">
        <f t="shared" si="8"/>
        <v xml:space="preserve"> </v>
      </c>
    </row>
    <row r="450" spans="2:7" ht="20.100000000000001" customHeight="1">
      <c r="B450" s="11"/>
      <c r="C450" s="11"/>
      <c r="D450" s="15"/>
      <c r="E450" s="11"/>
      <c r="F450" s="16"/>
      <c r="G450" s="53" t="str">
        <f t="shared" si="8"/>
        <v xml:space="preserve"> </v>
      </c>
    </row>
    <row r="451" spans="2:7" ht="20.100000000000001" customHeight="1">
      <c r="B451" s="11"/>
      <c r="C451" s="11"/>
      <c r="D451" s="15"/>
      <c r="E451" s="11"/>
      <c r="F451" s="16"/>
      <c r="G451" s="53" t="str">
        <f t="shared" si="8"/>
        <v xml:space="preserve"> </v>
      </c>
    </row>
    <row r="452" spans="2:7" ht="20.100000000000001" customHeight="1">
      <c r="B452" s="11"/>
      <c r="C452" s="11"/>
      <c r="D452" s="15"/>
      <c r="E452" s="11"/>
      <c r="F452" s="16"/>
      <c r="G452" s="53" t="str">
        <f t="shared" si="8"/>
        <v xml:space="preserve"> </v>
      </c>
    </row>
    <row r="453" spans="2:7" ht="20.100000000000001" customHeight="1">
      <c r="B453" s="11"/>
      <c r="C453" s="11"/>
      <c r="D453" s="15"/>
      <c r="E453" s="11"/>
      <c r="F453" s="16"/>
      <c r="G453" s="53" t="str">
        <f t="shared" si="8"/>
        <v xml:space="preserve"> </v>
      </c>
    </row>
    <row r="454" spans="2:7" ht="20.100000000000001" customHeight="1">
      <c r="B454" s="11"/>
      <c r="C454" s="11"/>
      <c r="D454" s="15"/>
      <c r="E454" s="11"/>
      <c r="F454" s="16"/>
      <c r="G454" s="53" t="str">
        <f t="shared" si="8"/>
        <v xml:space="preserve"> </v>
      </c>
    </row>
    <row r="455" spans="2:7" ht="20.100000000000001" customHeight="1">
      <c r="B455" s="11"/>
      <c r="C455" s="11"/>
      <c r="D455" s="15"/>
      <c r="E455" s="11"/>
      <c r="F455" s="16"/>
      <c r="G455" s="53" t="str">
        <f t="shared" si="8"/>
        <v xml:space="preserve"> </v>
      </c>
    </row>
    <row r="456" spans="2:7" ht="20.100000000000001" customHeight="1">
      <c r="B456" s="11"/>
      <c r="C456" s="11"/>
      <c r="D456" s="15"/>
      <c r="E456" s="11"/>
      <c r="F456" s="16"/>
      <c r="G456" s="53" t="str">
        <f t="shared" si="8"/>
        <v xml:space="preserve"> </v>
      </c>
    </row>
    <row r="457" spans="2:7" ht="20.100000000000001" customHeight="1">
      <c r="B457" s="11"/>
      <c r="C457" s="11"/>
      <c r="D457" s="15"/>
      <c r="E457" s="11"/>
      <c r="F457" s="16"/>
      <c r="G457" s="53" t="str">
        <f t="shared" si="8"/>
        <v xml:space="preserve"> </v>
      </c>
    </row>
    <row r="458" spans="2:7" ht="20.100000000000001" customHeight="1">
      <c r="B458" s="11"/>
      <c r="C458" s="11"/>
      <c r="D458" s="15"/>
      <c r="E458" s="11"/>
      <c r="F458" s="16"/>
      <c r="G458" s="53" t="str">
        <f t="shared" si="8"/>
        <v xml:space="preserve"> </v>
      </c>
    </row>
    <row r="459" spans="2:7" ht="20.100000000000001" customHeight="1">
      <c r="B459" s="11"/>
      <c r="C459" s="11"/>
      <c r="D459" s="15"/>
      <c r="E459" s="11"/>
      <c r="F459" s="16"/>
      <c r="G459" s="53" t="str">
        <f t="shared" si="8"/>
        <v xml:space="preserve"> </v>
      </c>
    </row>
    <row r="460" spans="2:7" ht="20.100000000000001" customHeight="1">
      <c r="B460" s="11"/>
      <c r="C460" s="11"/>
      <c r="D460" s="15"/>
      <c r="E460" s="11"/>
      <c r="F460" s="16"/>
      <c r="G460" s="53" t="str">
        <f t="shared" si="8"/>
        <v xml:space="preserve"> </v>
      </c>
    </row>
    <row r="461" spans="2:7" ht="20.100000000000001" customHeight="1">
      <c r="B461" s="11"/>
      <c r="C461" s="11"/>
      <c r="D461" s="15"/>
      <c r="E461" s="11"/>
      <c r="F461" s="16"/>
      <c r="G461" s="53" t="str">
        <f t="shared" si="8"/>
        <v xml:space="preserve"> </v>
      </c>
    </row>
    <row r="462" spans="2:7" ht="20.100000000000001" customHeight="1">
      <c r="B462" s="11"/>
      <c r="C462" s="11"/>
      <c r="D462" s="15"/>
      <c r="E462" s="11"/>
      <c r="F462" s="16"/>
      <c r="G462" s="53" t="str">
        <f t="shared" si="8"/>
        <v xml:space="preserve"> </v>
      </c>
    </row>
    <row r="463" spans="2:7" ht="20.100000000000001" customHeight="1">
      <c r="B463" s="11"/>
      <c r="C463" s="11"/>
      <c r="D463" s="15"/>
      <c r="E463" s="11"/>
      <c r="F463" s="16"/>
      <c r="G463" s="53" t="str">
        <f t="shared" si="8"/>
        <v xml:space="preserve"> </v>
      </c>
    </row>
    <row r="464" spans="2:7" ht="20.100000000000001" customHeight="1">
      <c r="B464" s="11"/>
      <c r="C464" s="11"/>
      <c r="D464" s="15"/>
      <c r="E464" s="11"/>
      <c r="F464" s="16"/>
      <c r="G464" s="53" t="str">
        <f t="shared" si="8"/>
        <v xml:space="preserve"> </v>
      </c>
    </row>
    <row r="465" spans="2:7" ht="20.100000000000001" customHeight="1">
      <c r="B465" s="11"/>
      <c r="C465" s="11"/>
      <c r="D465" s="15"/>
      <c r="E465" s="11"/>
      <c r="F465" s="16"/>
      <c r="G465" s="53" t="str">
        <f t="shared" si="8"/>
        <v xml:space="preserve"> </v>
      </c>
    </row>
    <row r="466" spans="2:7" ht="20.100000000000001" customHeight="1">
      <c r="B466" s="11"/>
      <c r="C466" s="11"/>
      <c r="D466" s="15"/>
      <c r="E466" s="11"/>
      <c r="F466" s="16"/>
      <c r="G466" s="53" t="str">
        <f t="shared" si="8"/>
        <v xml:space="preserve"> </v>
      </c>
    </row>
    <row r="467" spans="2:7" ht="20.100000000000001" customHeight="1">
      <c r="B467" s="11"/>
      <c r="C467" s="11"/>
      <c r="D467" s="15"/>
      <c r="E467" s="11"/>
      <c r="F467" s="16"/>
      <c r="G467" s="53" t="str">
        <f t="shared" si="8"/>
        <v xml:space="preserve"> </v>
      </c>
    </row>
    <row r="468" spans="2:7" ht="20.100000000000001" customHeight="1">
      <c r="B468" s="11"/>
      <c r="C468" s="11"/>
      <c r="D468" s="15"/>
      <c r="E468" s="11"/>
      <c r="F468" s="16"/>
      <c r="G468" s="53" t="str">
        <f t="shared" si="8"/>
        <v xml:space="preserve"> </v>
      </c>
    </row>
    <row r="469" spans="2:7" ht="20.100000000000001" customHeight="1">
      <c r="B469" s="11"/>
      <c r="C469" s="11"/>
      <c r="D469" s="15"/>
      <c r="E469" s="11"/>
      <c r="F469" s="16"/>
      <c r="G469" s="53" t="str">
        <f t="shared" si="8"/>
        <v xml:space="preserve"> </v>
      </c>
    </row>
    <row r="470" spans="2:7" ht="20.100000000000001" customHeight="1">
      <c r="B470" s="11"/>
      <c r="C470" s="11"/>
      <c r="D470" s="15"/>
      <c r="E470" s="11"/>
      <c r="F470" s="16"/>
      <c r="G470" s="53" t="str">
        <f t="shared" si="8"/>
        <v xml:space="preserve"> </v>
      </c>
    </row>
    <row r="471" spans="2:7" ht="20.100000000000001" customHeight="1">
      <c r="B471" s="11"/>
      <c r="C471" s="11"/>
      <c r="D471" s="15"/>
      <c r="E471" s="11"/>
      <c r="F471" s="16"/>
      <c r="G471" s="53" t="str">
        <f t="shared" si="8"/>
        <v xml:space="preserve"> </v>
      </c>
    </row>
    <row r="472" spans="2:7" ht="20.100000000000001" customHeight="1">
      <c r="B472" s="11"/>
      <c r="C472" s="11"/>
      <c r="D472" s="15"/>
      <c r="E472" s="11"/>
      <c r="F472" s="16"/>
      <c r="G472" s="53" t="str">
        <f t="shared" si="8"/>
        <v xml:space="preserve"> </v>
      </c>
    </row>
    <row r="473" spans="2:7" ht="20.100000000000001" customHeight="1">
      <c r="B473" s="11"/>
      <c r="C473" s="11"/>
      <c r="D473" s="15"/>
      <c r="E473" s="11"/>
      <c r="F473" s="16"/>
      <c r="G473" s="53" t="str">
        <f t="shared" si="8"/>
        <v xml:space="preserve"> </v>
      </c>
    </row>
    <row r="474" spans="2:7" ht="20.100000000000001" customHeight="1">
      <c r="B474" s="11"/>
      <c r="C474" s="11"/>
      <c r="D474" s="15"/>
      <c r="E474" s="11"/>
      <c r="F474" s="16"/>
      <c r="G474" s="53" t="str">
        <f t="shared" si="8"/>
        <v xml:space="preserve"> </v>
      </c>
    </row>
    <row r="475" spans="2:7" ht="20.100000000000001" customHeight="1">
      <c r="B475" s="11"/>
      <c r="C475" s="11"/>
      <c r="D475" s="15"/>
      <c r="E475" s="11"/>
      <c r="F475" s="16"/>
      <c r="G475" s="53" t="str">
        <f t="shared" si="8"/>
        <v xml:space="preserve"> </v>
      </c>
    </row>
    <row r="476" spans="2:7" ht="20.100000000000001" customHeight="1">
      <c r="B476" s="11"/>
      <c r="C476" s="11"/>
      <c r="D476" s="15"/>
      <c r="E476" s="11"/>
      <c r="F476" s="16"/>
      <c r="G476" s="53" t="str">
        <f t="shared" si="8"/>
        <v xml:space="preserve"> </v>
      </c>
    </row>
    <row r="477" spans="2:7" ht="20.100000000000001" customHeight="1">
      <c r="B477" s="11"/>
      <c r="C477" s="11"/>
      <c r="D477" s="15"/>
      <c r="E477" s="11"/>
      <c r="F477" s="16"/>
      <c r="G477" s="53" t="str">
        <f t="shared" si="8"/>
        <v xml:space="preserve"> </v>
      </c>
    </row>
    <row r="478" spans="2:7" ht="20.100000000000001" customHeight="1">
      <c r="B478" s="11"/>
      <c r="C478" s="11"/>
      <c r="D478" s="15"/>
      <c r="E478" s="11"/>
      <c r="F478" s="16"/>
      <c r="G478" s="53" t="str">
        <f t="shared" si="8"/>
        <v xml:space="preserve"> </v>
      </c>
    </row>
    <row r="479" spans="2:7" ht="20.100000000000001" customHeight="1">
      <c r="B479" s="11"/>
      <c r="C479" s="11"/>
      <c r="D479" s="15"/>
      <c r="E479" s="11"/>
      <c r="F479" s="16"/>
      <c r="G479" s="53" t="str">
        <f t="shared" si="8"/>
        <v xml:space="preserve"> </v>
      </c>
    </row>
    <row r="480" spans="2:7" ht="20.100000000000001" customHeight="1">
      <c r="B480" s="11"/>
      <c r="C480" s="11"/>
      <c r="D480" s="15"/>
      <c r="E480" s="11"/>
      <c r="F480" s="16"/>
      <c r="G480" s="53" t="str">
        <f t="shared" si="8"/>
        <v xml:space="preserve"> </v>
      </c>
    </row>
    <row r="481" spans="2:7" ht="20.100000000000001" customHeight="1">
      <c r="B481" s="11"/>
      <c r="C481" s="11"/>
      <c r="D481" s="15"/>
      <c r="E481" s="11"/>
      <c r="F481" s="16"/>
      <c r="G481" s="53" t="str">
        <f t="shared" si="8"/>
        <v xml:space="preserve"> </v>
      </c>
    </row>
    <row r="482" spans="2:7" ht="20.100000000000001" customHeight="1">
      <c r="B482" s="11"/>
      <c r="C482" s="11"/>
      <c r="D482" s="15"/>
      <c r="E482" s="11"/>
      <c r="F482" s="16"/>
      <c r="G482" s="53" t="str">
        <f t="shared" ref="G482:G545" si="9">IFERROR(IF(ISBLANK(C482)," ",IF(ISBLANK(D482),"NUM ARBOL",IF(ISBLANK(E482),"DAP",IF(ISBLANK(F482),"ALTURA",IF($E$33="DAP (cm)",PI()*((E482/100)^2)/4*F482*$F$9,IF($E$33="CAP (cm)",PI()*((E482/PI()/100)^2)/4*F482*$F$9))))))," ")</f>
        <v xml:space="preserve"> </v>
      </c>
    </row>
    <row r="483" spans="2:7" ht="20.100000000000001" customHeight="1">
      <c r="B483" s="11"/>
      <c r="C483" s="11"/>
      <c r="D483" s="15"/>
      <c r="E483" s="11"/>
      <c r="F483" s="16"/>
      <c r="G483" s="53" t="str">
        <f t="shared" si="9"/>
        <v xml:space="preserve"> </v>
      </c>
    </row>
    <row r="484" spans="2:7" ht="20.100000000000001" customHeight="1">
      <c r="B484" s="11"/>
      <c r="C484" s="11"/>
      <c r="D484" s="15"/>
      <c r="E484" s="11"/>
      <c r="F484" s="16"/>
      <c r="G484" s="53" t="str">
        <f t="shared" si="9"/>
        <v xml:space="preserve"> </v>
      </c>
    </row>
    <row r="485" spans="2:7" ht="20.100000000000001" customHeight="1">
      <c r="B485" s="11"/>
      <c r="C485" s="11"/>
      <c r="D485" s="15"/>
      <c r="E485" s="11"/>
      <c r="F485" s="16"/>
      <c r="G485" s="53" t="str">
        <f t="shared" si="9"/>
        <v xml:space="preserve"> </v>
      </c>
    </row>
    <row r="486" spans="2:7" ht="20.100000000000001" customHeight="1">
      <c r="B486" s="11"/>
      <c r="C486" s="11"/>
      <c r="D486" s="15"/>
      <c r="E486" s="11"/>
      <c r="F486" s="16"/>
      <c r="G486" s="53" t="str">
        <f t="shared" si="9"/>
        <v xml:space="preserve"> </v>
      </c>
    </row>
    <row r="487" spans="2:7" ht="20.100000000000001" customHeight="1">
      <c r="B487" s="11"/>
      <c r="C487" s="11"/>
      <c r="D487" s="15"/>
      <c r="E487" s="11"/>
      <c r="F487" s="16"/>
      <c r="G487" s="53" t="str">
        <f t="shared" si="9"/>
        <v xml:space="preserve"> </v>
      </c>
    </row>
    <row r="488" spans="2:7" ht="20.100000000000001" customHeight="1">
      <c r="B488" s="11"/>
      <c r="C488" s="11"/>
      <c r="D488" s="15"/>
      <c r="E488" s="11"/>
      <c r="F488" s="16"/>
      <c r="G488" s="53" t="str">
        <f t="shared" si="9"/>
        <v xml:space="preserve"> </v>
      </c>
    </row>
    <row r="489" spans="2:7" ht="20.100000000000001" customHeight="1">
      <c r="B489" s="11"/>
      <c r="C489" s="11"/>
      <c r="D489" s="15"/>
      <c r="E489" s="11"/>
      <c r="F489" s="16"/>
      <c r="G489" s="53" t="str">
        <f t="shared" si="9"/>
        <v xml:space="preserve"> </v>
      </c>
    </row>
    <row r="490" spans="2:7" ht="20.100000000000001" customHeight="1">
      <c r="B490" s="11"/>
      <c r="C490" s="11"/>
      <c r="D490" s="15"/>
      <c r="E490" s="11"/>
      <c r="F490" s="16"/>
      <c r="G490" s="53" t="str">
        <f t="shared" si="9"/>
        <v xml:space="preserve"> </v>
      </c>
    </row>
    <row r="491" spans="2:7" ht="20.100000000000001" customHeight="1">
      <c r="B491" s="11"/>
      <c r="C491" s="11"/>
      <c r="D491" s="15"/>
      <c r="E491" s="11"/>
      <c r="F491" s="16"/>
      <c r="G491" s="53" t="str">
        <f t="shared" si="9"/>
        <v xml:space="preserve"> </v>
      </c>
    </row>
    <row r="492" spans="2:7" ht="20.100000000000001" customHeight="1">
      <c r="B492" s="11"/>
      <c r="C492" s="11"/>
      <c r="D492" s="15"/>
      <c r="E492" s="11"/>
      <c r="F492" s="16"/>
      <c r="G492" s="53" t="str">
        <f t="shared" si="9"/>
        <v xml:space="preserve"> </v>
      </c>
    </row>
    <row r="493" spans="2:7" ht="20.100000000000001" customHeight="1">
      <c r="B493" s="11"/>
      <c r="C493" s="11"/>
      <c r="D493" s="15"/>
      <c r="E493" s="11"/>
      <c r="F493" s="16"/>
      <c r="G493" s="53" t="str">
        <f t="shared" si="9"/>
        <v xml:space="preserve"> </v>
      </c>
    </row>
    <row r="494" spans="2:7" ht="20.100000000000001" customHeight="1">
      <c r="B494" s="11"/>
      <c r="C494" s="11"/>
      <c r="D494" s="15"/>
      <c r="E494" s="11"/>
      <c r="F494" s="16"/>
      <c r="G494" s="53" t="str">
        <f t="shared" si="9"/>
        <v xml:space="preserve"> </v>
      </c>
    </row>
    <row r="495" spans="2:7" ht="20.100000000000001" customHeight="1">
      <c r="B495" s="11"/>
      <c r="C495" s="11"/>
      <c r="D495" s="15"/>
      <c r="E495" s="11"/>
      <c r="F495" s="16"/>
      <c r="G495" s="53" t="str">
        <f t="shared" si="9"/>
        <v xml:space="preserve"> </v>
      </c>
    </row>
    <row r="496" spans="2:7" ht="20.100000000000001" customHeight="1">
      <c r="B496" s="11"/>
      <c r="C496" s="11"/>
      <c r="D496" s="15"/>
      <c r="E496" s="11"/>
      <c r="F496" s="16"/>
      <c r="G496" s="53" t="str">
        <f t="shared" si="9"/>
        <v xml:space="preserve"> </v>
      </c>
    </row>
    <row r="497" spans="2:7" ht="20.100000000000001" customHeight="1">
      <c r="B497" s="11"/>
      <c r="C497" s="11"/>
      <c r="D497" s="15"/>
      <c r="E497" s="11"/>
      <c r="F497" s="16"/>
      <c r="G497" s="53" t="str">
        <f t="shared" si="9"/>
        <v xml:space="preserve"> </v>
      </c>
    </row>
    <row r="498" spans="2:7" ht="20.100000000000001" customHeight="1">
      <c r="B498" s="11"/>
      <c r="C498" s="11"/>
      <c r="D498" s="15"/>
      <c r="E498" s="11"/>
      <c r="F498" s="16"/>
      <c r="G498" s="53" t="str">
        <f t="shared" si="9"/>
        <v xml:space="preserve"> </v>
      </c>
    </row>
    <row r="499" spans="2:7" ht="20.100000000000001" customHeight="1">
      <c r="B499" s="11"/>
      <c r="C499" s="11"/>
      <c r="D499" s="15"/>
      <c r="E499" s="11"/>
      <c r="F499" s="16"/>
      <c r="G499" s="53" t="str">
        <f t="shared" si="9"/>
        <v xml:space="preserve"> </v>
      </c>
    </row>
    <row r="500" spans="2:7" ht="20.100000000000001" customHeight="1">
      <c r="B500" s="11"/>
      <c r="C500" s="11"/>
      <c r="D500" s="15"/>
      <c r="E500" s="11"/>
      <c r="F500" s="16"/>
      <c r="G500" s="53" t="str">
        <f t="shared" si="9"/>
        <v xml:space="preserve"> </v>
      </c>
    </row>
    <row r="501" spans="2:7" ht="20.100000000000001" customHeight="1">
      <c r="B501" s="11"/>
      <c r="C501" s="11"/>
      <c r="D501" s="15"/>
      <c r="E501" s="11"/>
      <c r="F501" s="16"/>
      <c r="G501" s="53" t="str">
        <f t="shared" si="9"/>
        <v xml:space="preserve"> </v>
      </c>
    </row>
    <row r="502" spans="2:7" ht="20.100000000000001" customHeight="1">
      <c r="B502" s="11"/>
      <c r="C502" s="11"/>
      <c r="D502" s="15"/>
      <c r="E502" s="11"/>
      <c r="F502" s="16"/>
      <c r="G502" s="53" t="str">
        <f t="shared" si="9"/>
        <v xml:space="preserve"> </v>
      </c>
    </row>
    <row r="503" spans="2:7" ht="20.100000000000001" customHeight="1">
      <c r="B503" s="11"/>
      <c r="C503" s="11"/>
      <c r="D503" s="15"/>
      <c r="E503" s="11"/>
      <c r="F503" s="16"/>
      <c r="G503" s="53" t="str">
        <f t="shared" si="9"/>
        <v xml:space="preserve"> </v>
      </c>
    </row>
    <row r="504" spans="2:7" ht="20.100000000000001" customHeight="1">
      <c r="B504" s="11"/>
      <c r="C504" s="11"/>
      <c r="D504" s="15"/>
      <c r="E504" s="11"/>
      <c r="F504" s="16"/>
      <c r="G504" s="53" t="str">
        <f t="shared" si="9"/>
        <v xml:space="preserve"> </v>
      </c>
    </row>
    <row r="505" spans="2:7" ht="20.100000000000001" customHeight="1">
      <c r="B505" s="11"/>
      <c r="C505" s="11"/>
      <c r="D505" s="15"/>
      <c r="E505" s="11"/>
      <c r="F505" s="16"/>
      <c r="G505" s="53" t="str">
        <f t="shared" si="9"/>
        <v xml:space="preserve"> </v>
      </c>
    </row>
    <row r="506" spans="2:7" ht="20.100000000000001" customHeight="1">
      <c r="B506" s="11"/>
      <c r="C506" s="11"/>
      <c r="D506" s="15"/>
      <c r="E506" s="11"/>
      <c r="F506" s="16"/>
      <c r="G506" s="53" t="str">
        <f t="shared" si="9"/>
        <v xml:space="preserve"> </v>
      </c>
    </row>
    <row r="507" spans="2:7" ht="20.100000000000001" customHeight="1">
      <c r="B507" s="11"/>
      <c r="C507" s="11"/>
      <c r="D507" s="15"/>
      <c r="E507" s="11"/>
      <c r="F507" s="16"/>
      <c r="G507" s="53" t="str">
        <f t="shared" si="9"/>
        <v xml:space="preserve"> </v>
      </c>
    </row>
    <row r="508" spans="2:7" ht="20.100000000000001" customHeight="1">
      <c r="B508" s="11"/>
      <c r="C508" s="11"/>
      <c r="D508" s="15"/>
      <c r="E508" s="11"/>
      <c r="F508" s="16"/>
      <c r="G508" s="53" t="str">
        <f t="shared" si="9"/>
        <v xml:space="preserve"> </v>
      </c>
    </row>
    <row r="509" spans="2:7" ht="20.100000000000001" customHeight="1">
      <c r="B509" s="11"/>
      <c r="C509" s="11"/>
      <c r="D509" s="15"/>
      <c r="E509" s="11"/>
      <c r="F509" s="16"/>
      <c r="G509" s="53" t="str">
        <f t="shared" si="9"/>
        <v xml:space="preserve"> </v>
      </c>
    </row>
    <row r="510" spans="2:7" ht="20.100000000000001" customHeight="1">
      <c r="B510" s="11"/>
      <c r="C510" s="11"/>
      <c r="D510" s="15"/>
      <c r="E510" s="11"/>
      <c r="F510" s="16"/>
      <c r="G510" s="53" t="str">
        <f t="shared" si="9"/>
        <v xml:space="preserve"> </v>
      </c>
    </row>
    <row r="511" spans="2:7" ht="20.100000000000001" customHeight="1">
      <c r="B511" s="11"/>
      <c r="C511" s="11"/>
      <c r="D511" s="15"/>
      <c r="E511" s="11"/>
      <c r="F511" s="16"/>
      <c r="G511" s="53" t="str">
        <f t="shared" si="9"/>
        <v xml:space="preserve"> </v>
      </c>
    </row>
    <row r="512" spans="2:7" ht="20.100000000000001" customHeight="1">
      <c r="B512" s="11"/>
      <c r="C512" s="11"/>
      <c r="D512" s="15"/>
      <c r="E512" s="11"/>
      <c r="F512" s="16"/>
      <c r="G512" s="53" t="str">
        <f t="shared" si="9"/>
        <v xml:space="preserve"> </v>
      </c>
    </row>
    <row r="513" spans="2:7" ht="20.100000000000001" customHeight="1">
      <c r="B513" s="11"/>
      <c r="C513" s="11"/>
      <c r="D513" s="15"/>
      <c r="E513" s="11"/>
      <c r="F513" s="16"/>
      <c r="G513" s="53" t="str">
        <f t="shared" si="9"/>
        <v xml:space="preserve"> </v>
      </c>
    </row>
    <row r="514" spans="2:7" ht="20.100000000000001" customHeight="1">
      <c r="B514" s="11"/>
      <c r="C514" s="11"/>
      <c r="D514" s="15"/>
      <c r="E514" s="11"/>
      <c r="F514" s="16"/>
      <c r="G514" s="53" t="str">
        <f t="shared" si="9"/>
        <v xml:space="preserve"> </v>
      </c>
    </row>
    <row r="515" spans="2:7" ht="20.100000000000001" customHeight="1">
      <c r="B515" s="11"/>
      <c r="C515" s="11"/>
      <c r="D515" s="15"/>
      <c r="E515" s="11"/>
      <c r="F515" s="16"/>
      <c r="G515" s="53" t="str">
        <f t="shared" si="9"/>
        <v xml:space="preserve"> </v>
      </c>
    </row>
    <row r="516" spans="2:7" ht="20.100000000000001" customHeight="1">
      <c r="B516" s="11"/>
      <c r="C516" s="11"/>
      <c r="D516" s="15"/>
      <c r="E516" s="11"/>
      <c r="F516" s="16"/>
      <c r="G516" s="53" t="str">
        <f t="shared" si="9"/>
        <v xml:space="preserve"> </v>
      </c>
    </row>
    <row r="517" spans="2:7" ht="20.100000000000001" customHeight="1">
      <c r="B517" s="11"/>
      <c r="C517" s="11"/>
      <c r="D517" s="15"/>
      <c r="E517" s="11"/>
      <c r="F517" s="16"/>
      <c r="G517" s="53" t="str">
        <f t="shared" si="9"/>
        <v xml:space="preserve"> </v>
      </c>
    </row>
    <row r="518" spans="2:7" ht="20.100000000000001" customHeight="1">
      <c r="B518" s="11"/>
      <c r="C518" s="11"/>
      <c r="D518" s="15"/>
      <c r="E518" s="11"/>
      <c r="F518" s="16"/>
      <c r="G518" s="53" t="str">
        <f t="shared" si="9"/>
        <v xml:space="preserve"> </v>
      </c>
    </row>
    <row r="519" spans="2:7" ht="20.100000000000001" customHeight="1">
      <c r="B519" s="11"/>
      <c r="C519" s="11"/>
      <c r="D519" s="15"/>
      <c r="E519" s="11"/>
      <c r="F519" s="16"/>
      <c r="G519" s="53" t="str">
        <f t="shared" si="9"/>
        <v xml:space="preserve"> </v>
      </c>
    </row>
    <row r="520" spans="2:7" ht="20.100000000000001" customHeight="1">
      <c r="B520" s="11"/>
      <c r="C520" s="11"/>
      <c r="D520" s="15"/>
      <c r="E520" s="11"/>
      <c r="F520" s="16"/>
      <c r="G520" s="53" t="str">
        <f t="shared" si="9"/>
        <v xml:space="preserve"> </v>
      </c>
    </row>
    <row r="521" spans="2:7" ht="20.100000000000001" customHeight="1">
      <c r="B521" s="11"/>
      <c r="C521" s="11"/>
      <c r="D521" s="15"/>
      <c r="E521" s="11"/>
      <c r="F521" s="16"/>
      <c r="G521" s="53" t="str">
        <f t="shared" si="9"/>
        <v xml:space="preserve"> </v>
      </c>
    </row>
    <row r="522" spans="2:7" ht="20.100000000000001" customHeight="1">
      <c r="B522" s="11"/>
      <c r="C522" s="11"/>
      <c r="D522" s="15"/>
      <c r="E522" s="11"/>
      <c r="F522" s="16"/>
      <c r="G522" s="53" t="str">
        <f t="shared" si="9"/>
        <v xml:space="preserve"> </v>
      </c>
    </row>
    <row r="523" spans="2:7" ht="20.100000000000001" customHeight="1">
      <c r="B523" s="11"/>
      <c r="C523" s="11"/>
      <c r="D523" s="15"/>
      <c r="E523" s="11"/>
      <c r="F523" s="16"/>
      <c r="G523" s="53" t="str">
        <f t="shared" si="9"/>
        <v xml:space="preserve"> </v>
      </c>
    </row>
    <row r="524" spans="2:7" ht="20.100000000000001" customHeight="1">
      <c r="B524" s="11"/>
      <c r="C524" s="11"/>
      <c r="D524" s="15"/>
      <c r="E524" s="11"/>
      <c r="F524" s="16"/>
      <c r="G524" s="53" t="str">
        <f t="shared" si="9"/>
        <v xml:space="preserve"> </v>
      </c>
    </row>
    <row r="525" spans="2:7" ht="20.100000000000001" customHeight="1">
      <c r="B525" s="11"/>
      <c r="C525" s="11"/>
      <c r="D525" s="15"/>
      <c r="E525" s="11"/>
      <c r="F525" s="16"/>
      <c r="G525" s="53" t="str">
        <f t="shared" si="9"/>
        <v xml:space="preserve"> </v>
      </c>
    </row>
    <row r="526" spans="2:7" ht="20.100000000000001" customHeight="1">
      <c r="B526" s="11"/>
      <c r="C526" s="11"/>
      <c r="D526" s="15"/>
      <c r="E526" s="11"/>
      <c r="F526" s="16"/>
      <c r="G526" s="53" t="str">
        <f t="shared" si="9"/>
        <v xml:space="preserve"> </v>
      </c>
    </row>
    <row r="527" spans="2:7" ht="20.100000000000001" customHeight="1">
      <c r="B527" s="11"/>
      <c r="C527" s="11"/>
      <c r="D527" s="15"/>
      <c r="E527" s="11"/>
      <c r="F527" s="16"/>
      <c r="G527" s="53" t="str">
        <f t="shared" si="9"/>
        <v xml:space="preserve"> </v>
      </c>
    </row>
    <row r="528" spans="2:7" ht="20.100000000000001" customHeight="1">
      <c r="B528" s="11"/>
      <c r="C528" s="11"/>
      <c r="D528" s="15"/>
      <c r="E528" s="11"/>
      <c r="F528" s="16"/>
      <c r="G528" s="53" t="str">
        <f t="shared" si="9"/>
        <v xml:space="preserve"> </v>
      </c>
    </row>
    <row r="529" spans="2:7" ht="20.100000000000001" customHeight="1">
      <c r="B529" s="11"/>
      <c r="C529" s="11"/>
      <c r="D529" s="15"/>
      <c r="E529" s="11"/>
      <c r="F529" s="16"/>
      <c r="G529" s="53" t="str">
        <f t="shared" si="9"/>
        <v xml:space="preserve"> </v>
      </c>
    </row>
    <row r="530" spans="2:7" ht="20.100000000000001" customHeight="1">
      <c r="B530" s="11"/>
      <c r="C530" s="11"/>
      <c r="D530" s="15"/>
      <c r="E530" s="11"/>
      <c r="F530" s="16"/>
      <c r="G530" s="53" t="str">
        <f t="shared" si="9"/>
        <v xml:space="preserve"> </v>
      </c>
    </row>
    <row r="531" spans="2:7" ht="20.100000000000001" customHeight="1">
      <c r="B531" s="11"/>
      <c r="C531" s="11"/>
      <c r="D531" s="15"/>
      <c r="E531" s="11"/>
      <c r="F531" s="16"/>
      <c r="G531" s="53" t="str">
        <f t="shared" si="9"/>
        <v xml:space="preserve"> </v>
      </c>
    </row>
    <row r="532" spans="2:7" ht="20.100000000000001" customHeight="1">
      <c r="B532" s="11"/>
      <c r="C532" s="11"/>
      <c r="D532" s="15"/>
      <c r="E532" s="11"/>
      <c r="F532" s="16"/>
      <c r="G532" s="53" t="str">
        <f t="shared" si="9"/>
        <v xml:space="preserve"> </v>
      </c>
    </row>
    <row r="533" spans="2:7" ht="20.100000000000001" customHeight="1">
      <c r="B533" s="11"/>
      <c r="C533" s="11"/>
      <c r="D533" s="15"/>
      <c r="E533" s="11"/>
      <c r="F533" s="16"/>
      <c r="G533" s="53" t="str">
        <f t="shared" si="9"/>
        <v xml:space="preserve"> </v>
      </c>
    </row>
    <row r="534" spans="2:7" ht="20.100000000000001" customHeight="1">
      <c r="B534" s="11"/>
      <c r="C534" s="11"/>
      <c r="D534" s="15"/>
      <c r="E534" s="11"/>
      <c r="F534" s="16"/>
      <c r="G534" s="53" t="str">
        <f t="shared" si="9"/>
        <v xml:space="preserve"> </v>
      </c>
    </row>
    <row r="535" spans="2:7" ht="20.100000000000001" customHeight="1">
      <c r="B535" s="11"/>
      <c r="C535" s="11"/>
      <c r="D535" s="15"/>
      <c r="E535" s="11"/>
      <c r="F535" s="16"/>
      <c r="G535" s="53" t="str">
        <f t="shared" si="9"/>
        <v xml:space="preserve"> </v>
      </c>
    </row>
    <row r="536" spans="2:7" ht="20.100000000000001" customHeight="1">
      <c r="B536" s="11"/>
      <c r="C536" s="11"/>
      <c r="D536" s="15"/>
      <c r="E536" s="11"/>
      <c r="F536" s="16"/>
      <c r="G536" s="53" t="str">
        <f t="shared" si="9"/>
        <v xml:space="preserve"> </v>
      </c>
    </row>
    <row r="537" spans="2:7" ht="20.100000000000001" customHeight="1">
      <c r="B537" s="11"/>
      <c r="C537" s="11"/>
      <c r="D537" s="15"/>
      <c r="E537" s="11"/>
      <c r="F537" s="16"/>
      <c r="G537" s="53" t="str">
        <f t="shared" si="9"/>
        <v xml:space="preserve"> </v>
      </c>
    </row>
    <row r="538" spans="2:7" ht="20.100000000000001" customHeight="1">
      <c r="B538" s="11"/>
      <c r="C538" s="11"/>
      <c r="D538" s="15"/>
      <c r="E538" s="11"/>
      <c r="F538" s="16"/>
      <c r="G538" s="53" t="str">
        <f t="shared" si="9"/>
        <v xml:space="preserve"> </v>
      </c>
    </row>
    <row r="539" spans="2:7" ht="20.100000000000001" customHeight="1">
      <c r="B539" s="11"/>
      <c r="C539" s="11"/>
      <c r="D539" s="15"/>
      <c r="E539" s="11"/>
      <c r="F539" s="16"/>
      <c r="G539" s="53" t="str">
        <f t="shared" si="9"/>
        <v xml:space="preserve"> </v>
      </c>
    </row>
    <row r="540" spans="2:7" ht="20.100000000000001" customHeight="1">
      <c r="B540" s="11"/>
      <c r="C540" s="11"/>
      <c r="D540" s="15"/>
      <c r="E540" s="11"/>
      <c r="F540" s="16"/>
      <c r="G540" s="53" t="str">
        <f t="shared" si="9"/>
        <v xml:space="preserve"> </v>
      </c>
    </row>
    <row r="541" spans="2:7" ht="20.100000000000001" customHeight="1">
      <c r="B541" s="11"/>
      <c r="C541" s="11"/>
      <c r="D541" s="15"/>
      <c r="E541" s="11"/>
      <c r="F541" s="16"/>
      <c r="G541" s="53" t="str">
        <f t="shared" si="9"/>
        <v xml:space="preserve"> </v>
      </c>
    </row>
    <row r="542" spans="2:7" ht="20.100000000000001" customHeight="1">
      <c r="B542" s="11"/>
      <c r="C542" s="11"/>
      <c r="D542" s="15"/>
      <c r="E542" s="11"/>
      <c r="F542" s="16"/>
      <c r="G542" s="53" t="str">
        <f t="shared" si="9"/>
        <v xml:space="preserve"> </v>
      </c>
    </row>
    <row r="543" spans="2:7" ht="20.100000000000001" customHeight="1">
      <c r="B543" s="11"/>
      <c r="C543" s="11"/>
      <c r="D543" s="15"/>
      <c r="E543" s="11"/>
      <c r="F543" s="16"/>
      <c r="G543" s="53" t="str">
        <f t="shared" si="9"/>
        <v xml:space="preserve"> </v>
      </c>
    </row>
    <row r="544" spans="2:7" ht="20.100000000000001" customHeight="1">
      <c r="B544" s="11"/>
      <c r="C544" s="11"/>
      <c r="D544" s="15"/>
      <c r="E544" s="11"/>
      <c r="F544" s="16"/>
      <c r="G544" s="53" t="str">
        <f t="shared" si="9"/>
        <v xml:space="preserve"> </v>
      </c>
    </row>
    <row r="545" spans="2:7" ht="20.100000000000001" customHeight="1">
      <c r="B545" s="11"/>
      <c r="C545" s="11"/>
      <c r="D545" s="15"/>
      <c r="E545" s="11"/>
      <c r="F545" s="16"/>
      <c r="G545" s="53" t="str">
        <f t="shared" si="9"/>
        <v xml:space="preserve"> </v>
      </c>
    </row>
    <row r="546" spans="2:7" ht="20.100000000000001" customHeight="1">
      <c r="B546" s="11"/>
      <c r="C546" s="11"/>
      <c r="D546" s="15"/>
      <c r="E546" s="11"/>
      <c r="F546" s="16"/>
      <c r="G546" s="53" t="str">
        <f t="shared" ref="G546:G609" si="10">IFERROR(IF(ISBLANK(C546)," ",IF(ISBLANK(D546),"NUM ARBOL",IF(ISBLANK(E546),"DAP",IF(ISBLANK(F546),"ALTURA",IF($E$33="DAP (cm)",PI()*((E546/100)^2)/4*F546*$F$9,IF($E$33="CAP (cm)",PI()*((E546/PI()/100)^2)/4*F546*$F$9))))))," ")</f>
        <v xml:space="preserve"> </v>
      </c>
    </row>
    <row r="547" spans="2:7" ht="20.100000000000001" customHeight="1">
      <c r="B547" s="11"/>
      <c r="C547" s="11"/>
      <c r="D547" s="15"/>
      <c r="E547" s="11"/>
      <c r="F547" s="16"/>
      <c r="G547" s="53" t="str">
        <f t="shared" si="10"/>
        <v xml:space="preserve"> </v>
      </c>
    </row>
    <row r="548" spans="2:7" ht="20.100000000000001" customHeight="1">
      <c r="B548" s="11"/>
      <c r="C548" s="11"/>
      <c r="D548" s="15"/>
      <c r="E548" s="11"/>
      <c r="F548" s="16"/>
      <c r="G548" s="53" t="str">
        <f t="shared" si="10"/>
        <v xml:space="preserve"> </v>
      </c>
    </row>
    <row r="549" spans="2:7" ht="20.100000000000001" customHeight="1">
      <c r="B549" s="11"/>
      <c r="C549" s="11"/>
      <c r="D549" s="15"/>
      <c r="E549" s="11"/>
      <c r="F549" s="16"/>
      <c r="G549" s="53" t="str">
        <f t="shared" si="10"/>
        <v xml:space="preserve"> </v>
      </c>
    </row>
    <row r="550" spans="2:7" ht="20.100000000000001" customHeight="1">
      <c r="B550" s="11"/>
      <c r="C550" s="11"/>
      <c r="D550" s="15"/>
      <c r="E550" s="11"/>
      <c r="F550" s="16"/>
      <c r="G550" s="53" t="str">
        <f t="shared" si="10"/>
        <v xml:space="preserve"> </v>
      </c>
    </row>
    <row r="551" spans="2:7" ht="20.100000000000001" customHeight="1">
      <c r="B551" s="11"/>
      <c r="C551" s="11"/>
      <c r="D551" s="15"/>
      <c r="E551" s="11"/>
      <c r="F551" s="16"/>
      <c r="G551" s="53" t="str">
        <f t="shared" si="10"/>
        <v xml:space="preserve"> </v>
      </c>
    </row>
    <row r="552" spans="2:7" ht="20.100000000000001" customHeight="1">
      <c r="B552" s="11"/>
      <c r="C552" s="11"/>
      <c r="D552" s="15"/>
      <c r="E552" s="11"/>
      <c r="F552" s="16"/>
      <c r="G552" s="53" t="str">
        <f t="shared" si="10"/>
        <v xml:space="preserve"> </v>
      </c>
    </row>
    <row r="553" spans="2:7" ht="20.100000000000001" customHeight="1">
      <c r="B553" s="11"/>
      <c r="C553" s="11"/>
      <c r="D553" s="15"/>
      <c r="E553" s="11"/>
      <c r="F553" s="16"/>
      <c r="G553" s="53" t="str">
        <f t="shared" si="10"/>
        <v xml:space="preserve"> </v>
      </c>
    </row>
    <row r="554" spans="2:7" ht="20.100000000000001" customHeight="1">
      <c r="B554" s="11"/>
      <c r="C554" s="11"/>
      <c r="D554" s="15"/>
      <c r="E554" s="11"/>
      <c r="F554" s="16"/>
      <c r="G554" s="53" t="str">
        <f t="shared" si="10"/>
        <v xml:space="preserve"> </v>
      </c>
    </row>
    <row r="555" spans="2:7" ht="20.100000000000001" customHeight="1">
      <c r="B555" s="11"/>
      <c r="C555" s="11"/>
      <c r="D555" s="15"/>
      <c r="E555" s="11"/>
      <c r="F555" s="16"/>
      <c r="G555" s="53" t="str">
        <f t="shared" si="10"/>
        <v xml:space="preserve"> </v>
      </c>
    </row>
    <row r="556" spans="2:7" ht="20.100000000000001" customHeight="1">
      <c r="B556" s="11"/>
      <c r="C556" s="11"/>
      <c r="D556" s="15"/>
      <c r="E556" s="11"/>
      <c r="F556" s="16"/>
      <c r="G556" s="53" t="str">
        <f t="shared" si="10"/>
        <v xml:space="preserve"> </v>
      </c>
    </row>
    <row r="557" spans="2:7" ht="20.100000000000001" customHeight="1">
      <c r="B557" s="11"/>
      <c r="C557" s="11"/>
      <c r="D557" s="15"/>
      <c r="E557" s="11"/>
      <c r="F557" s="16"/>
      <c r="G557" s="53" t="str">
        <f t="shared" si="10"/>
        <v xml:space="preserve"> </v>
      </c>
    </row>
    <row r="558" spans="2:7" ht="20.100000000000001" customHeight="1">
      <c r="B558" s="11"/>
      <c r="C558" s="11"/>
      <c r="D558" s="15"/>
      <c r="E558" s="11"/>
      <c r="F558" s="16"/>
      <c r="G558" s="53" t="str">
        <f t="shared" si="10"/>
        <v xml:space="preserve"> </v>
      </c>
    </row>
    <row r="559" spans="2:7" ht="20.100000000000001" customHeight="1">
      <c r="B559" s="11"/>
      <c r="C559" s="11"/>
      <c r="D559" s="15"/>
      <c r="E559" s="11"/>
      <c r="F559" s="16"/>
      <c r="G559" s="53" t="str">
        <f t="shared" si="10"/>
        <v xml:space="preserve"> </v>
      </c>
    </row>
    <row r="560" spans="2:7" ht="20.100000000000001" customHeight="1">
      <c r="B560" s="11"/>
      <c r="C560" s="11"/>
      <c r="D560" s="15"/>
      <c r="E560" s="11"/>
      <c r="F560" s="16"/>
      <c r="G560" s="53" t="str">
        <f t="shared" si="10"/>
        <v xml:space="preserve"> </v>
      </c>
    </row>
    <row r="561" spans="2:7" ht="20.100000000000001" customHeight="1">
      <c r="B561" s="11"/>
      <c r="C561" s="11"/>
      <c r="D561" s="15"/>
      <c r="E561" s="11"/>
      <c r="F561" s="16"/>
      <c r="G561" s="53" t="str">
        <f t="shared" si="10"/>
        <v xml:space="preserve"> </v>
      </c>
    </row>
    <row r="562" spans="2:7" ht="20.100000000000001" customHeight="1">
      <c r="B562" s="11"/>
      <c r="C562" s="11"/>
      <c r="D562" s="15"/>
      <c r="E562" s="11"/>
      <c r="F562" s="16"/>
      <c r="G562" s="53" t="str">
        <f t="shared" si="10"/>
        <v xml:space="preserve"> </v>
      </c>
    </row>
    <row r="563" spans="2:7" ht="20.100000000000001" customHeight="1">
      <c r="B563" s="11"/>
      <c r="C563" s="11"/>
      <c r="D563" s="15"/>
      <c r="E563" s="11"/>
      <c r="F563" s="16"/>
      <c r="G563" s="53" t="str">
        <f t="shared" si="10"/>
        <v xml:space="preserve"> </v>
      </c>
    </row>
    <row r="564" spans="2:7" ht="20.100000000000001" customHeight="1">
      <c r="B564" s="11"/>
      <c r="C564" s="11"/>
      <c r="D564" s="15"/>
      <c r="E564" s="11"/>
      <c r="F564" s="16"/>
      <c r="G564" s="53" t="str">
        <f t="shared" si="10"/>
        <v xml:space="preserve"> </v>
      </c>
    </row>
    <row r="565" spans="2:7" ht="20.100000000000001" customHeight="1">
      <c r="B565" s="11"/>
      <c r="C565" s="11"/>
      <c r="D565" s="15"/>
      <c r="E565" s="11"/>
      <c r="F565" s="16"/>
      <c r="G565" s="53" t="str">
        <f t="shared" si="10"/>
        <v xml:space="preserve"> </v>
      </c>
    </row>
    <row r="566" spans="2:7" ht="20.100000000000001" customHeight="1">
      <c r="B566" s="11"/>
      <c r="C566" s="11"/>
      <c r="D566" s="15"/>
      <c r="E566" s="11"/>
      <c r="F566" s="16"/>
      <c r="G566" s="53" t="str">
        <f t="shared" si="10"/>
        <v xml:space="preserve"> </v>
      </c>
    </row>
    <row r="567" spans="2:7" ht="20.100000000000001" customHeight="1">
      <c r="B567" s="11"/>
      <c r="C567" s="11"/>
      <c r="D567" s="15"/>
      <c r="E567" s="11"/>
      <c r="F567" s="16"/>
      <c r="G567" s="53" t="str">
        <f t="shared" si="10"/>
        <v xml:space="preserve"> </v>
      </c>
    </row>
    <row r="568" spans="2:7" ht="20.100000000000001" customHeight="1">
      <c r="B568" s="11"/>
      <c r="C568" s="11"/>
      <c r="D568" s="15"/>
      <c r="E568" s="11"/>
      <c r="F568" s="16"/>
      <c r="G568" s="53" t="str">
        <f t="shared" si="10"/>
        <v xml:space="preserve"> </v>
      </c>
    </row>
    <row r="569" spans="2:7" ht="20.100000000000001" customHeight="1">
      <c r="B569" s="11"/>
      <c r="C569" s="11"/>
      <c r="D569" s="15"/>
      <c r="E569" s="11"/>
      <c r="F569" s="16"/>
      <c r="G569" s="53" t="str">
        <f t="shared" si="10"/>
        <v xml:space="preserve"> </v>
      </c>
    </row>
    <row r="570" spans="2:7" ht="20.100000000000001" customHeight="1">
      <c r="B570" s="11"/>
      <c r="C570" s="11"/>
      <c r="D570" s="15"/>
      <c r="E570" s="11"/>
      <c r="F570" s="16"/>
      <c r="G570" s="53" t="str">
        <f t="shared" si="10"/>
        <v xml:space="preserve"> </v>
      </c>
    </row>
    <row r="571" spans="2:7" ht="20.100000000000001" customHeight="1">
      <c r="B571" s="11"/>
      <c r="C571" s="11"/>
      <c r="D571" s="15"/>
      <c r="E571" s="11"/>
      <c r="F571" s="16"/>
      <c r="G571" s="53" t="str">
        <f t="shared" si="10"/>
        <v xml:space="preserve"> </v>
      </c>
    </row>
    <row r="572" spans="2:7" ht="20.100000000000001" customHeight="1">
      <c r="B572" s="11"/>
      <c r="C572" s="11"/>
      <c r="D572" s="15"/>
      <c r="E572" s="11"/>
      <c r="F572" s="16"/>
      <c r="G572" s="53" t="str">
        <f t="shared" si="10"/>
        <v xml:space="preserve"> </v>
      </c>
    </row>
    <row r="573" spans="2:7" ht="20.100000000000001" customHeight="1">
      <c r="B573" s="11"/>
      <c r="C573" s="11"/>
      <c r="D573" s="15"/>
      <c r="E573" s="11"/>
      <c r="F573" s="16"/>
      <c r="G573" s="53" t="str">
        <f t="shared" si="10"/>
        <v xml:space="preserve"> </v>
      </c>
    </row>
    <row r="574" spans="2:7" ht="20.100000000000001" customHeight="1">
      <c r="B574" s="11"/>
      <c r="C574" s="11"/>
      <c r="D574" s="15"/>
      <c r="E574" s="11"/>
      <c r="F574" s="16"/>
      <c r="G574" s="53" t="str">
        <f t="shared" si="10"/>
        <v xml:space="preserve"> </v>
      </c>
    </row>
    <row r="575" spans="2:7" ht="20.100000000000001" customHeight="1">
      <c r="B575" s="11"/>
      <c r="C575" s="11"/>
      <c r="D575" s="15"/>
      <c r="E575" s="11"/>
      <c r="F575" s="16"/>
      <c r="G575" s="53" t="str">
        <f t="shared" si="10"/>
        <v xml:space="preserve"> </v>
      </c>
    </row>
    <row r="576" spans="2:7" ht="20.100000000000001" customHeight="1">
      <c r="B576" s="11"/>
      <c r="C576" s="11"/>
      <c r="D576" s="15"/>
      <c r="E576" s="11"/>
      <c r="F576" s="16"/>
      <c r="G576" s="53" t="str">
        <f t="shared" si="10"/>
        <v xml:space="preserve"> </v>
      </c>
    </row>
    <row r="577" spans="2:7" ht="20.100000000000001" customHeight="1">
      <c r="B577" s="11"/>
      <c r="C577" s="11"/>
      <c r="D577" s="15"/>
      <c r="E577" s="11"/>
      <c r="F577" s="16"/>
      <c r="G577" s="53" t="str">
        <f t="shared" si="10"/>
        <v xml:space="preserve"> </v>
      </c>
    </row>
    <row r="578" spans="2:7" ht="20.100000000000001" customHeight="1">
      <c r="B578" s="11"/>
      <c r="C578" s="11"/>
      <c r="D578" s="15"/>
      <c r="E578" s="11"/>
      <c r="F578" s="16"/>
      <c r="G578" s="53" t="str">
        <f t="shared" si="10"/>
        <v xml:space="preserve"> </v>
      </c>
    </row>
    <row r="579" spans="2:7" ht="20.100000000000001" customHeight="1">
      <c r="B579" s="11"/>
      <c r="C579" s="11"/>
      <c r="D579" s="15"/>
      <c r="E579" s="11"/>
      <c r="F579" s="16"/>
      <c r="G579" s="53" t="str">
        <f t="shared" si="10"/>
        <v xml:space="preserve"> </v>
      </c>
    </row>
    <row r="580" spans="2:7" ht="20.100000000000001" customHeight="1">
      <c r="B580" s="11"/>
      <c r="C580" s="11"/>
      <c r="D580" s="15"/>
      <c r="E580" s="11"/>
      <c r="F580" s="16"/>
      <c r="G580" s="53" t="str">
        <f t="shared" si="10"/>
        <v xml:space="preserve"> </v>
      </c>
    </row>
    <row r="581" spans="2:7" ht="20.100000000000001" customHeight="1">
      <c r="B581" s="11"/>
      <c r="C581" s="11"/>
      <c r="D581" s="15"/>
      <c r="E581" s="11"/>
      <c r="F581" s="16"/>
      <c r="G581" s="53" t="str">
        <f t="shared" si="10"/>
        <v xml:space="preserve"> </v>
      </c>
    </row>
    <row r="582" spans="2:7" ht="20.100000000000001" customHeight="1">
      <c r="B582" s="11"/>
      <c r="C582" s="11"/>
      <c r="D582" s="15"/>
      <c r="E582" s="11"/>
      <c r="F582" s="16"/>
      <c r="G582" s="53" t="str">
        <f t="shared" si="10"/>
        <v xml:space="preserve"> </v>
      </c>
    </row>
    <row r="583" spans="2:7" ht="20.100000000000001" customHeight="1">
      <c r="B583" s="11"/>
      <c r="C583" s="11"/>
      <c r="D583" s="15"/>
      <c r="E583" s="11"/>
      <c r="F583" s="16"/>
      <c r="G583" s="53" t="str">
        <f t="shared" si="10"/>
        <v xml:space="preserve"> </v>
      </c>
    </row>
    <row r="584" spans="2:7" ht="20.100000000000001" customHeight="1">
      <c r="B584" s="11"/>
      <c r="C584" s="11"/>
      <c r="D584" s="15"/>
      <c r="E584" s="11"/>
      <c r="F584" s="16"/>
      <c r="G584" s="53" t="str">
        <f t="shared" si="10"/>
        <v xml:space="preserve"> </v>
      </c>
    </row>
    <row r="585" spans="2:7" ht="20.100000000000001" customHeight="1">
      <c r="B585" s="11"/>
      <c r="C585" s="11"/>
      <c r="D585" s="15"/>
      <c r="E585" s="11"/>
      <c r="F585" s="16"/>
      <c r="G585" s="53" t="str">
        <f t="shared" si="10"/>
        <v xml:space="preserve"> </v>
      </c>
    </row>
    <row r="586" spans="2:7" ht="20.100000000000001" customHeight="1">
      <c r="B586" s="11"/>
      <c r="C586" s="11"/>
      <c r="D586" s="15"/>
      <c r="E586" s="11"/>
      <c r="F586" s="16"/>
      <c r="G586" s="53" t="str">
        <f t="shared" si="10"/>
        <v xml:space="preserve"> </v>
      </c>
    </row>
    <row r="587" spans="2:7" ht="20.100000000000001" customHeight="1">
      <c r="B587" s="11"/>
      <c r="C587" s="11"/>
      <c r="D587" s="15"/>
      <c r="E587" s="11"/>
      <c r="F587" s="16"/>
      <c r="G587" s="53" t="str">
        <f t="shared" si="10"/>
        <v xml:space="preserve"> </v>
      </c>
    </row>
    <row r="588" spans="2:7" ht="20.100000000000001" customHeight="1">
      <c r="B588" s="11"/>
      <c r="C588" s="11"/>
      <c r="D588" s="15"/>
      <c r="E588" s="11"/>
      <c r="F588" s="16"/>
      <c r="G588" s="53" t="str">
        <f t="shared" si="10"/>
        <v xml:space="preserve"> </v>
      </c>
    </row>
    <row r="589" spans="2:7" ht="20.100000000000001" customHeight="1">
      <c r="B589" s="11"/>
      <c r="C589" s="11"/>
      <c r="D589" s="15"/>
      <c r="E589" s="11"/>
      <c r="F589" s="16"/>
      <c r="G589" s="53" t="str">
        <f t="shared" si="10"/>
        <v xml:space="preserve"> </v>
      </c>
    </row>
    <row r="590" spans="2:7" ht="20.100000000000001" customHeight="1">
      <c r="B590" s="11"/>
      <c r="C590" s="11"/>
      <c r="D590" s="15"/>
      <c r="E590" s="11"/>
      <c r="F590" s="16"/>
      <c r="G590" s="53" t="str">
        <f t="shared" si="10"/>
        <v xml:space="preserve"> </v>
      </c>
    </row>
    <row r="591" spans="2:7" ht="20.100000000000001" customHeight="1">
      <c r="B591" s="11"/>
      <c r="C591" s="11"/>
      <c r="D591" s="15"/>
      <c r="E591" s="11"/>
      <c r="F591" s="16"/>
      <c r="G591" s="53" t="str">
        <f t="shared" si="10"/>
        <v xml:space="preserve"> </v>
      </c>
    </row>
    <row r="592" spans="2:7" ht="20.100000000000001" customHeight="1">
      <c r="B592" s="11"/>
      <c r="C592" s="11"/>
      <c r="D592" s="15"/>
      <c r="E592" s="11"/>
      <c r="F592" s="16"/>
      <c r="G592" s="53" t="str">
        <f t="shared" si="10"/>
        <v xml:space="preserve"> </v>
      </c>
    </row>
    <row r="593" spans="2:7" ht="20.100000000000001" customHeight="1">
      <c r="B593" s="11"/>
      <c r="C593" s="11"/>
      <c r="D593" s="15"/>
      <c r="E593" s="11"/>
      <c r="F593" s="16"/>
      <c r="G593" s="53" t="str">
        <f t="shared" si="10"/>
        <v xml:space="preserve"> </v>
      </c>
    </row>
    <row r="594" spans="2:7" ht="20.100000000000001" customHeight="1">
      <c r="B594" s="11"/>
      <c r="C594" s="11"/>
      <c r="D594" s="15"/>
      <c r="E594" s="11"/>
      <c r="F594" s="16"/>
      <c r="G594" s="53" t="str">
        <f t="shared" si="10"/>
        <v xml:space="preserve"> </v>
      </c>
    </row>
    <row r="595" spans="2:7" ht="20.100000000000001" customHeight="1">
      <c r="B595" s="11"/>
      <c r="C595" s="11"/>
      <c r="D595" s="15"/>
      <c r="E595" s="11"/>
      <c r="F595" s="16"/>
      <c r="G595" s="53" t="str">
        <f t="shared" si="10"/>
        <v xml:space="preserve"> </v>
      </c>
    </row>
    <row r="596" spans="2:7" ht="20.100000000000001" customHeight="1">
      <c r="B596" s="11"/>
      <c r="C596" s="11"/>
      <c r="D596" s="15"/>
      <c r="E596" s="11"/>
      <c r="F596" s="16"/>
      <c r="G596" s="53" t="str">
        <f t="shared" si="10"/>
        <v xml:space="preserve"> </v>
      </c>
    </row>
    <row r="597" spans="2:7" ht="20.100000000000001" customHeight="1">
      <c r="B597" s="11"/>
      <c r="C597" s="11"/>
      <c r="D597" s="15"/>
      <c r="E597" s="11"/>
      <c r="F597" s="16"/>
      <c r="G597" s="53" t="str">
        <f t="shared" si="10"/>
        <v xml:space="preserve"> </v>
      </c>
    </row>
    <row r="598" spans="2:7" ht="20.100000000000001" customHeight="1">
      <c r="B598" s="11"/>
      <c r="C598" s="11"/>
      <c r="D598" s="15"/>
      <c r="E598" s="11"/>
      <c r="F598" s="16"/>
      <c r="G598" s="53" t="str">
        <f t="shared" si="10"/>
        <v xml:space="preserve"> </v>
      </c>
    </row>
    <row r="599" spans="2:7" ht="20.100000000000001" customHeight="1">
      <c r="B599" s="11"/>
      <c r="C599" s="11"/>
      <c r="D599" s="15"/>
      <c r="E599" s="11"/>
      <c r="F599" s="16"/>
      <c r="G599" s="53" t="str">
        <f t="shared" si="10"/>
        <v xml:space="preserve"> </v>
      </c>
    </row>
    <row r="600" spans="2:7" ht="20.100000000000001" customHeight="1">
      <c r="B600" s="11"/>
      <c r="C600" s="11"/>
      <c r="D600" s="15"/>
      <c r="E600" s="11"/>
      <c r="F600" s="16"/>
      <c r="G600" s="53" t="str">
        <f t="shared" si="10"/>
        <v xml:space="preserve"> </v>
      </c>
    </row>
    <row r="601" spans="2:7" ht="20.100000000000001" customHeight="1">
      <c r="B601" s="11"/>
      <c r="C601" s="11"/>
      <c r="D601" s="15"/>
      <c r="E601" s="11"/>
      <c r="F601" s="16"/>
      <c r="G601" s="53" t="str">
        <f t="shared" si="10"/>
        <v xml:space="preserve"> </v>
      </c>
    </row>
    <row r="602" spans="2:7" ht="20.100000000000001" customHeight="1">
      <c r="B602" s="11"/>
      <c r="C602" s="11"/>
      <c r="D602" s="15"/>
      <c r="E602" s="11"/>
      <c r="F602" s="16"/>
      <c r="G602" s="53" t="str">
        <f t="shared" si="10"/>
        <v xml:space="preserve"> </v>
      </c>
    </row>
    <row r="603" spans="2:7" ht="20.100000000000001" customHeight="1">
      <c r="B603" s="11"/>
      <c r="C603" s="11"/>
      <c r="D603" s="15"/>
      <c r="E603" s="11"/>
      <c r="F603" s="16"/>
      <c r="G603" s="53" t="str">
        <f t="shared" si="10"/>
        <v xml:space="preserve"> </v>
      </c>
    </row>
    <row r="604" spans="2:7" ht="20.100000000000001" customHeight="1">
      <c r="B604" s="11"/>
      <c r="C604" s="11"/>
      <c r="D604" s="15"/>
      <c r="E604" s="11"/>
      <c r="F604" s="16"/>
      <c r="G604" s="53" t="str">
        <f t="shared" si="10"/>
        <v xml:space="preserve"> </v>
      </c>
    </row>
    <row r="605" spans="2:7" ht="20.100000000000001" customHeight="1">
      <c r="B605" s="11"/>
      <c r="C605" s="11"/>
      <c r="D605" s="15"/>
      <c r="E605" s="11"/>
      <c r="F605" s="16"/>
      <c r="G605" s="53" t="str">
        <f t="shared" si="10"/>
        <v xml:space="preserve"> </v>
      </c>
    </row>
    <row r="606" spans="2:7" ht="20.100000000000001" customHeight="1">
      <c r="B606" s="11"/>
      <c r="C606" s="11"/>
      <c r="D606" s="15"/>
      <c r="E606" s="11"/>
      <c r="F606" s="16"/>
      <c r="G606" s="53" t="str">
        <f t="shared" si="10"/>
        <v xml:space="preserve"> </v>
      </c>
    </row>
    <row r="607" spans="2:7" ht="20.100000000000001" customHeight="1">
      <c r="B607" s="11"/>
      <c r="C607" s="11"/>
      <c r="D607" s="15"/>
      <c r="E607" s="11"/>
      <c r="F607" s="16"/>
      <c r="G607" s="53" t="str">
        <f t="shared" si="10"/>
        <v xml:space="preserve"> </v>
      </c>
    </row>
    <row r="608" spans="2:7" ht="20.100000000000001" customHeight="1">
      <c r="B608" s="11"/>
      <c r="C608" s="11"/>
      <c r="D608" s="15"/>
      <c r="E608" s="11"/>
      <c r="F608" s="16"/>
      <c r="G608" s="53" t="str">
        <f t="shared" si="10"/>
        <v xml:space="preserve"> </v>
      </c>
    </row>
    <row r="609" spans="2:7" ht="20.100000000000001" customHeight="1">
      <c r="B609" s="11"/>
      <c r="C609" s="11"/>
      <c r="D609" s="15"/>
      <c r="E609" s="11"/>
      <c r="F609" s="16"/>
      <c r="G609" s="53" t="str">
        <f t="shared" si="10"/>
        <v xml:space="preserve"> </v>
      </c>
    </row>
    <row r="610" spans="2:7" ht="20.100000000000001" customHeight="1">
      <c r="B610" s="11"/>
      <c r="C610" s="11"/>
      <c r="D610" s="15"/>
      <c r="E610" s="11"/>
      <c r="F610" s="16"/>
      <c r="G610" s="53" t="str">
        <f t="shared" ref="G610:G673" si="11">IFERROR(IF(ISBLANK(C610)," ",IF(ISBLANK(D610),"NUM ARBOL",IF(ISBLANK(E610),"DAP",IF(ISBLANK(F610),"ALTURA",IF($E$33="DAP (cm)",PI()*((E610/100)^2)/4*F610*$F$9,IF($E$33="CAP (cm)",PI()*((E610/PI()/100)^2)/4*F610*$F$9))))))," ")</f>
        <v xml:space="preserve"> </v>
      </c>
    </row>
    <row r="611" spans="2:7" ht="20.100000000000001" customHeight="1">
      <c r="B611" s="11"/>
      <c r="C611" s="11"/>
      <c r="D611" s="15"/>
      <c r="E611" s="11"/>
      <c r="F611" s="16"/>
      <c r="G611" s="53" t="str">
        <f t="shared" si="11"/>
        <v xml:space="preserve"> </v>
      </c>
    </row>
    <row r="612" spans="2:7" ht="20.100000000000001" customHeight="1">
      <c r="B612" s="11"/>
      <c r="C612" s="11"/>
      <c r="D612" s="15"/>
      <c r="E612" s="11"/>
      <c r="F612" s="16"/>
      <c r="G612" s="53" t="str">
        <f t="shared" si="11"/>
        <v xml:space="preserve"> </v>
      </c>
    </row>
    <row r="613" spans="2:7" ht="20.100000000000001" customHeight="1">
      <c r="B613" s="11"/>
      <c r="C613" s="11"/>
      <c r="D613" s="15"/>
      <c r="E613" s="11"/>
      <c r="F613" s="16"/>
      <c r="G613" s="53" t="str">
        <f t="shared" si="11"/>
        <v xml:space="preserve"> </v>
      </c>
    </row>
    <row r="614" spans="2:7" ht="20.100000000000001" customHeight="1">
      <c r="B614" s="11"/>
      <c r="C614" s="11"/>
      <c r="D614" s="15"/>
      <c r="E614" s="11"/>
      <c r="F614" s="16"/>
      <c r="G614" s="53" t="str">
        <f t="shared" si="11"/>
        <v xml:space="preserve"> </v>
      </c>
    </row>
    <row r="615" spans="2:7" ht="20.100000000000001" customHeight="1">
      <c r="B615" s="11"/>
      <c r="C615" s="11"/>
      <c r="D615" s="15"/>
      <c r="E615" s="11"/>
      <c r="F615" s="16"/>
      <c r="G615" s="53" t="str">
        <f t="shared" si="11"/>
        <v xml:space="preserve"> </v>
      </c>
    </row>
    <row r="616" spans="2:7" ht="20.100000000000001" customHeight="1">
      <c r="B616" s="11"/>
      <c r="C616" s="11"/>
      <c r="D616" s="15"/>
      <c r="E616" s="11"/>
      <c r="F616" s="16"/>
      <c r="G616" s="53" t="str">
        <f t="shared" si="11"/>
        <v xml:space="preserve"> </v>
      </c>
    </row>
    <row r="617" spans="2:7" ht="20.100000000000001" customHeight="1">
      <c r="B617" s="11"/>
      <c r="C617" s="11"/>
      <c r="D617" s="15"/>
      <c r="E617" s="11"/>
      <c r="F617" s="16"/>
      <c r="G617" s="53" t="str">
        <f t="shared" si="11"/>
        <v xml:space="preserve"> </v>
      </c>
    </row>
    <row r="618" spans="2:7" ht="20.100000000000001" customHeight="1">
      <c r="B618" s="11"/>
      <c r="C618" s="11"/>
      <c r="D618" s="15"/>
      <c r="E618" s="11"/>
      <c r="F618" s="16"/>
      <c r="G618" s="53" t="str">
        <f t="shared" si="11"/>
        <v xml:space="preserve"> </v>
      </c>
    </row>
    <row r="619" spans="2:7" ht="20.100000000000001" customHeight="1">
      <c r="B619" s="11"/>
      <c r="C619" s="11"/>
      <c r="D619" s="15"/>
      <c r="E619" s="11"/>
      <c r="F619" s="16"/>
      <c r="G619" s="53" t="str">
        <f t="shared" si="11"/>
        <v xml:space="preserve"> </v>
      </c>
    </row>
    <row r="620" spans="2:7" ht="20.100000000000001" customHeight="1">
      <c r="B620" s="11"/>
      <c r="C620" s="11"/>
      <c r="D620" s="15"/>
      <c r="E620" s="11"/>
      <c r="F620" s="16"/>
      <c r="G620" s="53" t="str">
        <f t="shared" si="11"/>
        <v xml:space="preserve"> </v>
      </c>
    </row>
    <row r="621" spans="2:7" ht="20.100000000000001" customHeight="1">
      <c r="B621" s="11"/>
      <c r="C621" s="11"/>
      <c r="D621" s="15"/>
      <c r="E621" s="11"/>
      <c r="F621" s="16"/>
      <c r="G621" s="53" t="str">
        <f t="shared" si="11"/>
        <v xml:space="preserve"> </v>
      </c>
    </row>
    <row r="622" spans="2:7" ht="20.100000000000001" customHeight="1">
      <c r="B622" s="11"/>
      <c r="C622" s="11"/>
      <c r="D622" s="15"/>
      <c r="E622" s="11"/>
      <c r="F622" s="16"/>
      <c r="G622" s="53" t="str">
        <f t="shared" si="11"/>
        <v xml:space="preserve"> </v>
      </c>
    </row>
    <row r="623" spans="2:7" ht="20.100000000000001" customHeight="1">
      <c r="B623" s="11"/>
      <c r="C623" s="11"/>
      <c r="D623" s="15"/>
      <c r="E623" s="11"/>
      <c r="F623" s="16"/>
      <c r="G623" s="53" t="str">
        <f t="shared" si="11"/>
        <v xml:space="preserve"> </v>
      </c>
    </row>
    <row r="624" spans="2:7" ht="20.100000000000001" customHeight="1">
      <c r="B624" s="11"/>
      <c r="C624" s="11"/>
      <c r="D624" s="15"/>
      <c r="E624" s="11"/>
      <c r="F624" s="16"/>
      <c r="G624" s="53" t="str">
        <f t="shared" si="11"/>
        <v xml:space="preserve"> </v>
      </c>
    </row>
    <row r="625" spans="2:7" ht="20.100000000000001" customHeight="1">
      <c r="B625" s="11"/>
      <c r="C625" s="11"/>
      <c r="D625" s="15"/>
      <c r="E625" s="11"/>
      <c r="F625" s="16"/>
      <c r="G625" s="53" t="str">
        <f t="shared" si="11"/>
        <v xml:space="preserve"> </v>
      </c>
    </row>
    <row r="626" spans="2:7" ht="20.100000000000001" customHeight="1">
      <c r="B626" s="11"/>
      <c r="C626" s="11"/>
      <c r="D626" s="15"/>
      <c r="E626" s="11"/>
      <c r="F626" s="16"/>
      <c r="G626" s="53" t="str">
        <f t="shared" si="11"/>
        <v xml:space="preserve"> </v>
      </c>
    </row>
    <row r="627" spans="2:7" ht="20.100000000000001" customHeight="1">
      <c r="B627" s="11"/>
      <c r="C627" s="11"/>
      <c r="D627" s="15"/>
      <c r="E627" s="11"/>
      <c r="F627" s="16"/>
      <c r="G627" s="53" t="str">
        <f t="shared" si="11"/>
        <v xml:space="preserve"> </v>
      </c>
    </row>
    <row r="628" spans="2:7" ht="20.100000000000001" customHeight="1">
      <c r="B628" s="11"/>
      <c r="C628" s="11"/>
      <c r="D628" s="15"/>
      <c r="E628" s="11"/>
      <c r="F628" s="16"/>
      <c r="G628" s="53" t="str">
        <f t="shared" si="11"/>
        <v xml:space="preserve"> </v>
      </c>
    </row>
    <row r="629" spans="2:7" ht="20.100000000000001" customHeight="1">
      <c r="B629" s="11"/>
      <c r="C629" s="11"/>
      <c r="D629" s="15"/>
      <c r="E629" s="11"/>
      <c r="F629" s="16"/>
      <c r="G629" s="53" t="str">
        <f t="shared" si="11"/>
        <v xml:space="preserve"> </v>
      </c>
    </row>
    <row r="630" spans="2:7" ht="20.100000000000001" customHeight="1">
      <c r="B630" s="11"/>
      <c r="C630" s="11"/>
      <c r="D630" s="15"/>
      <c r="E630" s="11"/>
      <c r="F630" s="16"/>
      <c r="G630" s="53" t="str">
        <f t="shared" si="11"/>
        <v xml:space="preserve"> </v>
      </c>
    </row>
    <row r="631" spans="2:7" ht="20.100000000000001" customHeight="1">
      <c r="B631" s="11"/>
      <c r="C631" s="11"/>
      <c r="D631" s="15"/>
      <c r="E631" s="11"/>
      <c r="F631" s="16"/>
      <c r="G631" s="53" t="str">
        <f t="shared" si="11"/>
        <v xml:space="preserve"> </v>
      </c>
    </row>
    <row r="632" spans="2:7" ht="20.100000000000001" customHeight="1">
      <c r="B632" s="11"/>
      <c r="C632" s="11"/>
      <c r="D632" s="15"/>
      <c r="E632" s="11"/>
      <c r="F632" s="16"/>
      <c r="G632" s="53" t="str">
        <f t="shared" si="11"/>
        <v xml:space="preserve"> </v>
      </c>
    </row>
    <row r="633" spans="2:7" ht="20.100000000000001" customHeight="1">
      <c r="B633" s="11"/>
      <c r="C633" s="11"/>
      <c r="D633" s="15"/>
      <c r="E633" s="11"/>
      <c r="F633" s="16"/>
      <c r="G633" s="53" t="str">
        <f t="shared" si="11"/>
        <v xml:space="preserve"> </v>
      </c>
    </row>
    <row r="634" spans="2:7" ht="20.100000000000001" customHeight="1">
      <c r="B634" s="11"/>
      <c r="C634" s="11"/>
      <c r="D634" s="15"/>
      <c r="E634" s="11"/>
      <c r="F634" s="16"/>
      <c r="G634" s="53" t="str">
        <f t="shared" si="11"/>
        <v xml:space="preserve"> </v>
      </c>
    </row>
    <row r="635" spans="2:7" ht="20.100000000000001" customHeight="1">
      <c r="B635" s="11"/>
      <c r="C635" s="11"/>
      <c r="D635" s="15"/>
      <c r="E635" s="11"/>
      <c r="F635" s="16"/>
      <c r="G635" s="53" t="str">
        <f t="shared" si="11"/>
        <v xml:space="preserve"> </v>
      </c>
    </row>
    <row r="636" spans="2:7" ht="20.100000000000001" customHeight="1">
      <c r="B636" s="11"/>
      <c r="C636" s="11"/>
      <c r="D636" s="15"/>
      <c r="E636" s="11"/>
      <c r="F636" s="16"/>
      <c r="G636" s="53" t="str">
        <f t="shared" si="11"/>
        <v xml:space="preserve"> </v>
      </c>
    </row>
    <row r="637" spans="2:7" ht="20.100000000000001" customHeight="1">
      <c r="B637" s="11"/>
      <c r="C637" s="11"/>
      <c r="D637" s="15"/>
      <c r="E637" s="11"/>
      <c r="F637" s="16"/>
      <c r="G637" s="53" t="str">
        <f t="shared" si="11"/>
        <v xml:space="preserve"> </v>
      </c>
    </row>
    <row r="638" spans="2:7" ht="20.100000000000001" customHeight="1">
      <c r="B638" s="11"/>
      <c r="C638" s="11"/>
      <c r="D638" s="15"/>
      <c r="E638" s="11"/>
      <c r="F638" s="16"/>
      <c r="G638" s="53" t="str">
        <f t="shared" si="11"/>
        <v xml:space="preserve"> </v>
      </c>
    </row>
    <row r="639" spans="2:7" ht="20.100000000000001" customHeight="1">
      <c r="B639" s="11"/>
      <c r="C639" s="11"/>
      <c r="D639" s="15"/>
      <c r="E639" s="11"/>
      <c r="F639" s="16"/>
      <c r="G639" s="53" t="str">
        <f t="shared" si="11"/>
        <v xml:space="preserve"> </v>
      </c>
    </row>
    <row r="640" spans="2:7" ht="20.100000000000001" customHeight="1">
      <c r="B640" s="11"/>
      <c r="C640" s="11"/>
      <c r="D640" s="15"/>
      <c r="E640" s="11"/>
      <c r="F640" s="16"/>
      <c r="G640" s="53" t="str">
        <f t="shared" si="11"/>
        <v xml:space="preserve"> </v>
      </c>
    </row>
    <row r="641" spans="2:7" ht="20.100000000000001" customHeight="1">
      <c r="B641" s="11"/>
      <c r="C641" s="11"/>
      <c r="D641" s="15"/>
      <c r="E641" s="11"/>
      <c r="F641" s="16"/>
      <c r="G641" s="53" t="str">
        <f t="shared" si="11"/>
        <v xml:space="preserve"> </v>
      </c>
    </row>
    <row r="642" spans="2:7" ht="20.100000000000001" customHeight="1">
      <c r="B642" s="11"/>
      <c r="C642" s="11"/>
      <c r="D642" s="15"/>
      <c r="E642" s="11"/>
      <c r="F642" s="16"/>
      <c r="G642" s="53" t="str">
        <f t="shared" si="11"/>
        <v xml:space="preserve"> </v>
      </c>
    </row>
    <row r="643" spans="2:7" ht="20.100000000000001" customHeight="1">
      <c r="B643" s="11"/>
      <c r="C643" s="11"/>
      <c r="D643" s="15"/>
      <c r="E643" s="11"/>
      <c r="F643" s="16"/>
      <c r="G643" s="53" t="str">
        <f t="shared" si="11"/>
        <v xml:space="preserve"> </v>
      </c>
    </row>
    <row r="644" spans="2:7" ht="20.100000000000001" customHeight="1">
      <c r="B644" s="11"/>
      <c r="C644" s="11"/>
      <c r="D644" s="15"/>
      <c r="E644" s="11"/>
      <c r="F644" s="16"/>
      <c r="G644" s="53" t="str">
        <f t="shared" si="11"/>
        <v xml:space="preserve"> </v>
      </c>
    </row>
    <row r="645" spans="2:7" ht="20.100000000000001" customHeight="1">
      <c r="B645" s="11"/>
      <c r="C645" s="11"/>
      <c r="D645" s="15"/>
      <c r="E645" s="11"/>
      <c r="F645" s="16"/>
      <c r="G645" s="53" t="str">
        <f t="shared" si="11"/>
        <v xml:space="preserve"> </v>
      </c>
    </row>
    <row r="646" spans="2:7" ht="20.100000000000001" customHeight="1">
      <c r="B646" s="11"/>
      <c r="C646" s="11"/>
      <c r="D646" s="15"/>
      <c r="E646" s="11"/>
      <c r="F646" s="16"/>
      <c r="G646" s="53" t="str">
        <f t="shared" si="11"/>
        <v xml:space="preserve"> </v>
      </c>
    </row>
    <row r="647" spans="2:7" ht="20.100000000000001" customHeight="1">
      <c r="B647" s="11"/>
      <c r="C647" s="11"/>
      <c r="D647" s="15"/>
      <c r="E647" s="11"/>
      <c r="F647" s="16"/>
      <c r="G647" s="53" t="str">
        <f t="shared" si="11"/>
        <v xml:space="preserve"> </v>
      </c>
    </row>
    <row r="648" spans="2:7" ht="20.100000000000001" customHeight="1">
      <c r="B648" s="11"/>
      <c r="C648" s="11"/>
      <c r="D648" s="15"/>
      <c r="E648" s="11"/>
      <c r="F648" s="16"/>
      <c r="G648" s="53" t="str">
        <f t="shared" si="11"/>
        <v xml:space="preserve"> </v>
      </c>
    </row>
    <row r="649" spans="2:7" ht="20.100000000000001" customHeight="1">
      <c r="B649" s="11"/>
      <c r="C649" s="11"/>
      <c r="D649" s="15"/>
      <c r="E649" s="11"/>
      <c r="F649" s="16"/>
      <c r="G649" s="53" t="str">
        <f t="shared" si="11"/>
        <v xml:space="preserve"> </v>
      </c>
    </row>
    <row r="650" spans="2:7" ht="20.100000000000001" customHeight="1">
      <c r="B650" s="11"/>
      <c r="C650" s="11"/>
      <c r="D650" s="15"/>
      <c r="E650" s="11"/>
      <c r="F650" s="16"/>
      <c r="G650" s="53" t="str">
        <f t="shared" si="11"/>
        <v xml:space="preserve"> </v>
      </c>
    </row>
    <row r="651" spans="2:7" ht="20.100000000000001" customHeight="1">
      <c r="B651" s="11"/>
      <c r="C651" s="11"/>
      <c r="D651" s="15"/>
      <c r="E651" s="11"/>
      <c r="F651" s="16"/>
      <c r="G651" s="53" t="str">
        <f t="shared" si="11"/>
        <v xml:space="preserve"> </v>
      </c>
    </row>
    <row r="652" spans="2:7" ht="20.100000000000001" customHeight="1">
      <c r="B652" s="11"/>
      <c r="C652" s="11"/>
      <c r="D652" s="15"/>
      <c r="E652" s="11"/>
      <c r="F652" s="16"/>
      <c r="G652" s="53" t="str">
        <f t="shared" si="11"/>
        <v xml:space="preserve"> </v>
      </c>
    </row>
    <row r="653" spans="2:7" ht="20.100000000000001" customHeight="1">
      <c r="B653" s="11"/>
      <c r="C653" s="11"/>
      <c r="D653" s="15"/>
      <c r="E653" s="11"/>
      <c r="F653" s="16"/>
      <c r="G653" s="53" t="str">
        <f t="shared" si="11"/>
        <v xml:space="preserve"> </v>
      </c>
    </row>
    <row r="654" spans="2:7" ht="20.100000000000001" customHeight="1">
      <c r="B654" s="11"/>
      <c r="C654" s="11"/>
      <c r="D654" s="15"/>
      <c r="E654" s="11"/>
      <c r="F654" s="16"/>
      <c r="G654" s="53" t="str">
        <f t="shared" si="11"/>
        <v xml:space="preserve"> </v>
      </c>
    </row>
    <row r="655" spans="2:7" ht="20.100000000000001" customHeight="1">
      <c r="B655" s="11"/>
      <c r="C655" s="11"/>
      <c r="D655" s="15"/>
      <c r="E655" s="11"/>
      <c r="F655" s="16"/>
      <c r="G655" s="53" t="str">
        <f t="shared" si="11"/>
        <v xml:space="preserve"> </v>
      </c>
    </row>
    <row r="656" spans="2:7" ht="20.100000000000001" customHeight="1">
      <c r="B656" s="11"/>
      <c r="C656" s="11"/>
      <c r="D656" s="15"/>
      <c r="E656" s="11"/>
      <c r="F656" s="16"/>
      <c r="G656" s="53" t="str">
        <f t="shared" si="11"/>
        <v xml:space="preserve"> </v>
      </c>
    </row>
    <row r="657" spans="2:7" ht="20.100000000000001" customHeight="1">
      <c r="B657" s="11"/>
      <c r="C657" s="11"/>
      <c r="D657" s="15"/>
      <c r="E657" s="11"/>
      <c r="F657" s="16"/>
      <c r="G657" s="53" t="str">
        <f t="shared" si="11"/>
        <v xml:space="preserve"> </v>
      </c>
    </row>
    <row r="658" spans="2:7" ht="20.100000000000001" customHeight="1">
      <c r="B658" s="11"/>
      <c r="C658" s="11"/>
      <c r="D658" s="15"/>
      <c r="E658" s="11"/>
      <c r="F658" s="16"/>
      <c r="G658" s="53" t="str">
        <f t="shared" si="11"/>
        <v xml:space="preserve"> </v>
      </c>
    </row>
    <row r="659" spans="2:7" ht="20.100000000000001" customHeight="1">
      <c r="B659" s="11"/>
      <c r="C659" s="11"/>
      <c r="D659" s="15"/>
      <c r="E659" s="11"/>
      <c r="F659" s="16"/>
      <c r="G659" s="53" t="str">
        <f t="shared" si="11"/>
        <v xml:space="preserve"> </v>
      </c>
    </row>
    <row r="660" spans="2:7" ht="20.100000000000001" customHeight="1">
      <c r="B660" s="11"/>
      <c r="C660" s="11"/>
      <c r="D660" s="15"/>
      <c r="E660" s="11"/>
      <c r="F660" s="16"/>
      <c r="G660" s="53" t="str">
        <f t="shared" si="11"/>
        <v xml:space="preserve"> </v>
      </c>
    </row>
    <row r="661" spans="2:7" ht="20.100000000000001" customHeight="1">
      <c r="B661" s="11"/>
      <c r="C661" s="11"/>
      <c r="D661" s="15"/>
      <c r="E661" s="11"/>
      <c r="F661" s="16"/>
      <c r="G661" s="53" t="str">
        <f t="shared" si="11"/>
        <v xml:space="preserve"> </v>
      </c>
    </row>
    <row r="662" spans="2:7" ht="20.100000000000001" customHeight="1">
      <c r="B662" s="11"/>
      <c r="C662" s="11"/>
      <c r="D662" s="15"/>
      <c r="E662" s="11"/>
      <c r="F662" s="16"/>
      <c r="G662" s="53" t="str">
        <f t="shared" si="11"/>
        <v xml:space="preserve"> </v>
      </c>
    </row>
    <row r="663" spans="2:7" ht="20.100000000000001" customHeight="1">
      <c r="B663" s="11"/>
      <c r="C663" s="11"/>
      <c r="D663" s="15"/>
      <c r="E663" s="11"/>
      <c r="F663" s="16"/>
      <c r="G663" s="53" t="str">
        <f t="shared" si="11"/>
        <v xml:space="preserve"> </v>
      </c>
    </row>
    <row r="664" spans="2:7" ht="20.100000000000001" customHeight="1">
      <c r="B664" s="11"/>
      <c r="C664" s="11"/>
      <c r="D664" s="15"/>
      <c r="E664" s="11"/>
      <c r="F664" s="16"/>
      <c r="G664" s="53" t="str">
        <f t="shared" si="11"/>
        <v xml:space="preserve"> </v>
      </c>
    </row>
    <row r="665" spans="2:7" ht="20.100000000000001" customHeight="1">
      <c r="B665" s="11"/>
      <c r="C665" s="11"/>
      <c r="D665" s="15"/>
      <c r="E665" s="11"/>
      <c r="F665" s="16"/>
      <c r="G665" s="53" t="str">
        <f t="shared" si="11"/>
        <v xml:space="preserve"> </v>
      </c>
    </row>
    <row r="666" spans="2:7" ht="20.100000000000001" customHeight="1">
      <c r="B666" s="11"/>
      <c r="C666" s="11"/>
      <c r="D666" s="15"/>
      <c r="E666" s="11"/>
      <c r="F666" s="16"/>
      <c r="G666" s="53" t="str">
        <f t="shared" si="11"/>
        <v xml:space="preserve"> </v>
      </c>
    </row>
    <row r="667" spans="2:7" ht="20.100000000000001" customHeight="1">
      <c r="B667" s="11"/>
      <c r="C667" s="11"/>
      <c r="D667" s="15"/>
      <c r="E667" s="11"/>
      <c r="F667" s="16"/>
      <c r="G667" s="53" t="str">
        <f t="shared" si="11"/>
        <v xml:space="preserve"> </v>
      </c>
    </row>
    <row r="668" spans="2:7" ht="20.100000000000001" customHeight="1">
      <c r="B668" s="11"/>
      <c r="C668" s="11"/>
      <c r="D668" s="15"/>
      <c r="E668" s="11"/>
      <c r="F668" s="16"/>
      <c r="G668" s="53" t="str">
        <f t="shared" si="11"/>
        <v xml:space="preserve"> </v>
      </c>
    </row>
    <row r="669" spans="2:7" ht="20.100000000000001" customHeight="1">
      <c r="B669" s="11"/>
      <c r="C669" s="11"/>
      <c r="D669" s="15"/>
      <c r="E669" s="11"/>
      <c r="F669" s="16"/>
      <c r="G669" s="53" t="str">
        <f t="shared" si="11"/>
        <v xml:space="preserve"> </v>
      </c>
    </row>
    <row r="670" spans="2:7" ht="20.100000000000001" customHeight="1">
      <c r="B670" s="11"/>
      <c r="C670" s="11"/>
      <c r="D670" s="15"/>
      <c r="E670" s="11"/>
      <c r="F670" s="16"/>
      <c r="G670" s="53" t="str">
        <f t="shared" si="11"/>
        <v xml:space="preserve"> </v>
      </c>
    </row>
    <row r="671" spans="2:7" ht="20.100000000000001" customHeight="1">
      <c r="B671" s="11"/>
      <c r="C671" s="11"/>
      <c r="D671" s="15"/>
      <c r="E671" s="11"/>
      <c r="F671" s="16"/>
      <c r="G671" s="53" t="str">
        <f t="shared" si="11"/>
        <v xml:space="preserve"> </v>
      </c>
    </row>
    <row r="672" spans="2:7" ht="20.100000000000001" customHeight="1">
      <c r="B672" s="11"/>
      <c r="C672" s="11"/>
      <c r="D672" s="15"/>
      <c r="E672" s="11"/>
      <c r="F672" s="16"/>
      <c r="G672" s="53" t="str">
        <f t="shared" si="11"/>
        <v xml:space="preserve"> </v>
      </c>
    </row>
    <row r="673" spans="2:7" ht="20.100000000000001" customHeight="1">
      <c r="B673" s="11"/>
      <c r="C673" s="11"/>
      <c r="D673" s="15"/>
      <c r="E673" s="11"/>
      <c r="F673" s="16"/>
      <c r="G673" s="53" t="str">
        <f t="shared" si="11"/>
        <v xml:space="preserve"> </v>
      </c>
    </row>
    <row r="674" spans="2:7" ht="20.100000000000001" customHeight="1">
      <c r="B674" s="11"/>
      <c r="C674" s="11"/>
      <c r="D674" s="15"/>
      <c r="E674" s="11"/>
      <c r="F674" s="16"/>
      <c r="G674" s="53" t="str">
        <f t="shared" ref="G674:G737" si="12">IFERROR(IF(ISBLANK(C674)," ",IF(ISBLANK(D674),"NUM ARBOL",IF(ISBLANK(E674),"DAP",IF(ISBLANK(F674),"ALTURA",IF($E$33="DAP (cm)",PI()*((E674/100)^2)/4*F674*$F$9,IF($E$33="CAP (cm)",PI()*((E674/PI()/100)^2)/4*F674*$F$9))))))," ")</f>
        <v xml:space="preserve"> </v>
      </c>
    </row>
    <row r="675" spans="2:7" ht="20.100000000000001" customHeight="1">
      <c r="B675" s="11"/>
      <c r="C675" s="11"/>
      <c r="D675" s="15"/>
      <c r="E675" s="11"/>
      <c r="F675" s="16"/>
      <c r="G675" s="53" t="str">
        <f t="shared" si="12"/>
        <v xml:space="preserve"> </v>
      </c>
    </row>
    <row r="676" spans="2:7" ht="20.100000000000001" customHeight="1">
      <c r="B676" s="11"/>
      <c r="C676" s="11"/>
      <c r="D676" s="15"/>
      <c r="E676" s="11"/>
      <c r="F676" s="16"/>
      <c r="G676" s="53" t="str">
        <f t="shared" si="12"/>
        <v xml:space="preserve"> </v>
      </c>
    </row>
    <row r="677" spans="2:7" ht="20.100000000000001" customHeight="1">
      <c r="B677" s="11"/>
      <c r="C677" s="11"/>
      <c r="D677" s="15"/>
      <c r="E677" s="11"/>
      <c r="F677" s="16"/>
      <c r="G677" s="53" t="str">
        <f t="shared" si="12"/>
        <v xml:space="preserve"> </v>
      </c>
    </row>
    <row r="678" spans="2:7" ht="20.100000000000001" customHeight="1">
      <c r="B678" s="11"/>
      <c r="C678" s="11"/>
      <c r="D678" s="15"/>
      <c r="E678" s="11"/>
      <c r="F678" s="16"/>
      <c r="G678" s="53" t="str">
        <f t="shared" si="12"/>
        <v xml:space="preserve"> </v>
      </c>
    </row>
    <row r="679" spans="2:7" ht="20.100000000000001" customHeight="1">
      <c r="B679" s="11"/>
      <c r="C679" s="11"/>
      <c r="D679" s="15"/>
      <c r="E679" s="11"/>
      <c r="F679" s="16"/>
      <c r="G679" s="53" t="str">
        <f t="shared" si="12"/>
        <v xml:space="preserve"> </v>
      </c>
    </row>
    <row r="680" spans="2:7" ht="20.100000000000001" customHeight="1">
      <c r="B680" s="11"/>
      <c r="C680" s="11"/>
      <c r="D680" s="15"/>
      <c r="E680" s="11"/>
      <c r="F680" s="16"/>
      <c r="G680" s="53" t="str">
        <f t="shared" si="12"/>
        <v xml:space="preserve"> </v>
      </c>
    </row>
    <row r="681" spans="2:7" ht="20.100000000000001" customHeight="1">
      <c r="B681" s="11"/>
      <c r="C681" s="11"/>
      <c r="D681" s="15"/>
      <c r="E681" s="11"/>
      <c r="F681" s="16"/>
      <c r="G681" s="53" t="str">
        <f t="shared" si="12"/>
        <v xml:space="preserve"> </v>
      </c>
    </row>
    <row r="682" spans="2:7" ht="20.100000000000001" customHeight="1">
      <c r="B682" s="11"/>
      <c r="C682" s="11"/>
      <c r="D682" s="15"/>
      <c r="E682" s="11"/>
      <c r="F682" s="16"/>
      <c r="G682" s="53" t="str">
        <f t="shared" si="12"/>
        <v xml:space="preserve"> </v>
      </c>
    </row>
    <row r="683" spans="2:7" ht="20.100000000000001" customHeight="1">
      <c r="B683" s="11"/>
      <c r="C683" s="11"/>
      <c r="D683" s="15"/>
      <c r="E683" s="11"/>
      <c r="F683" s="16"/>
      <c r="G683" s="53" t="str">
        <f t="shared" si="12"/>
        <v xml:space="preserve"> </v>
      </c>
    </row>
    <row r="684" spans="2:7" ht="20.100000000000001" customHeight="1">
      <c r="B684" s="11"/>
      <c r="C684" s="11"/>
      <c r="D684" s="15"/>
      <c r="E684" s="11"/>
      <c r="F684" s="16"/>
      <c r="G684" s="53" t="str">
        <f t="shared" si="12"/>
        <v xml:space="preserve"> </v>
      </c>
    </row>
    <row r="685" spans="2:7" ht="20.100000000000001" customHeight="1">
      <c r="B685" s="11"/>
      <c r="C685" s="11"/>
      <c r="D685" s="15"/>
      <c r="E685" s="11"/>
      <c r="F685" s="16"/>
      <c r="G685" s="53" t="str">
        <f t="shared" si="12"/>
        <v xml:space="preserve"> </v>
      </c>
    </row>
    <row r="686" spans="2:7" ht="20.100000000000001" customHeight="1">
      <c r="B686" s="11"/>
      <c r="C686" s="11"/>
      <c r="D686" s="15"/>
      <c r="E686" s="11"/>
      <c r="F686" s="16"/>
      <c r="G686" s="53" t="str">
        <f t="shared" si="12"/>
        <v xml:space="preserve"> </v>
      </c>
    </row>
    <row r="687" spans="2:7" ht="20.100000000000001" customHeight="1">
      <c r="B687" s="11"/>
      <c r="C687" s="11"/>
      <c r="D687" s="15"/>
      <c r="E687" s="11"/>
      <c r="F687" s="16"/>
      <c r="G687" s="53" t="str">
        <f t="shared" si="12"/>
        <v xml:space="preserve"> </v>
      </c>
    </row>
    <row r="688" spans="2:7" ht="20.100000000000001" customHeight="1">
      <c r="B688" s="11"/>
      <c r="C688" s="11"/>
      <c r="D688" s="15"/>
      <c r="E688" s="11"/>
      <c r="F688" s="16"/>
      <c r="G688" s="53" t="str">
        <f t="shared" si="12"/>
        <v xml:space="preserve"> </v>
      </c>
    </row>
    <row r="689" spans="2:7" ht="20.100000000000001" customHeight="1">
      <c r="B689" s="11"/>
      <c r="C689" s="11"/>
      <c r="D689" s="15"/>
      <c r="E689" s="11"/>
      <c r="F689" s="16"/>
      <c r="G689" s="53" t="str">
        <f t="shared" si="12"/>
        <v xml:space="preserve"> </v>
      </c>
    </row>
    <row r="690" spans="2:7" ht="20.100000000000001" customHeight="1">
      <c r="B690" s="11"/>
      <c r="C690" s="11"/>
      <c r="D690" s="15"/>
      <c r="E690" s="11"/>
      <c r="F690" s="16"/>
      <c r="G690" s="53" t="str">
        <f t="shared" si="12"/>
        <v xml:space="preserve"> </v>
      </c>
    </row>
    <row r="691" spans="2:7" ht="20.100000000000001" customHeight="1">
      <c r="B691" s="11"/>
      <c r="C691" s="11"/>
      <c r="D691" s="15"/>
      <c r="E691" s="11"/>
      <c r="F691" s="16"/>
      <c r="G691" s="53" t="str">
        <f t="shared" si="12"/>
        <v xml:space="preserve"> </v>
      </c>
    </row>
    <row r="692" spans="2:7" ht="20.100000000000001" customHeight="1">
      <c r="B692" s="11"/>
      <c r="C692" s="11"/>
      <c r="D692" s="15"/>
      <c r="E692" s="11"/>
      <c r="F692" s="16"/>
      <c r="G692" s="53" t="str">
        <f t="shared" si="12"/>
        <v xml:space="preserve"> </v>
      </c>
    </row>
    <row r="693" spans="2:7" ht="20.100000000000001" customHeight="1">
      <c r="B693" s="11"/>
      <c r="C693" s="11"/>
      <c r="D693" s="15"/>
      <c r="E693" s="11"/>
      <c r="F693" s="16"/>
      <c r="G693" s="53" t="str">
        <f t="shared" si="12"/>
        <v xml:space="preserve"> </v>
      </c>
    </row>
    <row r="694" spans="2:7" ht="20.100000000000001" customHeight="1">
      <c r="B694" s="11"/>
      <c r="C694" s="11"/>
      <c r="D694" s="15"/>
      <c r="E694" s="11"/>
      <c r="F694" s="16"/>
      <c r="G694" s="53" t="str">
        <f t="shared" si="12"/>
        <v xml:space="preserve"> </v>
      </c>
    </row>
    <row r="695" spans="2:7" ht="20.100000000000001" customHeight="1">
      <c r="B695" s="11"/>
      <c r="C695" s="11"/>
      <c r="D695" s="15"/>
      <c r="E695" s="11"/>
      <c r="F695" s="16"/>
      <c r="G695" s="53" t="str">
        <f t="shared" si="12"/>
        <v xml:space="preserve"> </v>
      </c>
    </row>
    <row r="696" spans="2:7" ht="20.100000000000001" customHeight="1">
      <c r="B696" s="11"/>
      <c r="C696" s="11"/>
      <c r="D696" s="15"/>
      <c r="E696" s="11"/>
      <c r="F696" s="16"/>
      <c r="G696" s="53" t="str">
        <f t="shared" si="12"/>
        <v xml:space="preserve"> </v>
      </c>
    </row>
    <row r="697" spans="2:7" ht="20.100000000000001" customHeight="1">
      <c r="B697" s="11"/>
      <c r="C697" s="11"/>
      <c r="D697" s="15"/>
      <c r="E697" s="11"/>
      <c r="F697" s="16"/>
      <c r="G697" s="53" t="str">
        <f t="shared" si="12"/>
        <v xml:space="preserve"> </v>
      </c>
    </row>
    <row r="698" spans="2:7" ht="20.100000000000001" customHeight="1">
      <c r="B698" s="11"/>
      <c r="C698" s="11"/>
      <c r="D698" s="15"/>
      <c r="E698" s="11"/>
      <c r="F698" s="16"/>
      <c r="G698" s="53" t="str">
        <f t="shared" si="12"/>
        <v xml:space="preserve"> </v>
      </c>
    </row>
    <row r="699" spans="2:7" ht="20.100000000000001" customHeight="1">
      <c r="B699" s="11"/>
      <c r="C699" s="11"/>
      <c r="D699" s="15"/>
      <c r="E699" s="11"/>
      <c r="F699" s="16"/>
      <c r="G699" s="53" t="str">
        <f t="shared" si="12"/>
        <v xml:space="preserve"> </v>
      </c>
    </row>
    <row r="700" spans="2:7" ht="20.100000000000001" customHeight="1">
      <c r="B700" s="11"/>
      <c r="C700" s="11"/>
      <c r="D700" s="15"/>
      <c r="E700" s="11"/>
      <c r="F700" s="16"/>
      <c r="G700" s="53" t="str">
        <f t="shared" si="12"/>
        <v xml:space="preserve"> </v>
      </c>
    </row>
    <row r="701" spans="2:7" ht="20.100000000000001" customHeight="1">
      <c r="B701" s="11"/>
      <c r="C701" s="11"/>
      <c r="D701" s="15"/>
      <c r="E701" s="11"/>
      <c r="F701" s="16"/>
      <c r="G701" s="53" t="str">
        <f t="shared" si="12"/>
        <v xml:space="preserve"> </v>
      </c>
    </row>
    <row r="702" spans="2:7" ht="20.100000000000001" customHeight="1">
      <c r="B702" s="11"/>
      <c r="C702" s="11"/>
      <c r="D702" s="15"/>
      <c r="E702" s="11"/>
      <c r="F702" s="16"/>
      <c r="G702" s="53" t="str">
        <f t="shared" si="12"/>
        <v xml:space="preserve"> </v>
      </c>
    </row>
    <row r="703" spans="2:7" ht="20.100000000000001" customHeight="1">
      <c r="B703" s="11"/>
      <c r="C703" s="11"/>
      <c r="D703" s="15"/>
      <c r="E703" s="11"/>
      <c r="F703" s="16"/>
      <c r="G703" s="53" t="str">
        <f t="shared" si="12"/>
        <v xml:space="preserve"> </v>
      </c>
    </row>
    <row r="704" spans="2:7" ht="20.100000000000001" customHeight="1">
      <c r="B704" s="11"/>
      <c r="C704" s="11"/>
      <c r="D704" s="15"/>
      <c r="E704" s="11"/>
      <c r="F704" s="16"/>
      <c r="G704" s="53" t="str">
        <f t="shared" si="12"/>
        <v xml:space="preserve"> </v>
      </c>
    </row>
    <row r="705" spans="2:7" ht="20.100000000000001" customHeight="1">
      <c r="B705" s="11"/>
      <c r="C705" s="11"/>
      <c r="D705" s="15"/>
      <c r="E705" s="11"/>
      <c r="F705" s="16"/>
      <c r="G705" s="53" t="str">
        <f t="shared" si="12"/>
        <v xml:space="preserve"> </v>
      </c>
    </row>
    <row r="706" spans="2:7" ht="20.100000000000001" customHeight="1">
      <c r="B706" s="11"/>
      <c r="C706" s="11"/>
      <c r="D706" s="15"/>
      <c r="E706" s="11"/>
      <c r="F706" s="16"/>
      <c r="G706" s="53" t="str">
        <f t="shared" si="12"/>
        <v xml:space="preserve"> </v>
      </c>
    </row>
    <row r="707" spans="2:7" ht="20.100000000000001" customHeight="1">
      <c r="B707" s="11"/>
      <c r="C707" s="11"/>
      <c r="D707" s="15"/>
      <c r="E707" s="11"/>
      <c r="F707" s="16"/>
      <c r="G707" s="53" t="str">
        <f t="shared" si="12"/>
        <v xml:space="preserve"> </v>
      </c>
    </row>
    <row r="708" spans="2:7" ht="20.100000000000001" customHeight="1">
      <c r="B708" s="11"/>
      <c r="C708" s="11"/>
      <c r="D708" s="15"/>
      <c r="E708" s="11"/>
      <c r="F708" s="16"/>
      <c r="G708" s="53" t="str">
        <f t="shared" si="12"/>
        <v xml:space="preserve"> </v>
      </c>
    </row>
    <row r="709" spans="2:7" ht="20.100000000000001" customHeight="1">
      <c r="B709" s="11"/>
      <c r="C709" s="11"/>
      <c r="D709" s="15"/>
      <c r="E709" s="11"/>
      <c r="F709" s="16"/>
      <c r="G709" s="53" t="str">
        <f t="shared" si="12"/>
        <v xml:space="preserve"> </v>
      </c>
    </row>
    <row r="710" spans="2:7" ht="20.100000000000001" customHeight="1">
      <c r="B710" s="11"/>
      <c r="C710" s="11"/>
      <c r="D710" s="15"/>
      <c r="E710" s="11"/>
      <c r="F710" s="16"/>
      <c r="G710" s="53" t="str">
        <f t="shared" si="12"/>
        <v xml:space="preserve"> </v>
      </c>
    </row>
    <row r="711" spans="2:7" ht="20.100000000000001" customHeight="1">
      <c r="B711" s="11"/>
      <c r="C711" s="11"/>
      <c r="D711" s="15"/>
      <c r="E711" s="11"/>
      <c r="F711" s="16"/>
      <c r="G711" s="53" t="str">
        <f t="shared" si="12"/>
        <v xml:space="preserve"> </v>
      </c>
    </row>
    <row r="712" spans="2:7" ht="20.100000000000001" customHeight="1">
      <c r="B712" s="11"/>
      <c r="C712" s="11"/>
      <c r="D712" s="15"/>
      <c r="E712" s="11"/>
      <c r="F712" s="16"/>
      <c r="G712" s="53" t="str">
        <f t="shared" si="12"/>
        <v xml:space="preserve"> </v>
      </c>
    </row>
    <row r="713" spans="2:7" ht="20.100000000000001" customHeight="1">
      <c r="B713" s="11"/>
      <c r="C713" s="11"/>
      <c r="D713" s="15"/>
      <c r="E713" s="11"/>
      <c r="F713" s="16"/>
      <c r="G713" s="53" t="str">
        <f t="shared" si="12"/>
        <v xml:space="preserve"> </v>
      </c>
    </row>
    <row r="714" spans="2:7" ht="20.100000000000001" customHeight="1">
      <c r="B714" s="11"/>
      <c r="C714" s="11"/>
      <c r="D714" s="15"/>
      <c r="E714" s="11"/>
      <c r="F714" s="16"/>
      <c r="G714" s="53" t="str">
        <f t="shared" si="12"/>
        <v xml:space="preserve"> </v>
      </c>
    </row>
    <row r="715" spans="2:7" ht="20.100000000000001" customHeight="1">
      <c r="B715" s="11"/>
      <c r="C715" s="11"/>
      <c r="D715" s="15"/>
      <c r="E715" s="11"/>
      <c r="F715" s="16"/>
      <c r="G715" s="53" t="str">
        <f t="shared" si="12"/>
        <v xml:space="preserve"> </v>
      </c>
    </row>
    <row r="716" spans="2:7" ht="20.100000000000001" customHeight="1">
      <c r="B716" s="11"/>
      <c r="C716" s="11"/>
      <c r="D716" s="15"/>
      <c r="E716" s="11"/>
      <c r="F716" s="16"/>
      <c r="G716" s="53" t="str">
        <f t="shared" si="12"/>
        <v xml:space="preserve"> </v>
      </c>
    </row>
    <row r="717" spans="2:7" ht="20.100000000000001" customHeight="1">
      <c r="B717" s="11"/>
      <c r="C717" s="11"/>
      <c r="D717" s="15"/>
      <c r="E717" s="11"/>
      <c r="F717" s="16"/>
      <c r="G717" s="53" t="str">
        <f t="shared" si="12"/>
        <v xml:space="preserve"> </v>
      </c>
    </row>
    <row r="718" spans="2:7" ht="20.100000000000001" customHeight="1">
      <c r="B718" s="11"/>
      <c r="C718" s="11"/>
      <c r="D718" s="15"/>
      <c r="E718" s="11"/>
      <c r="F718" s="16"/>
      <c r="G718" s="53" t="str">
        <f t="shared" si="12"/>
        <v xml:space="preserve"> </v>
      </c>
    </row>
    <row r="719" spans="2:7" ht="20.100000000000001" customHeight="1">
      <c r="B719" s="11"/>
      <c r="C719" s="11"/>
      <c r="D719" s="15"/>
      <c r="E719" s="11"/>
      <c r="F719" s="16"/>
      <c r="G719" s="53" t="str">
        <f t="shared" si="12"/>
        <v xml:space="preserve"> </v>
      </c>
    </row>
    <row r="720" spans="2:7" ht="20.100000000000001" customHeight="1">
      <c r="B720" s="11"/>
      <c r="C720" s="11"/>
      <c r="D720" s="15"/>
      <c r="E720" s="11"/>
      <c r="F720" s="16"/>
      <c r="G720" s="53" t="str">
        <f t="shared" si="12"/>
        <v xml:space="preserve"> </v>
      </c>
    </row>
    <row r="721" spans="2:7" ht="20.100000000000001" customHeight="1">
      <c r="B721" s="11"/>
      <c r="C721" s="11"/>
      <c r="D721" s="15"/>
      <c r="E721" s="11"/>
      <c r="F721" s="16"/>
      <c r="G721" s="53" t="str">
        <f t="shared" si="12"/>
        <v xml:space="preserve"> </v>
      </c>
    </row>
    <row r="722" spans="2:7" ht="20.100000000000001" customHeight="1">
      <c r="B722" s="11"/>
      <c r="C722" s="11"/>
      <c r="D722" s="15"/>
      <c r="E722" s="11"/>
      <c r="F722" s="16"/>
      <c r="G722" s="53" t="str">
        <f t="shared" si="12"/>
        <v xml:space="preserve"> </v>
      </c>
    </row>
    <row r="723" spans="2:7" ht="20.100000000000001" customHeight="1">
      <c r="B723" s="11"/>
      <c r="C723" s="11"/>
      <c r="D723" s="15"/>
      <c r="E723" s="11"/>
      <c r="F723" s="16"/>
      <c r="G723" s="53" t="str">
        <f t="shared" si="12"/>
        <v xml:space="preserve"> </v>
      </c>
    </row>
    <row r="724" spans="2:7" ht="20.100000000000001" customHeight="1">
      <c r="B724" s="11"/>
      <c r="C724" s="11"/>
      <c r="D724" s="15"/>
      <c r="E724" s="11"/>
      <c r="F724" s="16"/>
      <c r="G724" s="53" t="str">
        <f t="shared" si="12"/>
        <v xml:space="preserve"> </v>
      </c>
    </row>
    <row r="725" spans="2:7" ht="20.100000000000001" customHeight="1">
      <c r="B725" s="11"/>
      <c r="C725" s="11"/>
      <c r="D725" s="15"/>
      <c r="E725" s="11"/>
      <c r="F725" s="16"/>
      <c r="G725" s="53" t="str">
        <f t="shared" si="12"/>
        <v xml:space="preserve"> </v>
      </c>
    </row>
    <row r="726" spans="2:7" ht="20.100000000000001" customHeight="1">
      <c r="B726" s="11"/>
      <c r="C726" s="11"/>
      <c r="D726" s="15"/>
      <c r="E726" s="11"/>
      <c r="F726" s="16"/>
      <c r="G726" s="53" t="str">
        <f t="shared" si="12"/>
        <v xml:space="preserve"> </v>
      </c>
    </row>
    <row r="727" spans="2:7" ht="20.100000000000001" customHeight="1">
      <c r="B727" s="11"/>
      <c r="C727" s="11"/>
      <c r="D727" s="15"/>
      <c r="E727" s="11"/>
      <c r="F727" s="16"/>
      <c r="G727" s="53" t="str">
        <f t="shared" si="12"/>
        <v xml:space="preserve"> </v>
      </c>
    </row>
    <row r="728" spans="2:7" ht="20.100000000000001" customHeight="1">
      <c r="B728" s="11"/>
      <c r="C728" s="11"/>
      <c r="D728" s="15"/>
      <c r="E728" s="11"/>
      <c r="F728" s="16"/>
      <c r="G728" s="53" t="str">
        <f t="shared" si="12"/>
        <v xml:space="preserve"> </v>
      </c>
    </row>
    <row r="729" spans="2:7" ht="20.100000000000001" customHeight="1">
      <c r="B729" s="11"/>
      <c r="C729" s="11"/>
      <c r="D729" s="15"/>
      <c r="E729" s="11"/>
      <c r="F729" s="16"/>
      <c r="G729" s="53" t="str">
        <f t="shared" si="12"/>
        <v xml:space="preserve"> </v>
      </c>
    </row>
    <row r="730" spans="2:7" ht="20.100000000000001" customHeight="1">
      <c r="B730" s="11"/>
      <c r="C730" s="11"/>
      <c r="D730" s="15"/>
      <c r="E730" s="11"/>
      <c r="F730" s="16"/>
      <c r="G730" s="53" t="str">
        <f t="shared" si="12"/>
        <v xml:space="preserve"> </v>
      </c>
    </row>
    <row r="731" spans="2:7" ht="20.100000000000001" customHeight="1">
      <c r="B731" s="11"/>
      <c r="C731" s="11"/>
      <c r="D731" s="15"/>
      <c r="E731" s="11"/>
      <c r="F731" s="16"/>
      <c r="G731" s="53" t="str">
        <f t="shared" si="12"/>
        <v xml:space="preserve"> </v>
      </c>
    </row>
    <row r="732" spans="2:7" ht="20.100000000000001" customHeight="1">
      <c r="B732" s="11"/>
      <c r="C732" s="11"/>
      <c r="D732" s="15"/>
      <c r="E732" s="11"/>
      <c r="F732" s="16"/>
      <c r="G732" s="53" t="str">
        <f t="shared" si="12"/>
        <v xml:space="preserve"> </v>
      </c>
    </row>
    <row r="733" spans="2:7" ht="20.100000000000001" customHeight="1">
      <c r="B733" s="11"/>
      <c r="C733" s="11"/>
      <c r="D733" s="15"/>
      <c r="E733" s="11"/>
      <c r="F733" s="16"/>
      <c r="G733" s="53" t="str">
        <f t="shared" si="12"/>
        <v xml:space="preserve"> </v>
      </c>
    </row>
    <row r="734" spans="2:7" ht="20.100000000000001" customHeight="1">
      <c r="B734" s="11"/>
      <c r="C734" s="11"/>
      <c r="D734" s="15"/>
      <c r="E734" s="11"/>
      <c r="F734" s="16"/>
      <c r="G734" s="53" t="str">
        <f t="shared" si="12"/>
        <v xml:space="preserve"> </v>
      </c>
    </row>
    <row r="735" spans="2:7" ht="20.100000000000001" customHeight="1">
      <c r="B735" s="11"/>
      <c r="C735" s="11"/>
      <c r="D735" s="15"/>
      <c r="E735" s="11"/>
      <c r="F735" s="16"/>
      <c r="G735" s="53" t="str">
        <f t="shared" si="12"/>
        <v xml:space="preserve"> </v>
      </c>
    </row>
    <row r="736" spans="2:7" ht="20.100000000000001" customHeight="1">
      <c r="B736" s="11"/>
      <c r="C736" s="11"/>
      <c r="D736" s="15"/>
      <c r="E736" s="11"/>
      <c r="F736" s="16"/>
      <c r="G736" s="53" t="str">
        <f t="shared" si="12"/>
        <v xml:space="preserve"> </v>
      </c>
    </row>
    <row r="737" spans="2:7" ht="20.100000000000001" customHeight="1">
      <c r="B737" s="11"/>
      <c r="C737" s="11"/>
      <c r="D737" s="15"/>
      <c r="E737" s="11"/>
      <c r="F737" s="16"/>
      <c r="G737" s="53" t="str">
        <f t="shared" si="12"/>
        <v xml:space="preserve"> </v>
      </c>
    </row>
    <row r="738" spans="2:7" ht="20.100000000000001" customHeight="1">
      <c r="B738" s="11"/>
      <c r="C738" s="11"/>
      <c r="D738" s="15"/>
      <c r="E738" s="11"/>
      <c r="F738" s="16"/>
      <c r="G738" s="53" t="str">
        <f t="shared" ref="G738:G801" si="13">IFERROR(IF(ISBLANK(C738)," ",IF(ISBLANK(D738),"NUM ARBOL",IF(ISBLANK(E738),"DAP",IF(ISBLANK(F738),"ALTURA",IF($E$33="DAP (cm)",PI()*((E738/100)^2)/4*F738*$F$9,IF($E$33="CAP (cm)",PI()*((E738/PI()/100)^2)/4*F738*$F$9))))))," ")</f>
        <v xml:space="preserve"> </v>
      </c>
    </row>
    <row r="739" spans="2:7" ht="20.100000000000001" customHeight="1">
      <c r="B739" s="11"/>
      <c r="C739" s="11"/>
      <c r="D739" s="15"/>
      <c r="E739" s="11"/>
      <c r="F739" s="16"/>
      <c r="G739" s="53" t="str">
        <f t="shared" si="13"/>
        <v xml:space="preserve"> </v>
      </c>
    </row>
    <row r="740" spans="2:7" ht="20.100000000000001" customHeight="1">
      <c r="B740" s="11"/>
      <c r="C740" s="11"/>
      <c r="D740" s="15"/>
      <c r="E740" s="11"/>
      <c r="F740" s="16"/>
      <c r="G740" s="53" t="str">
        <f t="shared" si="13"/>
        <v xml:space="preserve"> </v>
      </c>
    </row>
    <row r="741" spans="2:7" ht="20.100000000000001" customHeight="1">
      <c r="B741" s="11"/>
      <c r="C741" s="11"/>
      <c r="D741" s="15"/>
      <c r="E741" s="11"/>
      <c r="F741" s="16"/>
      <c r="G741" s="53" t="str">
        <f t="shared" si="13"/>
        <v xml:space="preserve"> </v>
      </c>
    </row>
    <row r="742" spans="2:7" ht="20.100000000000001" customHeight="1">
      <c r="B742" s="11"/>
      <c r="C742" s="11"/>
      <c r="D742" s="15"/>
      <c r="E742" s="11"/>
      <c r="F742" s="16"/>
      <c r="G742" s="53" t="str">
        <f t="shared" si="13"/>
        <v xml:space="preserve"> </v>
      </c>
    </row>
    <row r="743" spans="2:7" ht="20.100000000000001" customHeight="1">
      <c r="B743" s="11"/>
      <c r="C743" s="11"/>
      <c r="D743" s="15"/>
      <c r="E743" s="11"/>
      <c r="F743" s="16"/>
      <c r="G743" s="53" t="str">
        <f t="shared" si="13"/>
        <v xml:space="preserve"> </v>
      </c>
    </row>
    <row r="744" spans="2:7" ht="20.100000000000001" customHeight="1">
      <c r="B744" s="11"/>
      <c r="C744" s="11"/>
      <c r="D744" s="15"/>
      <c r="E744" s="11"/>
      <c r="F744" s="16"/>
      <c r="G744" s="53" t="str">
        <f t="shared" si="13"/>
        <v xml:space="preserve"> </v>
      </c>
    </row>
    <row r="745" spans="2:7" ht="20.100000000000001" customHeight="1">
      <c r="B745" s="11"/>
      <c r="C745" s="11"/>
      <c r="D745" s="15"/>
      <c r="E745" s="11"/>
      <c r="F745" s="16"/>
      <c r="G745" s="53" t="str">
        <f t="shared" si="13"/>
        <v xml:space="preserve"> </v>
      </c>
    </row>
    <row r="746" spans="2:7" ht="20.100000000000001" customHeight="1">
      <c r="B746" s="11"/>
      <c r="C746" s="11"/>
      <c r="D746" s="15"/>
      <c r="E746" s="11"/>
      <c r="F746" s="16"/>
      <c r="G746" s="53" t="str">
        <f t="shared" si="13"/>
        <v xml:space="preserve"> </v>
      </c>
    </row>
    <row r="747" spans="2:7" ht="20.100000000000001" customHeight="1">
      <c r="B747" s="11"/>
      <c r="C747" s="11"/>
      <c r="D747" s="15"/>
      <c r="E747" s="11"/>
      <c r="F747" s="16"/>
      <c r="G747" s="53" t="str">
        <f t="shared" si="13"/>
        <v xml:space="preserve"> </v>
      </c>
    </row>
    <row r="748" spans="2:7" ht="20.100000000000001" customHeight="1">
      <c r="B748" s="11"/>
      <c r="C748" s="11"/>
      <c r="D748" s="15"/>
      <c r="E748" s="11"/>
      <c r="F748" s="16"/>
      <c r="G748" s="53" t="str">
        <f t="shared" si="13"/>
        <v xml:space="preserve"> </v>
      </c>
    </row>
    <row r="749" spans="2:7" ht="20.100000000000001" customHeight="1">
      <c r="B749" s="11"/>
      <c r="C749" s="11"/>
      <c r="D749" s="15"/>
      <c r="E749" s="11"/>
      <c r="F749" s="16"/>
      <c r="G749" s="53" t="str">
        <f t="shared" si="13"/>
        <v xml:space="preserve"> </v>
      </c>
    </row>
    <row r="750" spans="2:7" ht="20.100000000000001" customHeight="1">
      <c r="B750" s="11"/>
      <c r="C750" s="11"/>
      <c r="D750" s="15"/>
      <c r="E750" s="11"/>
      <c r="F750" s="16"/>
      <c r="G750" s="53" t="str">
        <f t="shared" si="13"/>
        <v xml:space="preserve"> </v>
      </c>
    </row>
    <row r="751" spans="2:7" ht="20.100000000000001" customHeight="1">
      <c r="B751" s="11"/>
      <c r="C751" s="11"/>
      <c r="D751" s="15"/>
      <c r="E751" s="11"/>
      <c r="F751" s="16"/>
      <c r="G751" s="53" t="str">
        <f t="shared" si="13"/>
        <v xml:space="preserve"> </v>
      </c>
    </row>
    <row r="752" spans="2:7" ht="20.100000000000001" customHeight="1">
      <c r="B752" s="11"/>
      <c r="C752" s="11"/>
      <c r="D752" s="15"/>
      <c r="E752" s="11"/>
      <c r="F752" s="16"/>
      <c r="G752" s="53" t="str">
        <f t="shared" si="13"/>
        <v xml:space="preserve"> </v>
      </c>
    </row>
    <row r="753" spans="2:7" ht="20.100000000000001" customHeight="1">
      <c r="B753" s="11"/>
      <c r="C753" s="11"/>
      <c r="D753" s="15"/>
      <c r="E753" s="11"/>
      <c r="F753" s="16"/>
      <c r="G753" s="53" t="str">
        <f t="shared" si="13"/>
        <v xml:space="preserve"> </v>
      </c>
    </row>
    <row r="754" spans="2:7" ht="20.100000000000001" customHeight="1">
      <c r="B754" s="11"/>
      <c r="C754" s="11"/>
      <c r="D754" s="15"/>
      <c r="E754" s="11"/>
      <c r="F754" s="16"/>
      <c r="G754" s="53" t="str">
        <f t="shared" si="13"/>
        <v xml:space="preserve"> </v>
      </c>
    </row>
    <row r="755" spans="2:7" ht="20.100000000000001" customHeight="1">
      <c r="B755" s="11"/>
      <c r="C755" s="11"/>
      <c r="D755" s="15"/>
      <c r="E755" s="11"/>
      <c r="F755" s="16"/>
      <c r="G755" s="53" t="str">
        <f t="shared" si="13"/>
        <v xml:space="preserve"> </v>
      </c>
    </row>
    <row r="756" spans="2:7" ht="20.100000000000001" customHeight="1">
      <c r="B756" s="11"/>
      <c r="C756" s="11"/>
      <c r="D756" s="15"/>
      <c r="E756" s="11"/>
      <c r="F756" s="16"/>
      <c r="G756" s="53" t="str">
        <f t="shared" si="13"/>
        <v xml:space="preserve"> </v>
      </c>
    </row>
    <row r="757" spans="2:7" ht="20.100000000000001" customHeight="1">
      <c r="B757" s="11"/>
      <c r="C757" s="11"/>
      <c r="D757" s="15"/>
      <c r="E757" s="11"/>
      <c r="F757" s="16"/>
      <c r="G757" s="53" t="str">
        <f t="shared" si="13"/>
        <v xml:space="preserve"> </v>
      </c>
    </row>
    <row r="758" spans="2:7" ht="20.100000000000001" customHeight="1">
      <c r="B758" s="11"/>
      <c r="C758" s="11"/>
      <c r="D758" s="15"/>
      <c r="E758" s="11"/>
      <c r="F758" s="16"/>
      <c r="G758" s="53" t="str">
        <f t="shared" si="13"/>
        <v xml:space="preserve"> </v>
      </c>
    </row>
    <row r="759" spans="2:7" ht="20.100000000000001" customHeight="1">
      <c r="B759" s="11"/>
      <c r="C759" s="11"/>
      <c r="D759" s="15"/>
      <c r="E759" s="11"/>
      <c r="F759" s="16"/>
      <c r="G759" s="53" t="str">
        <f t="shared" si="13"/>
        <v xml:space="preserve"> </v>
      </c>
    </row>
    <row r="760" spans="2:7" ht="20.100000000000001" customHeight="1">
      <c r="B760" s="11"/>
      <c r="C760" s="11"/>
      <c r="D760" s="15"/>
      <c r="E760" s="11"/>
      <c r="F760" s="16"/>
      <c r="G760" s="53" t="str">
        <f t="shared" si="13"/>
        <v xml:space="preserve"> </v>
      </c>
    </row>
    <row r="761" spans="2:7" ht="20.100000000000001" customHeight="1">
      <c r="B761" s="11"/>
      <c r="C761" s="11"/>
      <c r="D761" s="15"/>
      <c r="E761" s="11"/>
      <c r="F761" s="16"/>
      <c r="G761" s="53" t="str">
        <f t="shared" si="13"/>
        <v xml:space="preserve"> </v>
      </c>
    </row>
    <row r="762" spans="2:7" ht="20.100000000000001" customHeight="1">
      <c r="B762" s="11"/>
      <c r="C762" s="11"/>
      <c r="D762" s="15"/>
      <c r="E762" s="11"/>
      <c r="F762" s="16"/>
      <c r="G762" s="53" t="str">
        <f t="shared" si="13"/>
        <v xml:space="preserve"> </v>
      </c>
    </row>
    <row r="763" spans="2:7" ht="20.100000000000001" customHeight="1">
      <c r="B763" s="11"/>
      <c r="C763" s="11"/>
      <c r="D763" s="15"/>
      <c r="E763" s="11"/>
      <c r="F763" s="16"/>
      <c r="G763" s="53" t="str">
        <f t="shared" si="13"/>
        <v xml:space="preserve"> </v>
      </c>
    </row>
    <row r="764" spans="2:7" ht="20.100000000000001" customHeight="1">
      <c r="B764" s="11"/>
      <c r="C764" s="11"/>
      <c r="D764" s="15"/>
      <c r="E764" s="11"/>
      <c r="F764" s="16"/>
      <c r="G764" s="53" t="str">
        <f t="shared" si="13"/>
        <v xml:space="preserve"> </v>
      </c>
    </row>
    <row r="765" spans="2:7" ht="20.100000000000001" customHeight="1">
      <c r="B765" s="11"/>
      <c r="C765" s="11"/>
      <c r="D765" s="15"/>
      <c r="E765" s="11"/>
      <c r="F765" s="16"/>
      <c r="G765" s="53" t="str">
        <f t="shared" si="13"/>
        <v xml:space="preserve"> </v>
      </c>
    </row>
    <row r="766" spans="2:7" ht="20.100000000000001" customHeight="1">
      <c r="B766" s="11"/>
      <c r="C766" s="11"/>
      <c r="D766" s="15"/>
      <c r="E766" s="11"/>
      <c r="F766" s="16"/>
      <c r="G766" s="53" t="str">
        <f t="shared" si="13"/>
        <v xml:space="preserve"> </v>
      </c>
    </row>
    <row r="767" spans="2:7" ht="20.100000000000001" customHeight="1">
      <c r="B767" s="11"/>
      <c r="C767" s="11"/>
      <c r="D767" s="15"/>
      <c r="E767" s="11"/>
      <c r="F767" s="16"/>
      <c r="G767" s="53" t="str">
        <f t="shared" si="13"/>
        <v xml:space="preserve"> </v>
      </c>
    </row>
    <row r="768" spans="2:7" ht="20.100000000000001" customHeight="1">
      <c r="B768" s="11"/>
      <c r="C768" s="11"/>
      <c r="D768" s="15"/>
      <c r="E768" s="11"/>
      <c r="F768" s="16"/>
      <c r="G768" s="53" t="str">
        <f t="shared" si="13"/>
        <v xml:space="preserve"> </v>
      </c>
    </row>
    <row r="769" spans="2:7" ht="20.100000000000001" customHeight="1">
      <c r="B769" s="11"/>
      <c r="C769" s="11"/>
      <c r="D769" s="15"/>
      <c r="E769" s="11"/>
      <c r="F769" s="16"/>
      <c r="G769" s="53" t="str">
        <f t="shared" si="13"/>
        <v xml:space="preserve"> </v>
      </c>
    </row>
    <row r="770" spans="2:7" ht="20.100000000000001" customHeight="1">
      <c r="B770" s="11"/>
      <c r="C770" s="11"/>
      <c r="D770" s="15"/>
      <c r="E770" s="11"/>
      <c r="F770" s="16"/>
      <c r="G770" s="53" t="str">
        <f t="shared" si="13"/>
        <v xml:space="preserve"> </v>
      </c>
    </row>
    <row r="771" spans="2:7" ht="20.100000000000001" customHeight="1">
      <c r="B771" s="11"/>
      <c r="C771" s="11"/>
      <c r="D771" s="15"/>
      <c r="E771" s="11"/>
      <c r="F771" s="16"/>
      <c r="G771" s="53" t="str">
        <f t="shared" si="13"/>
        <v xml:space="preserve"> </v>
      </c>
    </row>
    <row r="772" spans="2:7" ht="20.100000000000001" customHeight="1">
      <c r="B772" s="11"/>
      <c r="C772" s="11"/>
      <c r="D772" s="15"/>
      <c r="E772" s="11"/>
      <c r="F772" s="16"/>
      <c r="G772" s="53" t="str">
        <f t="shared" si="13"/>
        <v xml:space="preserve"> </v>
      </c>
    </row>
    <row r="773" spans="2:7" ht="20.100000000000001" customHeight="1">
      <c r="B773" s="11"/>
      <c r="C773" s="11"/>
      <c r="D773" s="15"/>
      <c r="E773" s="11"/>
      <c r="F773" s="16"/>
      <c r="G773" s="53" t="str">
        <f t="shared" si="13"/>
        <v xml:space="preserve"> </v>
      </c>
    </row>
    <row r="774" spans="2:7" ht="20.100000000000001" customHeight="1">
      <c r="B774" s="11"/>
      <c r="C774" s="11"/>
      <c r="D774" s="15"/>
      <c r="E774" s="11"/>
      <c r="F774" s="16"/>
      <c r="G774" s="53" t="str">
        <f t="shared" si="13"/>
        <v xml:space="preserve"> </v>
      </c>
    </row>
    <row r="775" spans="2:7" ht="20.100000000000001" customHeight="1">
      <c r="B775" s="11"/>
      <c r="C775" s="11"/>
      <c r="D775" s="15"/>
      <c r="E775" s="11"/>
      <c r="F775" s="16"/>
      <c r="G775" s="53" t="str">
        <f t="shared" si="13"/>
        <v xml:space="preserve"> </v>
      </c>
    </row>
    <row r="776" spans="2:7" ht="20.100000000000001" customHeight="1">
      <c r="B776" s="11"/>
      <c r="C776" s="11"/>
      <c r="D776" s="15"/>
      <c r="E776" s="11"/>
      <c r="F776" s="16"/>
      <c r="G776" s="53" t="str">
        <f t="shared" si="13"/>
        <v xml:space="preserve"> </v>
      </c>
    </row>
    <row r="777" spans="2:7" ht="20.100000000000001" customHeight="1">
      <c r="B777" s="11"/>
      <c r="C777" s="11"/>
      <c r="D777" s="15"/>
      <c r="E777" s="11"/>
      <c r="F777" s="16"/>
      <c r="G777" s="53" t="str">
        <f t="shared" si="13"/>
        <v xml:space="preserve"> </v>
      </c>
    </row>
    <row r="778" spans="2:7" ht="20.100000000000001" customHeight="1">
      <c r="B778" s="11"/>
      <c r="C778" s="11"/>
      <c r="D778" s="15"/>
      <c r="E778" s="11"/>
      <c r="F778" s="16"/>
      <c r="G778" s="53" t="str">
        <f t="shared" si="13"/>
        <v xml:space="preserve"> </v>
      </c>
    </row>
    <row r="779" spans="2:7" ht="20.100000000000001" customHeight="1">
      <c r="B779" s="11"/>
      <c r="C779" s="11"/>
      <c r="D779" s="15"/>
      <c r="E779" s="11"/>
      <c r="F779" s="16"/>
      <c r="G779" s="53" t="str">
        <f t="shared" si="13"/>
        <v xml:space="preserve"> </v>
      </c>
    </row>
    <row r="780" spans="2:7" ht="20.100000000000001" customHeight="1">
      <c r="B780" s="11"/>
      <c r="C780" s="11"/>
      <c r="D780" s="15"/>
      <c r="E780" s="11"/>
      <c r="F780" s="16"/>
      <c r="G780" s="53" t="str">
        <f t="shared" si="13"/>
        <v xml:space="preserve"> </v>
      </c>
    </row>
    <row r="781" spans="2:7" ht="20.100000000000001" customHeight="1">
      <c r="B781" s="11"/>
      <c r="C781" s="11"/>
      <c r="D781" s="15"/>
      <c r="E781" s="11"/>
      <c r="F781" s="16"/>
      <c r="G781" s="53" t="str">
        <f t="shared" si="13"/>
        <v xml:space="preserve"> </v>
      </c>
    </row>
    <row r="782" spans="2:7" ht="20.100000000000001" customHeight="1">
      <c r="B782" s="11"/>
      <c r="C782" s="11"/>
      <c r="D782" s="15"/>
      <c r="E782" s="11"/>
      <c r="F782" s="16"/>
      <c r="G782" s="53" t="str">
        <f t="shared" si="13"/>
        <v xml:space="preserve"> </v>
      </c>
    </row>
    <row r="783" spans="2:7" ht="20.100000000000001" customHeight="1">
      <c r="B783" s="11"/>
      <c r="C783" s="11"/>
      <c r="D783" s="15"/>
      <c r="E783" s="11"/>
      <c r="F783" s="16"/>
      <c r="G783" s="53" t="str">
        <f t="shared" si="13"/>
        <v xml:space="preserve"> </v>
      </c>
    </row>
    <row r="784" spans="2:7" ht="20.100000000000001" customHeight="1">
      <c r="B784" s="11"/>
      <c r="C784" s="11"/>
      <c r="D784" s="15"/>
      <c r="E784" s="11"/>
      <c r="F784" s="16"/>
      <c r="G784" s="53" t="str">
        <f t="shared" si="13"/>
        <v xml:space="preserve"> </v>
      </c>
    </row>
    <row r="785" spans="2:7" ht="20.100000000000001" customHeight="1">
      <c r="B785" s="11"/>
      <c r="C785" s="11"/>
      <c r="D785" s="15"/>
      <c r="E785" s="11"/>
      <c r="F785" s="16"/>
      <c r="G785" s="53" t="str">
        <f t="shared" si="13"/>
        <v xml:space="preserve"> </v>
      </c>
    </row>
    <row r="786" spans="2:7" ht="20.100000000000001" customHeight="1">
      <c r="B786" s="11"/>
      <c r="C786" s="11"/>
      <c r="D786" s="15"/>
      <c r="E786" s="11"/>
      <c r="F786" s="16"/>
      <c r="G786" s="53" t="str">
        <f t="shared" si="13"/>
        <v xml:space="preserve"> </v>
      </c>
    </row>
    <row r="787" spans="2:7" ht="20.100000000000001" customHeight="1">
      <c r="B787" s="11"/>
      <c r="C787" s="11"/>
      <c r="D787" s="15"/>
      <c r="E787" s="11"/>
      <c r="F787" s="16"/>
      <c r="G787" s="53" t="str">
        <f t="shared" si="13"/>
        <v xml:space="preserve"> </v>
      </c>
    </row>
    <row r="788" spans="2:7" ht="20.100000000000001" customHeight="1">
      <c r="B788" s="11"/>
      <c r="C788" s="11"/>
      <c r="D788" s="15"/>
      <c r="E788" s="11"/>
      <c r="F788" s="16"/>
      <c r="G788" s="53" t="str">
        <f t="shared" si="13"/>
        <v xml:space="preserve"> </v>
      </c>
    </row>
    <row r="789" spans="2:7" ht="20.100000000000001" customHeight="1">
      <c r="B789" s="11"/>
      <c r="C789" s="11"/>
      <c r="D789" s="15"/>
      <c r="E789" s="11"/>
      <c r="F789" s="16"/>
      <c r="G789" s="53" t="str">
        <f t="shared" si="13"/>
        <v xml:space="preserve"> </v>
      </c>
    </row>
    <row r="790" spans="2:7" ht="20.100000000000001" customHeight="1">
      <c r="B790" s="11"/>
      <c r="C790" s="11"/>
      <c r="D790" s="15"/>
      <c r="E790" s="11"/>
      <c r="F790" s="16"/>
      <c r="G790" s="53" t="str">
        <f t="shared" si="13"/>
        <v xml:space="preserve"> </v>
      </c>
    </row>
    <row r="791" spans="2:7" ht="20.100000000000001" customHeight="1">
      <c r="B791" s="11"/>
      <c r="C791" s="11"/>
      <c r="D791" s="15"/>
      <c r="E791" s="11"/>
      <c r="F791" s="16"/>
      <c r="G791" s="53" t="str">
        <f t="shared" si="13"/>
        <v xml:space="preserve"> </v>
      </c>
    </row>
    <row r="792" spans="2:7" ht="20.100000000000001" customHeight="1">
      <c r="B792" s="11"/>
      <c r="C792" s="11"/>
      <c r="D792" s="15"/>
      <c r="E792" s="11"/>
      <c r="F792" s="16"/>
      <c r="G792" s="53" t="str">
        <f t="shared" si="13"/>
        <v xml:space="preserve"> </v>
      </c>
    </row>
    <row r="793" spans="2:7" ht="20.100000000000001" customHeight="1">
      <c r="B793" s="11"/>
      <c r="C793" s="11"/>
      <c r="D793" s="15"/>
      <c r="E793" s="11"/>
      <c r="F793" s="16"/>
      <c r="G793" s="53" t="str">
        <f t="shared" si="13"/>
        <v xml:space="preserve"> </v>
      </c>
    </row>
    <row r="794" spans="2:7" ht="20.100000000000001" customHeight="1">
      <c r="B794" s="11"/>
      <c r="C794" s="11"/>
      <c r="D794" s="15"/>
      <c r="E794" s="11"/>
      <c r="F794" s="16"/>
      <c r="G794" s="53" t="str">
        <f t="shared" si="13"/>
        <v xml:space="preserve"> </v>
      </c>
    </row>
    <row r="795" spans="2:7" ht="20.100000000000001" customHeight="1">
      <c r="B795" s="11"/>
      <c r="C795" s="11"/>
      <c r="D795" s="15"/>
      <c r="E795" s="11"/>
      <c r="F795" s="16"/>
      <c r="G795" s="53" t="str">
        <f t="shared" si="13"/>
        <v xml:space="preserve"> </v>
      </c>
    </row>
    <row r="796" spans="2:7" ht="20.100000000000001" customHeight="1">
      <c r="B796" s="11"/>
      <c r="C796" s="11"/>
      <c r="D796" s="15"/>
      <c r="E796" s="11"/>
      <c r="F796" s="16"/>
      <c r="G796" s="53" t="str">
        <f t="shared" si="13"/>
        <v xml:space="preserve"> </v>
      </c>
    </row>
    <row r="797" spans="2:7" ht="20.100000000000001" customHeight="1">
      <c r="B797" s="11"/>
      <c r="C797" s="11"/>
      <c r="D797" s="15"/>
      <c r="E797" s="11"/>
      <c r="F797" s="16"/>
      <c r="G797" s="53" t="str">
        <f t="shared" si="13"/>
        <v xml:space="preserve"> </v>
      </c>
    </row>
    <row r="798" spans="2:7" ht="20.100000000000001" customHeight="1">
      <c r="B798" s="11"/>
      <c r="C798" s="11"/>
      <c r="D798" s="15"/>
      <c r="E798" s="11"/>
      <c r="F798" s="16"/>
      <c r="G798" s="53" t="str">
        <f t="shared" si="13"/>
        <v xml:space="preserve"> </v>
      </c>
    </row>
    <row r="799" spans="2:7" ht="20.100000000000001" customHeight="1">
      <c r="B799" s="11"/>
      <c r="C799" s="11"/>
      <c r="D799" s="15"/>
      <c r="E799" s="11"/>
      <c r="F799" s="16"/>
      <c r="G799" s="53" t="str">
        <f t="shared" si="13"/>
        <v xml:space="preserve"> </v>
      </c>
    </row>
    <row r="800" spans="2:7" ht="20.100000000000001" customHeight="1">
      <c r="B800" s="11"/>
      <c r="C800" s="11"/>
      <c r="D800" s="15"/>
      <c r="E800" s="11"/>
      <c r="F800" s="16"/>
      <c r="G800" s="53" t="str">
        <f t="shared" si="13"/>
        <v xml:space="preserve"> </v>
      </c>
    </row>
    <row r="801" spans="2:7" ht="20.100000000000001" customHeight="1">
      <c r="B801" s="11"/>
      <c r="C801" s="11"/>
      <c r="D801" s="15"/>
      <c r="E801" s="11"/>
      <c r="F801" s="16"/>
      <c r="G801" s="53" t="str">
        <f t="shared" si="13"/>
        <v xml:space="preserve"> </v>
      </c>
    </row>
    <row r="802" spans="2:7" ht="20.100000000000001" customHeight="1">
      <c r="B802" s="11"/>
      <c r="C802" s="11"/>
      <c r="D802" s="15"/>
      <c r="E802" s="11"/>
      <c r="F802" s="16"/>
      <c r="G802" s="53" t="str">
        <f t="shared" ref="G802:G865" si="14">IFERROR(IF(ISBLANK(C802)," ",IF(ISBLANK(D802),"NUM ARBOL",IF(ISBLANK(E802),"DAP",IF(ISBLANK(F802),"ALTURA",IF($E$33="DAP (cm)",PI()*((E802/100)^2)/4*F802*$F$9,IF($E$33="CAP (cm)",PI()*((E802/PI()/100)^2)/4*F802*$F$9))))))," ")</f>
        <v xml:space="preserve"> </v>
      </c>
    </row>
    <row r="803" spans="2:7" ht="20.100000000000001" customHeight="1">
      <c r="B803" s="11"/>
      <c r="C803" s="11"/>
      <c r="D803" s="15"/>
      <c r="E803" s="11"/>
      <c r="F803" s="16"/>
      <c r="G803" s="53" t="str">
        <f t="shared" si="14"/>
        <v xml:space="preserve"> </v>
      </c>
    </row>
    <row r="804" spans="2:7" ht="20.100000000000001" customHeight="1">
      <c r="B804" s="11"/>
      <c r="C804" s="11"/>
      <c r="D804" s="15"/>
      <c r="E804" s="11"/>
      <c r="F804" s="16"/>
      <c r="G804" s="53" t="str">
        <f t="shared" si="14"/>
        <v xml:space="preserve"> </v>
      </c>
    </row>
    <row r="805" spans="2:7" ht="20.100000000000001" customHeight="1">
      <c r="B805" s="11"/>
      <c r="C805" s="11"/>
      <c r="D805" s="15"/>
      <c r="E805" s="11"/>
      <c r="F805" s="16"/>
      <c r="G805" s="53" t="str">
        <f t="shared" si="14"/>
        <v xml:space="preserve"> </v>
      </c>
    </row>
    <row r="806" spans="2:7" ht="20.100000000000001" customHeight="1">
      <c r="B806" s="11"/>
      <c r="C806" s="11"/>
      <c r="D806" s="15"/>
      <c r="E806" s="11"/>
      <c r="F806" s="16"/>
      <c r="G806" s="53" t="str">
        <f t="shared" si="14"/>
        <v xml:space="preserve"> </v>
      </c>
    </row>
    <row r="807" spans="2:7" ht="20.100000000000001" customHeight="1">
      <c r="B807" s="11"/>
      <c r="C807" s="11"/>
      <c r="D807" s="15"/>
      <c r="E807" s="11"/>
      <c r="F807" s="16"/>
      <c r="G807" s="53" t="str">
        <f t="shared" si="14"/>
        <v xml:space="preserve"> </v>
      </c>
    </row>
    <row r="808" spans="2:7" ht="20.100000000000001" customHeight="1">
      <c r="B808" s="11"/>
      <c r="C808" s="11"/>
      <c r="D808" s="15"/>
      <c r="E808" s="11"/>
      <c r="F808" s="16"/>
      <c r="G808" s="53" t="str">
        <f t="shared" si="14"/>
        <v xml:space="preserve"> </v>
      </c>
    </row>
    <row r="809" spans="2:7" ht="20.100000000000001" customHeight="1">
      <c r="B809" s="11"/>
      <c r="C809" s="11"/>
      <c r="D809" s="15"/>
      <c r="E809" s="11"/>
      <c r="F809" s="16"/>
      <c r="G809" s="53" t="str">
        <f t="shared" si="14"/>
        <v xml:space="preserve"> </v>
      </c>
    </row>
    <row r="810" spans="2:7" ht="20.100000000000001" customHeight="1">
      <c r="B810" s="11"/>
      <c r="C810" s="11"/>
      <c r="D810" s="15"/>
      <c r="E810" s="11"/>
      <c r="F810" s="16"/>
      <c r="G810" s="53" t="str">
        <f t="shared" si="14"/>
        <v xml:space="preserve"> </v>
      </c>
    </row>
    <row r="811" spans="2:7" ht="20.100000000000001" customHeight="1">
      <c r="B811" s="11"/>
      <c r="C811" s="11"/>
      <c r="D811" s="15"/>
      <c r="E811" s="11"/>
      <c r="F811" s="16"/>
      <c r="G811" s="53" t="str">
        <f t="shared" si="14"/>
        <v xml:space="preserve"> </v>
      </c>
    </row>
    <row r="812" spans="2:7" ht="20.100000000000001" customHeight="1">
      <c r="B812" s="11"/>
      <c r="C812" s="11"/>
      <c r="D812" s="15"/>
      <c r="E812" s="11"/>
      <c r="F812" s="16"/>
      <c r="G812" s="53" t="str">
        <f t="shared" si="14"/>
        <v xml:space="preserve"> </v>
      </c>
    </row>
    <row r="813" spans="2:7" ht="20.100000000000001" customHeight="1">
      <c r="B813" s="11"/>
      <c r="C813" s="11"/>
      <c r="D813" s="15"/>
      <c r="E813" s="11"/>
      <c r="F813" s="16"/>
      <c r="G813" s="53" t="str">
        <f t="shared" si="14"/>
        <v xml:space="preserve"> </v>
      </c>
    </row>
    <row r="814" spans="2:7" ht="20.100000000000001" customHeight="1">
      <c r="B814" s="11"/>
      <c r="C814" s="11"/>
      <c r="D814" s="15"/>
      <c r="E814" s="11"/>
      <c r="F814" s="16"/>
      <c r="G814" s="53" t="str">
        <f t="shared" si="14"/>
        <v xml:space="preserve"> </v>
      </c>
    </row>
    <row r="815" spans="2:7" ht="20.100000000000001" customHeight="1">
      <c r="B815" s="11"/>
      <c r="C815" s="11"/>
      <c r="D815" s="15"/>
      <c r="E815" s="11"/>
      <c r="F815" s="16"/>
      <c r="G815" s="53" t="str">
        <f t="shared" si="14"/>
        <v xml:space="preserve"> </v>
      </c>
    </row>
    <row r="816" spans="2:7" ht="20.100000000000001" customHeight="1">
      <c r="B816" s="11"/>
      <c r="C816" s="11"/>
      <c r="D816" s="15"/>
      <c r="E816" s="11"/>
      <c r="F816" s="16"/>
      <c r="G816" s="53" t="str">
        <f t="shared" si="14"/>
        <v xml:space="preserve"> </v>
      </c>
    </row>
    <row r="817" spans="2:7" ht="20.100000000000001" customHeight="1">
      <c r="B817" s="11"/>
      <c r="C817" s="11"/>
      <c r="D817" s="15"/>
      <c r="E817" s="11"/>
      <c r="F817" s="16"/>
      <c r="G817" s="53" t="str">
        <f t="shared" si="14"/>
        <v xml:space="preserve"> </v>
      </c>
    </row>
    <row r="818" spans="2:7" ht="20.100000000000001" customHeight="1">
      <c r="B818" s="11"/>
      <c r="C818" s="11"/>
      <c r="D818" s="15"/>
      <c r="E818" s="11"/>
      <c r="F818" s="16"/>
      <c r="G818" s="53" t="str">
        <f t="shared" si="14"/>
        <v xml:space="preserve"> </v>
      </c>
    </row>
    <row r="819" spans="2:7" ht="20.100000000000001" customHeight="1">
      <c r="B819" s="11"/>
      <c r="C819" s="11"/>
      <c r="D819" s="15"/>
      <c r="E819" s="11"/>
      <c r="F819" s="16"/>
      <c r="G819" s="53" t="str">
        <f t="shared" si="14"/>
        <v xml:space="preserve"> </v>
      </c>
    </row>
    <row r="820" spans="2:7" ht="20.100000000000001" customHeight="1">
      <c r="B820" s="11"/>
      <c r="C820" s="11"/>
      <c r="D820" s="15"/>
      <c r="E820" s="11"/>
      <c r="F820" s="16"/>
      <c r="G820" s="53" t="str">
        <f t="shared" si="14"/>
        <v xml:space="preserve"> </v>
      </c>
    </row>
    <row r="821" spans="2:7" ht="20.100000000000001" customHeight="1">
      <c r="B821" s="11"/>
      <c r="C821" s="11"/>
      <c r="D821" s="15"/>
      <c r="E821" s="11"/>
      <c r="F821" s="16"/>
      <c r="G821" s="53" t="str">
        <f t="shared" si="14"/>
        <v xml:space="preserve"> </v>
      </c>
    </row>
    <row r="822" spans="2:7" ht="20.100000000000001" customHeight="1">
      <c r="B822" s="11"/>
      <c r="C822" s="11"/>
      <c r="D822" s="15"/>
      <c r="E822" s="11"/>
      <c r="F822" s="16"/>
      <c r="G822" s="53" t="str">
        <f t="shared" si="14"/>
        <v xml:space="preserve"> </v>
      </c>
    </row>
    <row r="823" spans="2:7" ht="20.100000000000001" customHeight="1">
      <c r="B823" s="11"/>
      <c r="C823" s="11"/>
      <c r="D823" s="15"/>
      <c r="E823" s="11"/>
      <c r="F823" s="16"/>
      <c r="G823" s="53" t="str">
        <f t="shared" si="14"/>
        <v xml:space="preserve"> </v>
      </c>
    </row>
    <row r="824" spans="2:7" ht="20.100000000000001" customHeight="1">
      <c r="B824" s="11"/>
      <c r="C824" s="11"/>
      <c r="D824" s="15"/>
      <c r="E824" s="11"/>
      <c r="F824" s="16"/>
      <c r="G824" s="53" t="str">
        <f t="shared" si="14"/>
        <v xml:space="preserve"> </v>
      </c>
    </row>
    <row r="825" spans="2:7" ht="20.100000000000001" customHeight="1">
      <c r="B825" s="11"/>
      <c r="C825" s="11"/>
      <c r="D825" s="15"/>
      <c r="E825" s="11"/>
      <c r="F825" s="16"/>
      <c r="G825" s="53" t="str">
        <f t="shared" si="14"/>
        <v xml:space="preserve"> </v>
      </c>
    </row>
    <row r="826" spans="2:7" ht="20.100000000000001" customHeight="1">
      <c r="B826" s="11"/>
      <c r="C826" s="11"/>
      <c r="D826" s="15"/>
      <c r="E826" s="11"/>
      <c r="F826" s="16"/>
      <c r="G826" s="53" t="str">
        <f t="shared" si="14"/>
        <v xml:space="preserve"> </v>
      </c>
    </row>
    <row r="827" spans="2:7" ht="20.100000000000001" customHeight="1">
      <c r="B827" s="11"/>
      <c r="C827" s="11"/>
      <c r="D827" s="15"/>
      <c r="E827" s="11"/>
      <c r="F827" s="16"/>
      <c r="G827" s="53" t="str">
        <f t="shared" si="14"/>
        <v xml:space="preserve"> </v>
      </c>
    </row>
    <row r="828" spans="2:7" ht="20.100000000000001" customHeight="1">
      <c r="B828" s="11"/>
      <c r="C828" s="11"/>
      <c r="D828" s="15"/>
      <c r="E828" s="11"/>
      <c r="F828" s="16"/>
      <c r="G828" s="53" t="str">
        <f t="shared" si="14"/>
        <v xml:space="preserve"> </v>
      </c>
    </row>
    <row r="829" spans="2:7" ht="20.100000000000001" customHeight="1">
      <c r="B829" s="11"/>
      <c r="C829" s="11"/>
      <c r="D829" s="15"/>
      <c r="E829" s="11"/>
      <c r="F829" s="16"/>
      <c r="G829" s="53" t="str">
        <f t="shared" si="14"/>
        <v xml:space="preserve"> </v>
      </c>
    </row>
    <row r="830" spans="2:7" ht="20.100000000000001" customHeight="1">
      <c r="B830" s="11"/>
      <c r="C830" s="11"/>
      <c r="D830" s="15"/>
      <c r="E830" s="11"/>
      <c r="F830" s="16"/>
      <c r="G830" s="53" t="str">
        <f t="shared" si="14"/>
        <v xml:space="preserve"> </v>
      </c>
    </row>
    <row r="831" spans="2:7" ht="20.100000000000001" customHeight="1">
      <c r="B831" s="11"/>
      <c r="C831" s="11"/>
      <c r="D831" s="15"/>
      <c r="E831" s="11"/>
      <c r="F831" s="16"/>
      <c r="G831" s="53" t="str">
        <f t="shared" si="14"/>
        <v xml:space="preserve"> </v>
      </c>
    </row>
    <row r="832" spans="2:7" ht="20.100000000000001" customHeight="1">
      <c r="B832" s="11"/>
      <c r="C832" s="11"/>
      <c r="D832" s="15"/>
      <c r="E832" s="11"/>
      <c r="F832" s="16"/>
      <c r="G832" s="53" t="str">
        <f t="shared" si="14"/>
        <v xml:space="preserve"> </v>
      </c>
    </row>
    <row r="833" spans="2:7" ht="20.100000000000001" customHeight="1">
      <c r="B833" s="11"/>
      <c r="C833" s="11"/>
      <c r="D833" s="15"/>
      <c r="E833" s="11"/>
      <c r="F833" s="16"/>
      <c r="G833" s="53" t="str">
        <f t="shared" si="14"/>
        <v xml:space="preserve"> </v>
      </c>
    </row>
    <row r="834" spans="2:7" ht="20.100000000000001" customHeight="1">
      <c r="B834" s="11"/>
      <c r="C834" s="11"/>
      <c r="D834" s="15"/>
      <c r="E834" s="11"/>
      <c r="F834" s="16"/>
      <c r="G834" s="53" t="str">
        <f t="shared" si="14"/>
        <v xml:space="preserve"> </v>
      </c>
    </row>
    <row r="835" spans="2:7" ht="20.100000000000001" customHeight="1">
      <c r="B835" s="11"/>
      <c r="C835" s="11"/>
      <c r="D835" s="15"/>
      <c r="E835" s="11"/>
      <c r="F835" s="16"/>
      <c r="G835" s="53" t="str">
        <f t="shared" si="14"/>
        <v xml:space="preserve"> </v>
      </c>
    </row>
    <row r="836" spans="2:7" ht="20.100000000000001" customHeight="1">
      <c r="B836" s="11"/>
      <c r="C836" s="11"/>
      <c r="D836" s="15"/>
      <c r="E836" s="11"/>
      <c r="F836" s="16"/>
      <c r="G836" s="53" t="str">
        <f t="shared" si="14"/>
        <v xml:space="preserve"> </v>
      </c>
    </row>
    <row r="837" spans="2:7" ht="20.100000000000001" customHeight="1">
      <c r="B837" s="11"/>
      <c r="C837" s="11"/>
      <c r="D837" s="15"/>
      <c r="E837" s="11"/>
      <c r="F837" s="16"/>
      <c r="G837" s="53" t="str">
        <f t="shared" si="14"/>
        <v xml:space="preserve"> </v>
      </c>
    </row>
    <row r="838" spans="2:7" ht="20.100000000000001" customHeight="1">
      <c r="B838" s="11"/>
      <c r="C838" s="11"/>
      <c r="D838" s="15"/>
      <c r="E838" s="11"/>
      <c r="F838" s="16"/>
      <c r="G838" s="53" t="str">
        <f t="shared" si="14"/>
        <v xml:space="preserve"> </v>
      </c>
    </row>
    <row r="839" spans="2:7" ht="20.100000000000001" customHeight="1">
      <c r="B839" s="11"/>
      <c r="C839" s="11"/>
      <c r="D839" s="15"/>
      <c r="E839" s="11"/>
      <c r="F839" s="16"/>
      <c r="G839" s="53" t="str">
        <f t="shared" si="14"/>
        <v xml:space="preserve"> </v>
      </c>
    </row>
    <row r="840" spans="2:7" ht="20.100000000000001" customHeight="1">
      <c r="B840" s="11"/>
      <c r="C840" s="11"/>
      <c r="D840" s="15"/>
      <c r="E840" s="11"/>
      <c r="F840" s="16"/>
      <c r="G840" s="53" t="str">
        <f t="shared" si="14"/>
        <v xml:space="preserve"> </v>
      </c>
    </row>
    <row r="841" spans="2:7" ht="20.100000000000001" customHeight="1">
      <c r="B841" s="11"/>
      <c r="C841" s="11"/>
      <c r="D841" s="15"/>
      <c r="E841" s="11"/>
      <c r="F841" s="16"/>
      <c r="G841" s="53" t="str">
        <f t="shared" si="14"/>
        <v xml:space="preserve"> </v>
      </c>
    </row>
    <row r="842" spans="2:7" ht="20.100000000000001" customHeight="1">
      <c r="B842" s="11"/>
      <c r="C842" s="11"/>
      <c r="D842" s="15"/>
      <c r="E842" s="11"/>
      <c r="F842" s="16"/>
      <c r="G842" s="53" t="str">
        <f t="shared" si="14"/>
        <v xml:space="preserve"> </v>
      </c>
    </row>
    <row r="843" spans="2:7" ht="20.100000000000001" customHeight="1">
      <c r="B843" s="11"/>
      <c r="C843" s="11"/>
      <c r="D843" s="15"/>
      <c r="E843" s="11"/>
      <c r="F843" s="16"/>
      <c r="G843" s="53" t="str">
        <f t="shared" si="14"/>
        <v xml:space="preserve"> </v>
      </c>
    </row>
    <row r="844" spans="2:7" ht="20.100000000000001" customHeight="1">
      <c r="B844" s="11"/>
      <c r="C844" s="11"/>
      <c r="D844" s="15"/>
      <c r="E844" s="11"/>
      <c r="F844" s="16"/>
      <c r="G844" s="53" t="str">
        <f t="shared" si="14"/>
        <v xml:space="preserve"> </v>
      </c>
    </row>
    <row r="845" spans="2:7" ht="20.100000000000001" customHeight="1">
      <c r="B845" s="11"/>
      <c r="C845" s="11"/>
      <c r="D845" s="15"/>
      <c r="E845" s="11"/>
      <c r="F845" s="16"/>
      <c r="G845" s="53" t="str">
        <f t="shared" si="14"/>
        <v xml:space="preserve"> </v>
      </c>
    </row>
    <row r="846" spans="2:7" ht="20.100000000000001" customHeight="1">
      <c r="B846" s="11"/>
      <c r="C846" s="11"/>
      <c r="D846" s="15"/>
      <c r="E846" s="11"/>
      <c r="F846" s="16"/>
      <c r="G846" s="53" t="str">
        <f t="shared" si="14"/>
        <v xml:space="preserve"> </v>
      </c>
    </row>
    <row r="847" spans="2:7" ht="20.100000000000001" customHeight="1">
      <c r="B847" s="11"/>
      <c r="C847" s="11"/>
      <c r="D847" s="15"/>
      <c r="E847" s="11"/>
      <c r="F847" s="16"/>
      <c r="G847" s="53" t="str">
        <f t="shared" si="14"/>
        <v xml:space="preserve"> </v>
      </c>
    </row>
    <row r="848" spans="2:7" ht="20.100000000000001" customHeight="1">
      <c r="B848" s="11"/>
      <c r="C848" s="11"/>
      <c r="D848" s="15"/>
      <c r="E848" s="11"/>
      <c r="F848" s="16"/>
      <c r="G848" s="53" t="str">
        <f t="shared" si="14"/>
        <v xml:space="preserve"> </v>
      </c>
    </row>
    <row r="849" spans="2:7" ht="20.100000000000001" customHeight="1">
      <c r="B849" s="11"/>
      <c r="C849" s="11"/>
      <c r="D849" s="15"/>
      <c r="E849" s="11"/>
      <c r="F849" s="16"/>
      <c r="G849" s="53" t="str">
        <f t="shared" si="14"/>
        <v xml:space="preserve"> </v>
      </c>
    </row>
    <row r="850" spans="2:7" ht="20.100000000000001" customHeight="1">
      <c r="B850" s="11"/>
      <c r="C850" s="11"/>
      <c r="D850" s="15"/>
      <c r="E850" s="11"/>
      <c r="F850" s="16"/>
      <c r="G850" s="53" t="str">
        <f t="shared" si="14"/>
        <v xml:space="preserve"> </v>
      </c>
    </row>
    <row r="851" spans="2:7" ht="20.100000000000001" customHeight="1">
      <c r="B851" s="11"/>
      <c r="C851" s="11"/>
      <c r="D851" s="15"/>
      <c r="E851" s="11"/>
      <c r="F851" s="16"/>
      <c r="G851" s="53" t="str">
        <f t="shared" si="14"/>
        <v xml:space="preserve"> </v>
      </c>
    </row>
    <row r="852" spans="2:7" ht="20.100000000000001" customHeight="1">
      <c r="B852" s="11"/>
      <c r="C852" s="11"/>
      <c r="D852" s="15"/>
      <c r="E852" s="11"/>
      <c r="F852" s="16"/>
      <c r="G852" s="53" t="str">
        <f t="shared" si="14"/>
        <v xml:space="preserve"> </v>
      </c>
    </row>
    <row r="853" spans="2:7" ht="20.100000000000001" customHeight="1">
      <c r="B853" s="11"/>
      <c r="C853" s="11"/>
      <c r="D853" s="15"/>
      <c r="E853" s="11"/>
      <c r="F853" s="16"/>
      <c r="G853" s="53" t="str">
        <f t="shared" si="14"/>
        <v xml:space="preserve"> </v>
      </c>
    </row>
    <row r="854" spans="2:7" ht="20.100000000000001" customHeight="1">
      <c r="B854" s="11"/>
      <c r="C854" s="11"/>
      <c r="D854" s="15"/>
      <c r="E854" s="11"/>
      <c r="F854" s="16"/>
      <c r="G854" s="53" t="str">
        <f t="shared" si="14"/>
        <v xml:space="preserve"> </v>
      </c>
    </row>
    <row r="855" spans="2:7" ht="20.100000000000001" customHeight="1">
      <c r="B855" s="11"/>
      <c r="C855" s="11"/>
      <c r="D855" s="15"/>
      <c r="E855" s="11"/>
      <c r="F855" s="16"/>
      <c r="G855" s="53" t="str">
        <f t="shared" si="14"/>
        <v xml:space="preserve"> </v>
      </c>
    </row>
    <row r="856" spans="2:7" ht="20.100000000000001" customHeight="1">
      <c r="B856" s="11"/>
      <c r="C856" s="11"/>
      <c r="D856" s="15"/>
      <c r="E856" s="11"/>
      <c r="F856" s="16"/>
      <c r="G856" s="53" t="str">
        <f t="shared" si="14"/>
        <v xml:space="preserve"> </v>
      </c>
    </row>
    <row r="857" spans="2:7" ht="20.100000000000001" customHeight="1">
      <c r="B857" s="11"/>
      <c r="C857" s="11"/>
      <c r="D857" s="15"/>
      <c r="E857" s="11"/>
      <c r="F857" s="16"/>
      <c r="G857" s="53" t="str">
        <f t="shared" si="14"/>
        <v xml:space="preserve"> </v>
      </c>
    </row>
    <row r="858" spans="2:7" ht="20.100000000000001" customHeight="1">
      <c r="B858" s="11"/>
      <c r="C858" s="11"/>
      <c r="D858" s="15"/>
      <c r="E858" s="11"/>
      <c r="F858" s="16"/>
      <c r="G858" s="53" t="str">
        <f t="shared" si="14"/>
        <v xml:space="preserve"> </v>
      </c>
    </row>
    <row r="859" spans="2:7" ht="20.100000000000001" customHeight="1">
      <c r="B859" s="11"/>
      <c r="C859" s="11"/>
      <c r="D859" s="15"/>
      <c r="E859" s="11"/>
      <c r="F859" s="16"/>
      <c r="G859" s="53" t="str">
        <f t="shared" si="14"/>
        <v xml:space="preserve"> </v>
      </c>
    </row>
    <row r="860" spans="2:7" ht="20.100000000000001" customHeight="1">
      <c r="B860" s="11"/>
      <c r="C860" s="11"/>
      <c r="D860" s="15"/>
      <c r="E860" s="11"/>
      <c r="F860" s="16"/>
      <c r="G860" s="53" t="str">
        <f t="shared" si="14"/>
        <v xml:space="preserve"> </v>
      </c>
    </row>
    <row r="861" spans="2:7" ht="20.100000000000001" customHeight="1">
      <c r="B861" s="11"/>
      <c r="C861" s="11"/>
      <c r="D861" s="15"/>
      <c r="E861" s="11"/>
      <c r="F861" s="16"/>
      <c r="G861" s="53" t="str">
        <f t="shared" si="14"/>
        <v xml:space="preserve"> </v>
      </c>
    </row>
    <row r="862" spans="2:7" ht="20.100000000000001" customHeight="1">
      <c r="B862" s="11"/>
      <c r="C862" s="11"/>
      <c r="D862" s="15"/>
      <c r="E862" s="11"/>
      <c r="F862" s="16"/>
      <c r="G862" s="53" t="str">
        <f t="shared" si="14"/>
        <v xml:space="preserve"> </v>
      </c>
    </row>
    <row r="863" spans="2:7" ht="20.100000000000001" customHeight="1">
      <c r="B863" s="11"/>
      <c r="C863" s="11"/>
      <c r="D863" s="15"/>
      <c r="E863" s="11"/>
      <c r="F863" s="16"/>
      <c r="G863" s="53" t="str">
        <f t="shared" si="14"/>
        <v xml:space="preserve"> </v>
      </c>
    </row>
    <row r="864" spans="2:7" ht="20.100000000000001" customHeight="1">
      <c r="B864" s="11"/>
      <c r="C864" s="11"/>
      <c r="D864" s="15"/>
      <c r="E864" s="11"/>
      <c r="F864" s="16"/>
      <c r="G864" s="53" t="str">
        <f t="shared" si="14"/>
        <v xml:space="preserve"> </v>
      </c>
    </row>
    <row r="865" spans="2:7" ht="20.100000000000001" customHeight="1">
      <c r="B865" s="11"/>
      <c r="C865" s="11"/>
      <c r="D865" s="15"/>
      <c r="E865" s="11"/>
      <c r="F865" s="16"/>
      <c r="G865" s="53" t="str">
        <f t="shared" si="14"/>
        <v xml:space="preserve"> </v>
      </c>
    </row>
    <row r="866" spans="2:7" ht="20.100000000000001" customHeight="1">
      <c r="B866" s="11"/>
      <c r="C866" s="11"/>
      <c r="D866" s="15"/>
      <c r="E866" s="11"/>
      <c r="F866" s="16"/>
      <c r="G866" s="53" t="str">
        <f t="shared" ref="G866:G929" si="15">IFERROR(IF(ISBLANK(C866)," ",IF(ISBLANK(D866),"NUM ARBOL",IF(ISBLANK(E866),"DAP",IF(ISBLANK(F866),"ALTURA",IF($E$33="DAP (cm)",PI()*((E866/100)^2)/4*F866*$F$9,IF($E$33="CAP (cm)",PI()*((E866/PI()/100)^2)/4*F866*$F$9))))))," ")</f>
        <v xml:space="preserve"> </v>
      </c>
    </row>
    <row r="867" spans="2:7" ht="20.100000000000001" customHeight="1">
      <c r="B867" s="11"/>
      <c r="C867" s="11"/>
      <c r="D867" s="15"/>
      <c r="E867" s="11"/>
      <c r="F867" s="16"/>
      <c r="G867" s="53" t="str">
        <f t="shared" si="15"/>
        <v xml:space="preserve"> </v>
      </c>
    </row>
    <row r="868" spans="2:7" ht="20.100000000000001" customHeight="1">
      <c r="B868" s="11"/>
      <c r="C868" s="11"/>
      <c r="D868" s="15"/>
      <c r="E868" s="11"/>
      <c r="F868" s="16"/>
      <c r="G868" s="53" t="str">
        <f t="shared" si="15"/>
        <v xml:space="preserve"> </v>
      </c>
    </row>
    <row r="869" spans="2:7" ht="20.100000000000001" customHeight="1">
      <c r="B869" s="11"/>
      <c r="C869" s="11"/>
      <c r="D869" s="15"/>
      <c r="E869" s="11"/>
      <c r="F869" s="16"/>
      <c r="G869" s="53" t="str">
        <f t="shared" si="15"/>
        <v xml:space="preserve"> </v>
      </c>
    </row>
    <row r="870" spans="2:7" ht="20.100000000000001" customHeight="1">
      <c r="B870" s="11"/>
      <c r="C870" s="11"/>
      <c r="D870" s="15"/>
      <c r="E870" s="11"/>
      <c r="F870" s="16"/>
      <c r="G870" s="53" t="str">
        <f t="shared" si="15"/>
        <v xml:space="preserve"> </v>
      </c>
    </row>
    <row r="871" spans="2:7" ht="20.100000000000001" customHeight="1">
      <c r="B871" s="11"/>
      <c r="C871" s="11"/>
      <c r="D871" s="15"/>
      <c r="E871" s="11"/>
      <c r="F871" s="16"/>
      <c r="G871" s="53" t="str">
        <f t="shared" si="15"/>
        <v xml:space="preserve"> </v>
      </c>
    </row>
    <row r="872" spans="2:7" ht="20.100000000000001" customHeight="1">
      <c r="B872" s="11"/>
      <c r="C872" s="11"/>
      <c r="D872" s="15"/>
      <c r="E872" s="11"/>
      <c r="F872" s="16"/>
      <c r="G872" s="53" t="str">
        <f t="shared" si="15"/>
        <v xml:space="preserve"> </v>
      </c>
    </row>
    <row r="873" spans="2:7" ht="20.100000000000001" customHeight="1">
      <c r="B873" s="11"/>
      <c r="C873" s="11"/>
      <c r="D873" s="15"/>
      <c r="E873" s="11"/>
      <c r="F873" s="16"/>
      <c r="G873" s="53" t="str">
        <f t="shared" si="15"/>
        <v xml:space="preserve"> </v>
      </c>
    </row>
    <row r="874" spans="2:7" ht="20.100000000000001" customHeight="1">
      <c r="B874" s="11"/>
      <c r="C874" s="11"/>
      <c r="D874" s="15"/>
      <c r="E874" s="11"/>
      <c r="F874" s="16"/>
      <c r="G874" s="53" t="str">
        <f t="shared" si="15"/>
        <v xml:space="preserve"> </v>
      </c>
    </row>
    <row r="875" spans="2:7" ht="20.100000000000001" customHeight="1">
      <c r="B875" s="11"/>
      <c r="C875" s="11"/>
      <c r="D875" s="15"/>
      <c r="E875" s="11"/>
      <c r="F875" s="16"/>
      <c r="G875" s="53" t="str">
        <f t="shared" si="15"/>
        <v xml:space="preserve"> </v>
      </c>
    </row>
    <row r="876" spans="2:7" ht="20.100000000000001" customHeight="1">
      <c r="B876" s="11"/>
      <c r="C876" s="11"/>
      <c r="D876" s="15"/>
      <c r="E876" s="11"/>
      <c r="F876" s="16"/>
      <c r="G876" s="53" t="str">
        <f t="shared" si="15"/>
        <v xml:space="preserve"> </v>
      </c>
    </row>
    <row r="877" spans="2:7" ht="20.100000000000001" customHeight="1">
      <c r="B877" s="11"/>
      <c r="C877" s="11"/>
      <c r="D877" s="15"/>
      <c r="E877" s="11"/>
      <c r="F877" s="16"/>
      <c r="G877" s="53" t="str">
        <f t="shared" si="15"/>
        <v xml:space="preserve"> </v>
      </c>
    </row>
    <row r="878" spans="2:7" ht="20.100000000000001" customHeight="1">
      <c r="B878" s="11"/>
      <c r="C878" s="11"/>
      <c r="D878" s="15"/>
      <c r="E878" s="11"/>
      <c r="F878" s="16"/>
      <c r="G878" s="53" t="str">
        <f t="shared" si="15"/>
        <v xml:space="preserve"> </v>
      </c>
    </row>
    <row r="879" spans="2:7" ht="20.100000000000001" customHeight="1">
      <c r="B879" s="11"/>
      <c r="C879" s="11"/>
      <c r="D879" s="15"/>
      <c r="E879" s="11"/>
      <c r="F879" s="16"/>
      <c r="G879" s="53" t="str">
        <f t="shared" si="15"/>
        <v xml:space="preserve"> </v>
      </c>
    </row>
    <row r="880" spans="2:7" ht="20.100000000000001" customHeight="1">
      <c r="B880" s="11"/>
      <c r="C880" s="11"/>
      <c r="D880" s="15"/>
      <c r="E880" s="11"/>
      <c r="F880" s="16"/>
      <c r="G880" s="53" t="str">
        <f t="shared" si="15"/>
        <v xml:space="preserve"> </v>
      </c>
    </row>
    <row r="881" spans="2:7" ht="20.100000000000001" customHeight="1">
      <c r="B881" s="11"/>
      <c r="C881" s="11"/>
      <c r="D881" s="15"/>
      <c r="E881" s="11"/>
      <c r="F881" s="16"/>
      <c r="G881" s="53" t="str">
        <f t="shared" si="15"/>
        <v xml:space="preserve"> </v>
      </c>
    </row>
    <row r="882" spans="2:7" ht="20.100000000000001" customHeight="1">
      <c r="B882" s="11"/>
      <c r="C882" s="11"/>
      <c r="D882" s="15"/>
      <c r="E882" s="11"/>
      <c r="F882" s="16"/>
      <c r="G882" s="53" t="str">
        <f t="shared" si="15"/>
        <v xml:space="preserve"> </v>
      </c>
    </row>
    <row r="883" spans="2:7" ht="20.100000000000001" customHeight="1">
      <c r="B883" s="11"/>
      <c r="C883" s="11"/>
      <c r="D883" s="15"/>
      <c r="E883" s="11"/>
      <c r="F883" s="16"/>
      <c r="G883" s="53" t="str">
        <f t="shared" si="15"/>
        <v xml:space="preserve"> </v>
      </c>
    </row>
    <row r="884" spans="2:7" ht="20.100000000000001" customHeight="1">
      <c r="B884" s="11"/>
      <c r="C884" s="11"/>
      <c r="D884" s="15"/>
      <c r="E884" s="11"/>
      <c r="F884" s="16"/>
      <c r="G884" s="53" t="str">
        <f t="shared" si="15"/>
        <v xml:space="preserve"> </v>
      </c>
    </row>
    <row r="885" spans="2:7" ht="20.100000000000001" customHeight="1">
      <c r="B885" s="11"/>
      <c r="C885" s="11"/>
      <c r="D885" s="15"/>
      <c r="E885" s="11"/>
      <c r="F885" s="16"/>
      <c r="G885" s="53" t="str">
        <f t="shared" si="15"/>
        <v xml:space="preserve"> </v>
      </c>
    </row>
    <row r="886" spans="2:7" ht="20.100000000000001" customHeight="1">
      <c r="B886" s="11"/>
      <c r="C886" s="11"/>
      <c r="D886" s="15"/>
      <c r="E886" s="11"/>
      <c r="F886" s="16"/>
      <c r="G886" s="53" t="str">
        <f t="shared" si="15"/>
        <v xml:space="preserve"> </v>
      </c>
    </row>
    <row r="887" spans="2:7" ht="20.100000000000001" customHeight="1">
      <c r="B887" s="11"/>
      <c r="C887" s="11"/>
      <c r="D887" s="15"/>
      <c r="E887" s="11"/>
      <c r="F887" s="16"/>
      <c r="G887" s="53" t="str">
        <f t="shared" si="15"/>
        <v xml:space="preserve"> </v>
      </c>
    </row>
    <row r="888" spans="2:7" ht="20.100000000000001" customHeight="1">
      <c r="B888" s="11"/>
      <c r="C888" s="11"/>
      <c r="D888" s="15"/>
      <c r="E888" s="11"/>
      <c r="F888" s="16"/>
      <c r="G888" s="53" t="str">
        <f t="shared" si="15"/>
        <v xml:space="preserve"> </v>
      </c>
    </row>
    <row r="889" spans="2:7" ht="20.100000000000001" customHeight="1">
      <c r="B889" s="11"/>
      <c r="C889" s="11"/>
      <c r="D889" s="15"/>
      <c r="E889" s="11"/>
      <c r="F889" s="16"/>
      <c r="G889" s="53" t="str">
        <f t="shared" si="15"/>
        <v xml:space="preserve"> </v>
      </c>
    </row>
    <row r="890" spans="2:7" ht="20.100000000000001" customHeight="1">
      <c r="B890" s="11"/>
      <c r="C890" s="11"/>
      <c r="D890" s="15"/>
      <c r="E890" s="11"/>
      <c r="F890" s="16"/>
      <c r="G890" s="53" t="str">
        <f t="shared" si="15"/>
        <v xml:space="preserve"> </v>
      </c>
    </row>
    <row r="891" spans="2:7" ht="20.100000000000001" customHeight="1">
      <c r="B891" s="11"/>
      <c r="C891" s="11"/>
      <c r="D891" s="15"/>
      <c r="E891" s="11"/>
      <c r="F891" s="16"/>
      <c r="G891" s="53" t="str">
        <f t="shared" si="15"/>
        <v xml:space="preserve"> </v>
      </c>
    </row>
    <row r="892" spans="2:7" ht="20.100000000000001" customHeight="1">
      <c r="B892" s="11"/>
      <c r="C892" s="11"/>
      <c r="D892" s="15"/>
      <c r="E892" s="11"/>
      <c r="F892" s="16"/>
      <c r="G892" s="53" t="str">
        <f t="shared" si="15"/>
        <v xml:space="preserve"> </v>
      </c>
    </row>
    <row r="893" spans="2:7" ht="20.100000000000001" customHeight="1">
      <c r="B893" s="11"/>
      <c r="C893" s="11"/>
      <c r="D893" s="15"/>
      <c r="E893" s="11"/>
      <c r="F893" s="16"/>
      <c r="G893" s="53" t="str">
        <f t="shared" si="15"/>
        <v xml:space="preserve"> </v>
      </c>
    </row>
    <row r="894" spans="2:7" ht="20.100000000000001" customHeight="1">
      <c r="B894" s="11"/>
      <c r="C894" s="11"/>
      <c r="D894" s="15"/>
      <c r="E894" s="11"/>
      <c r="F894" s="16"/>
      <c r="G894" s="53" t="str">
        <f t="shared" si="15"/>
        <v xml:space="preserve"> </v>
      </c>
    </row>
    <row r="895" spans="2:7" ht="20.100000000000001" customHeight="1">
      <c r="B895" s="11"/>
      <c r="C895" s="11"/>
      <c r="D895" s="15"/>
      <c r="E895" s="11"/>
      <c r="F895" s="16"/>
      <c r="G895" s="53" t="str">
        <f t="shared" si="15"/>
        <v xml:space="preserve"> </v>
      </c>
    </row>
    <row r="896" spans="2:7" ht="20.100000000000001" customHeight="1">
      <c r="B896" s="11"/>
      <c r="C896" s="11"/>
      <c r="D896" s="15"/>
      <c r="E896" s="11"/>
      <c r="F896" s="16"/>
      <c r="G896" s="53" t="str">
        <f t="shared" si="15"/>
        <v xml:space="preserve"> </v>
      </c>
    </row>
    <row r="897" spans="2:7" ht="20.100000000000001" customHeight="1">
      <c r="B897" s="11"/>
      <c r="C897" s="11"/>
      <c r="D897" s="15"/>
      <c r="E897" s="11"/>
      <c r="F897" s="16"/>
      <c r="G897" s="53" t="str">
        <f t="shared" si="15"/>
        <v xml:space="preserve"> </v>
      </c>
    </row>
    <row r="898" spans="2:7" ht="20.100000000000001" customHeight="1">
      <c r="B898" s="11"/>
      <c r="C898" s="11"/>
      <c r="D898" s="15"/>
      <c r="E898" s="11"/>
      <c r="F898" s="16"/>
      <c r="G898" s="53" t="str">
        <f t="shared" si="15"/>
        <v xml:space="preserve"> </v>
      </c>
    </row>
    <row r="899" spans="2:7" ht="20.100000000000001" customHeight="1">
      <c r="B899" s="11"/>
      <c r="C899" s="11"/>
      <c r="D899" s="15"/>
      <c r="E899" s="11"/>
      <c r="F899" s="16"/>
      <c r="G899" s="53" t="str">
        <f t="shared" si="15"/>
        <v xml:space="preserve"> </v>
      </c>
    </row>
    <row r="900" spans="2:7" ht="20.100000000000001" customHeight="1">
      <c r="B900" s="11"/>
      <c r="C900" s="11"/>
      <c r="D900" s="15"/>
      <c r="E900" s="11"/>
      <c r="F900" s="16"/>
      <c r="G900" s="53" t="str">
        <f t="shared" si="15"/>
        <v xml:space="preserve"> </v>
      </c>
    </row>
    <row r="901" spans="2:7" ht="20.100000000000001" customHeight="1">
      <c r="B901" s="11"/>
      <c r="C901" s="11"/>
      <c r="D901" s="15"/>
      <c r="E901" s="11"/>
      <c r="F901" s="16"/>
      <c r="G901" s="53" t="str">
        <f t="shared" si="15"/>
        <v xml:space="preserve"> </v>
      </c>
    </row>
    <row r="902" spans="2:7" ht="20.100000000000001" customHeight="1">
      <c r="B902" s="11"/>
      <c r="C902" s="11"/>
      <c r="D902" s="15"/>
      <c r="E902" s="11"/>
      <c r="F902" s="16"/>
      <c r="G902" s="53" t="str">
        <f t="shared" si="15"/>
        <v xml:space="preserve"> </v>
      </c>
    </row>
    <row r="903" spans="2:7" ht="20.100000000000001" customHeight="1">
      <c r="B903" s="11"/>
      <c r="C903" s="11"/>
      <c r="D903" s="15"/>
      <c r="E903" s="11"/>
      <c r="F903" s="16"/>
      <c r="G903" s="53" t="str">
        <f t="shared" si="15"/>
        <v xml:space="preserve"> </v>
      </c>
    </row>
    <row r="904" spans="2:7" ht="20.100000000000001" customHeight="1">
      <c r="B904" s="11"/>
      <c r="C904" s="11"/>
      <c r="D904" s="15"/>
      <c r="E904" s="11"/>
      <c r="F904" s="16"/>
      <c r="G904" s="53" t="str">
        <f t="shared" si="15"/>
        <v xml:space="preserve"> </v>
      </c>
    </row>
    <row r="905" spans="2:7" ht="20.100000000000001" customHeight="1">
      <c r="B905" s="11"/>
      <c r="C905" s="11"/>
      <c r="D905" s="15"/>
      <c r="E905" s="11"/>
      <c r="F905" s="16"/>
      <c r="G905" s="53" t="str">
        <f t="shared" si="15"/>
        <v xml:space="preserve"> </v>
      </c>
    </row>
    <row r="906" spans="2:7" ht="20.100000000000001" customHeight="1">
      <c r="B906" s="11"/>
      <c r="C906" s="11"/>
      <c r="D906" s="15"/>
      <c r="E906" s="11"/>
      <c r="F906" s="16"/>
      <c r="G906" s="53" t="str">
        <f t="shared" si="15"/>
        <v xml:space="preserve"> </v>
      </c>
    </row>
    <row r="907" spans="2:7" ht="20.100000000000001" customHeight="1">
      <c r="B907" s="11"/>
      <c r="C907" s="11"/>
      <c r="D907" s="15"/>
      <c r="E907" s="11"/>
      <c r="F907" s="16"/>
      <c r="G907" s="53" t="str">
        <f t="shared" si="15"/>
        <v xml:space="preserve"> </v>
      </c>
    </row>
    <row r="908" spans="2:7" ht="20.100000000000001" customHeight="1">
      <c r="B908" s="11"/>
      <c r="C908" s="11"/>
      <c r="D908" s="15"/>
      <c r="E908" s="11"/>
      <c r="F908" s="16"/>
      <c r="G908" s="53" t="str">
        <f t="shared" si="15"/>
        <v xml:space="preserve"> </v>
      </c>
    </row>
    <row r="909" spans="2:7" ht="20.100000000000001" customHeight="1">
      <c r="B909" s="11"/>
      <c r="C909" s="11"/>
      <c r="D909" s="15"/>
      <c r="E909" s="11"/>
      <c r="F909" s="16"/>
      <c r="G909" s="53" t="str">
        <f t="shared" si="15"/>
        <v xml:space="preserve"> </v>
      </c>
    </row>
    <row r="910" spans="2:7" ht="20.100000000000001" customHeight="1">
      <c r="B910" s="11"/>
      <c r="C910" s="11"/>
      <c r="D910" s="15"/>
      <c r="E910" s="11"/>
      <c r="F910" s="16"/>
      <c r="G910" s="53" t="str">
        <f t="shared" si="15"/>
        <v xml:space="preserve"> </v>
      </c>
    </row>
    <row r="911" spans="2:7" ht="20.100000000000001" customHeight="1">
      <c r="B911" s="11"/>
      <c r="C911" s="11"/>
      <c r="D911" s="15"/>
      <c r="E911" s="11"/>
      <c r="F911" s="16"/>
      <c r="G911" s="53" t="str">
        <f t="shared" si="15"/>
        <v xml:space="preserve"> </v>
      </c>
    </row>
    <row r="912" spans="2:7" ht="20.100000000000001" customHeight="1">
      <c r="B912" s="11"/>
      <c r="C912" s="11"/>
      <c r="D912" s="15"/>
      <c r="E912" s="11"/>
      <c r="F912" s="16"/>
      <c r="G912" s="53" t="str">
        <f t="shared" si="15"/>
        <v xml:space="preserve"> </v>
      </c>
    </row>
    <row r="913" spans="2:7" ht="20.100000000000001" customHeight="1">
      <c r="B913" s="11"/>
      <c r="C913" s="11"/>
      <c r="D913" s="15"/>
      <c r="E913" s="11"/>
      <c r="F913" s="16"/>
      <c r="G913" s="53" t="str">
        <f t="shared" si="15"/>
        <v xml:space="preserve"> </v>
      </c>
    </row>
    <row r="914" spans="2:7" ht="20.100000000000001" customHeight="1">
      <c r="B914" s="11"/>
      <c r="C914" s="11"/>
      <c r="D914" s="15"/>
      <c r="E914" s="11"/>
      <c r="F914" s="16"/>
      <c r="G914" s="53" t="str">
        <f t="shared" si="15"/>
        <v xml:space="preserve"> </v>
      </c>
    </row>
    <row r="915" spans="2:7" ht="20.100000000000001" customHeight="1">
      <c r="B915" s="11"/>
      <c r="C915" s="11"/>
      <c r="D915" s="15"/>
      <c r="E915" s="11"/>
      <c r="F915" s="16"/>
      <c r="G915" s="53" t="str">
        <f t="shared" si="15"/>
        <v xml:space="preserve"> </v>
      </c>
    </row>
    <row r="916" spans="2:7" ht="20.100000000000001" customHeight="1">
      <c r="B916" s="11"/>
      <c r="C916" s="11"/>
      <c r="D916" s="15"/>
      <c r="E916" s="11"/>
      <c r="F916" s="16"/>
      <c r="G916" s="53" t="str">
        <f t="shared" si="15"/>
        <v xml:space="preserve"> </v>
      </c>
    </row>
    <row r="917" spans="2:7" ht="20.100000000000001" customHeight="1">
      <c r="B917" s="11"/>
      <c r="C917" s="11"/>
      <c r="D917" s="15"/>
      <c r="E917" s="11"/>
      <c r="F917" s="16"/>
      <c r="G917" s="53" t="str">
        <f t="shared" si="15"/>
        <v xml:space="preserve"> </v>
      </c>
    </row>
    <row r="918" spans="2:7" ht="20.100000000000001" customHeight="1">
      <c r="B918" s="11"/>
      <c r="C918" s="11"/>
      <c r="D918" s="15"/>
      <c r="E918" s="11"/>
      <c r="F918" s="16"/>
      <c r="G918" s="53" t="str">
        <f t="shared" si="15"/>
        <v xml:space="preserve"> </v>
      </c>
    </row>
    <row r="919" spans="2:7" ht="20.100000000000001" customHeight="1">
      <c r="B919" s="11"/>
      <c r="C919" s="11"/>
      <c r="D919" s="15"/>
      <c r="E919" s="11"/>
      <c r="F919" s="16"/>
      <c r="G919" s="53" t="str">
        <f t="shared" si="15"/>
        <v xml:space="preserve"> </v>
      </c>
    </row>
    <row r="920" spans="2:7" ht="20.100000000000001" customHeight="1">
      <c r="B920" s="11"/>
      <c r="C920" s="11"/>
      <c r="D920" s="15"/>
      <c r="E920" s="11"/>
      <c r="F920" s="16"/>
      <c r="G920" s="53" t="str">
        <f t="shared" si="15"/>
        <v xml:space="preserve"> </v>
      </c>
    </row>
    <row r="921" spans="2:7" ht="20.100000000000001" customHeight="1">
      <c r="B921" s="11"/>
      <c r="C921" s="11"/>
      <c r="D921" s="15"/>
      <c r="E921" s="11"/>
      <c r="F921" s="16"/>
      <c r="G921" s="53" t="str">
        <f t="shared" si="15"/>
        <v xml:space="preserve"> </v>
      </c>
    </row>
    <row r="922" spans="2:7" ht="20.100000000000001" customHeight="1">
      <c r="B922" s="11"/>
      <c r="C922" s="11"/>
      <c r="D922" s="15"/>
      <c r="E922" s="11"/>
      <c r="F922" s="16"/>
      <c r="G922" s="53" t="str">
        <f t="shared" si="15"/>
        <v xml:space="preserve"> </v>
      </c>
    </row>
    <row r="923" spans="2:7" ht="20.100000000000001" customHeight="1">
      <c r="B923" s="11"/>
      <c r="C923" s="11"/>
      <c r="D923" s="15"/>
      <c r="E923" s="11"/>
      <c r="F923" s="16"/>
      <c r="G923" s="53" t="str">
        <f t="shared" si="15"/>
        <v xml:space="preserve"> </v>
      </c>
    </row>
    <row r="924" spans="2:7" ht="20.100000000000001" customHeight="1">
      <c r="B924" s="11"/>
      <c r="C924" s="11"/>
      <c r="D924" s="15"/>
      <c r="E924" s="11"/>
      <c r="F924" s="16"/>
      <c r="G924" s="53" t="str">
        <f t="shared" si="15"/>
        <v xml:space="preserve"> </v>
      </c>
    </row>
    <row r="925" spans="2:7" ht="20.100000000000001" customHeight="1">
      <c r="B925" s="11"/>
      <c r="C925" s="11"/>
      <c r="D925" s="15"/>
      <c r="E925" s="11"/>
      <c r="F925" s="16"/>
      <c r="G925" s="53" t="str">
        <f t="shared" si="15"/>
        <v xml:space="preserve"> </v>
      </c>
    </row>
    <row r="926" spans="2:7" ht="20.100000000000001" customHeight="1">
      <c r="B926" s="11"/>
      <c r="C926" s="11"/>
      <c r="D926" s="15"/>
      <c r="E926" s="11"/>
      <c r="F926" s="16"/>
      <c r="G926" s="53" t="str">
        <f t="shared" si="15"/>
        <v xml:space="preserve"> </v>
      </c>
    </row>
    <row r="927" spans="2:7" ht="20.100000000000001" customHeight="1">
      <c r="B927" s="11"/>
      <c r="C927" s="11"/>
      <c r="D927" s="15"/>
      <c r="E927" s="11"/>
      <c r="F927" s="16"/>
      <c r="G927" s="53" t="str">
        <f t="shared" si="15"/>
        <v xml:space="preserve"> </v>
      </c>
    </row>
    <row r="928" spans="2:7" ht="20.100000000000001" customHeight="1">
      <c r="B928" s="11"/>
      <c r="C928" s="11"/>
      <c r="D928" s="15"/>
      <c r="E928" s="11"/>
      <c r="F928" s="16"/>
      <c r="G928" s="53" t="str">
        <f t="shared" si="15"/>
        <v xml:space="preserve"> </v>
      </c>
    </row>
    <row r="929" spans="2:7" ht="20.100000000000001" customHeight="1">
      <c r="B929" s="11"/>
      <c r="C929" s="11"/>
      <c r="D929" s="15"/>
      <c r="E929" s="11"/>
      <c r="F929" s="16"/>
      <c r="G929" s="53" t="str">
        <f t="shared" si="15"/>
        <v xml:space="preserve"> </v>
      </c>
    </row>
    <row r="930" spans="2:7" ht="20.100000000000001" customHeight="1">
      <c r="B930" s="11"/>
      <c r="C930" s="11"/>
      <c r="D930" s="15"/>
      <c r="E930" s="11"/>
      <c r="F930" s="16"/>
      <c r="G930" s="53" t="str">
        <f t="shared" ref="G930:G993" si="16">IFERROR(IF(ISBLANK(C930)," ",IF(ISBLANK(D930),"NUM ARBOL",IF(ISBLANK(E930),"DAP",IF(ISBLANK(F930),"ALTURA",IF($E$33="DAP (cm)",PI()*((E930/100)^2)/4*F930*$F$9,IF($E$33="CAP (cm)",PI()*((E930/PI()/100)^2)/4*F930*$F$9))))))," ")</f>
        <v xml:space="preserve"> </v>
      </c>
    </row>
    <row r="931" spans="2:7" ht="20.100000000000001" customHeight="1">
      <c r="B931" s="11"/>
      <c r="C931" s="11"/>
      <c r="D931" s="15"/>
      <c r="E931" s="11"/>
      <c r="F931" s="16"/>
      <c r="G931" s="53" t="str">
        <f t="shared" si="16"/>
        <v xml:space="preserve"> </v>
      </c>
    </row>
    <row r="932" spans="2:7" ht="20.100000000000001" customHeight="1">
      <c r="B932" s="11"/>
      <c r="C932" s="11"/>
      <c r="D932" s="15"/>
      <c r="E932" s="11"/>
      <c r="F932" s="16"/>
      <c r="G932" s="53" t="str">
        <f t="shared" si="16"/>
        <v xml:space="preserve"> </v>
      </c>
    </row>
    <row r="933" spans="2:7" ht="20.100000000000001" customHeight="1">
      <c r="B933" s="11"/>
      <c r="C933" s="11"/>
      <c r="D933" s="15"/>
      <c r="E933" s="11"/>
      <c r="F933" s="16"/>
      <c r="G933" s="53" t="str">
        <f t="shared" si="16"/>
        <v xml:space="preserve"> </v>
      </c>
    </row>
    <row r="934" spans="2:7" ht="20.100000000000001" customHeight="1">
      <c r="B934" s="11"/>
      <c r="C934" s="11"/>
      <c r="D934" s="15"/>
      <c r="E934" s="11"/>
      <c r="F934" s="16"/>
      <c r="G934" s="53" t="str">
        <f t="shared" si="16"/>
        <v xml:space="preserve"> </v>
      </c>
    </row>
    <row r="935" spans="2:7" ht="20.100000000000001" customHeight="1">
      <c r="B935" s="11"/>
      <c r="C935" s="11"/>
      <c r="D935" s="15"/>
      <c r="E935" s="11"/>
      <c r="F935" s="16"/>
      <c r="G935" s="53" t="str">
        <f t="shared" si="16"/>
        <v xml:space="preserve"> </v>
      </c>
    </row>
    <row r="936" spans="2:7" ht="20.100000000000001" customHeight="1">
      <c r="B936" s="11"/>
      <c r="C936" s="11"/>
      <c r="D936" s="15"/>
      <c r="E936" s="11"/>
      <c r="F936" s="16"/>
      <c r="G936" s="53" t="str">
        <f t="shared" si="16"/>
        <v xml:space="preserve"> </v>
      </c>
    </row>
    <row r="937" spans="2:7" ht="20.100000000000001" customHeight="1">
      <c r="B937" s="11"/>
      <c r="C937" s="11"/>
      <c r="D937" s="15"/>
      <c r="E937" s="11"/>
      <c r="F937" s="16"/>
      <c r="G937" s="53" t="str">
        <f t="shared" si="16"/>
        <v xml:space="preserve"> </v>
      </c>
    </row>
    <row r="938" spans="2:7" ht="20.100000000000001" customHeight="1">
      <c r="B938" s="11"/>
      <c r="C938" s="11"/>
      <c r="D938" s="15"/>
      <c r="E938" s="11"/>
      <c r="F938" s="16"/>
      <c r="G938" s="53" t="str">
        <f t="shared" si="16"/>
        <v xml:space="preserve"> </v>
      </c>
    </row>
    <row r="939" spans="2:7" ht="20.100000000000001" customHeight="1">
      <c r="B939" s="11"/>
      <c r="C939" s="11"/>
      <c r="D939" s="15"/>
      <c r="E939" s="11"/>
      <c r="F939" s="16"/>
      <c r="G939" s="53" t="str">
        <f t="shared" si="16"/>
        <v xml:space="preserve"> </v>
      </c>
    </row>
    <row r="940" spans="2:7" ht="20.100000000000001" customHeight="1">
      <c r="B940" s="11"/>
      <c r="C940" s="11"/>
      <c r="D940" s="15"/>
      <c r="E940" s="11"/>
      <c r="F940" s="16"/>
      <c r="G940" s="53" t="str">
        <f t="shared" si="16"/>
        <v xml:space="preserve"> </v>
      </c>
    </row>
    <row r="941" spans="2:7" ht="20.100000000000001" customHeight="1">
      <c r="B941" s="11"/>
      <c r="C941" s="11"/>
      <c r="D941" s="15"/>
      <c r="E941" s="11"/>
      <c r="F941" s="16"/>
      <c r="G941" s="53" t="str">
        <f t="shared" si="16"/>
        <v xml:space="preserve"> </v>
      </c>
    </row>
    <row r="942" spans="2:7" ht="20.100000000000001" customHeight="1">
      <c r="B942" s="11"/>
      <c r="C942" s="11"/>
      <c r="D942" s="15"/>
      <c r="E942" s="11"/>
      <c r="F942" s="16"/>
      <c r="G942" s="53" t="str">
        <f t="shared" si="16"/>
        <v xml:space="preserve"> </v>
      </c>
    </row>
    <row r="943" spans="2:7" ht="20.100000000000001" customHeight="1">
      <c r="B943" s="11"/>
      <c r="C943" s="11"/>
      <c r="D943" s="15"/>
      <c r="E943" s="11"/>
      <c r="F943" s="16"/>
      <c r="G943" s="53" t="str">
        <f t="shared" si="16"/>
        <v xml:space="preserve"> </v>
      </c>
    </row>
    <row r="944" spans="2:7" ht="20.100000000000001" customHeight="1">
      <c r="B944" s="11"/>
      <c r="C944" s="11"/>
      <c r="D944" s="15"/>
      <c r="E944" s="11"/>
      <c r="F944" s="16"/>
      <c r="G944" s="53" t="str">
        <f t="shared" si="16"/>
        <v xml:space="preserve"> </v>
      </c>
    </row>
    <row r="945" spans="2:7" ht="20.100000000000001" customHeight="1">
      <c r="B945" s="11"/>
      <c r="C945" s="11"/>
      <c r="D945" s="15"/>
      <c r="E945" s="11"/>
      <c r="F945" s="16"/>
      <c r="G945" s="53" t="str">
        <f t="shared" si="16"/>
        <v xml:space="preserve"> </v>
      </c>
    </row>
    <row r="946" spans="2:7" ht="20.100000000000001" customHeight="1">
      <c r="B946" s="11"/>
      <c r="C946" s="11"/>
      <c r="D946" s="15"/>
      <c r="E946" s="11"/>
      <c r="F946" s="16"/>
      <c r="G946" s="53" t="str">
        <f t="shared" si="16"/>
        <v xml:space="preserve"> </v>
      </c>
    </row>
    <row r="947" spans="2:7" ht="20.100000000000001" customHeight="1">
      <c r="B947" s="11"/>
      <c r="C947" s="11"/>
      <c r="D947" s="15"/>
      <c r="E947" s="11"/>
      <c r="F947" s="16"/>
      <c r="G947" s="53" t="str">
        <f t="shared" si="16"/>
        <v xml:space="preserve"> </v>
      </c>
    </row>
    <row r="948" spans="2:7" ht="20.100000000000001" customHeight="1">
      <c r="B948" s="11"/>
      <c r="C948" s="11"/>
      <c r="D948" s="15"/>
      <c r="E948" s="11"/>
      <c r="F948" s="16"/>
      <c r="G948" s="53" t="str">
        <f t="shared" si="16"/>
        <v xml:space="preserve"> </v>
      </c>
    </row>
    <row r="949" spans="2:7" ht="20.100000000000001" customHeight="1">
      <c r="B949" s="11"/>
      <c r="C949" s="11"/>
      <c r="D949" s="15"/>
      <c r="E949" s="11"/>
      <c r="F949" s="16"/>
      <c r="G949" s="53" t="str">
        <f t="shared" si="16"/>
        <v xml:space="preserve"> </v>
      </c>
    </row>
    <row r="950" spans="2:7" ht="20.100000000000001" customHeight="1">
      <c r="B950" s="11"/>
      <c r="C950" s="11"/>
      <c r="D950" s="15"/>
      <c r="E950" s="11"/>
      <c r="F950" s="16"/>
      <c r="G950" s="53" t="str">
        <f t="shared" si="16"/>
        <v xml:space="preserve"> </v>
      </c>
    </row>
    <row r="951" spans="2:7" ht="20.100000000000001" customHeight="1">
      <c r="B951" s="11"/>
      <c r="C951" s="11"/>
      <c r="D951" s="15"/>
      <c r="E951" s="11"/>
      <c r="F951" s="16"/>
      <c r="G951" s="53" t="str">
        <f t="shared" si="16"/>
        <v xml:space="preserve"> </v>
      </c>
    </row>
    <row r="952" spans="2:7" ht="20.100000000000001" customHeight="1">
      <c r="B952" s="11"/>
      <c r="C952" s="11"/>
      <c r="D952" s="15"/>
      <c r="E952" s="11"/>
      <c r="F952" s="16"/>
      <c r="G952" s="53" t="str">
        <f t="shared" si="16"/>
        <v xml:space="preserve"> </v>
      </c>
    </row>
    <row r="953" spans="2:7" ht="20.100000000000001" customHeight="1">
      <c r="B953" s="11"/>
      <c r="C953" s="11"/>
      <c r="D953" s="15"/>
      <c r="E953" s="11"/>
      <c r="F953" s="16"/>
      <c r="G953" s="53" t="str">
        <f t="shared" si="16"/>
        <v xml:space="preserve"> </v>
      </c>
    </row>
    <row r="954" spans="2:7" ht="20.100000000000001" customHeight="1">
      <c r="B954" s="11"/>
      <c r="C954" s="11"/>
      <c r="D954" s="15"/>
      <c r="E954" s="11"/>
      <c r="F954" s="16"/>
      <c r="G954" s="53" t="str">
        <f t="shared" si="16"/>
        <v xml:space="preserve"> </v>
      </c>
    </row>
    <row r="955" spans="2:7" ht="20.100000000000001" customHeight="1">
      <c r="B955" s="11"/>
      <c r="C955" s="11"/>
      <c r="D955" s="15"/>
      <c r="E955" s="11"/>
      <c r="F955" s="16"/>
      <c r="G955" s="53" t="str">
        <f t="shared" si="16"/>
        <v xml:space="preserve"> </v>
      </c>
    </row>
    <row r="956" spans="2:7" ht="20.100000000000001" customHeight="1">
      <c r="B956" s="11"/>
      <c r="C956" s="11"/>
      <c r="D956" s="15"/>
      <c r="E956" s="11"/>
      <c r="F956" s="16"/>
      <c r="G956" s="53" t="str">
        <f t="shared" si="16"/>
        <v xml:space="preserve"> </v>
      </c>
    </row>
    <row r="957" spans="2:7" ht="20.100000000000001" customHeight="1">
      <c r="B957" s="11"/>
      <c r="C957" s="11"/>
      <c r="D957" s="15"/>
      <c r="E957" s="11"/>
      <c r="F957" s="16"/>
      <c r="G957" s="53" t="str">
        <f t="shared" si="16"/>
        <v xml:space="preserve"> </v>
      </c>
    </row>
    <row r="958" spans="2:7" ht="20.100000000000001" customHeight="1">
      <c r="B958" s="11"/>
      <c r="C958" s="11"/>
      <c r="D958" s="15"/>
      <c r="E958" s="11"/>
      <c r="F958" s="16"/>
      <c r="G958" s="53" t="str">
        <f t="shared" si="16"/>
        <v xml:space="preserve"> </v>
      </c>
    </row>
    <row r="959" spans="2:7" ht="20.100000000000001" customHeight="1">
      <c r="B959" s="11"/>
      <c r="C959" s="11"/>
      <c r="D959" s="15"/>
      <c r="E959" s="11"/>
      <c r="F959" s="16"/>
      <c r="G959" s="53" t="str">
        <f t="shared" si="16"/>
        <v xml:space="preserve"> </v>
      </c>
    </row>
    <row r="960" spans="2:7" ht="20.100000000000001" customHeight="1">
      <c r="B960" s="11"/>
      <c r="C960" s="11"/>
      <c r="D960" s="15"/>
      <c r="E960" s="11"/>
      <c r="F960" s="16"/>
      <c r="G960" s="53" t="str">
        <f t="shared" si="16"/>
        <v xml:space="preserve"> </v>
      </c>
    </row>
    <row r="961" spans="2:7" ht="20.100000000000001" customHeight="1">
      <c r="B961" s="11"/>
      <c r="C961" s="11"/>
      <c r="D961" s="15"/>
      <c r="E961" s="11"/>
      <c r="F961" s="16"/>
      <c r="G961" s="53" t="str">
        <f t="shared" si="16"/>
        <v xml:space="preserve"> </v>
      </c>
    </row>
    <row r="962" spans="2:7" ht="20.100000000000001" customHeight="1">
      <c r="B962" s="11"/>
      <c r="C962" s="11"/>
      <c r="D962" s="15"/>
      <c r="E962" s="11"/>
      <c r="F962" s="16"/>
      <c r="G962" s="53" t="str">
        <f t="shared" si="16"/>
        <v xml:space="preserve"> </v>
      </c>
    </row>
    <row r="963" spans="2:7" ht="20.100000000000001" customHeight="1">
      <c r="B963" s="11"/>
      <c r="C963" s="11"/>
      <c r="D963" s="15"/>
      <c r="E963" s="11"/>
      <c r="F963" s="16"/>
      <c r="G963" s="53" t="str">
        <f t="shared" si="16"/>
        <v xml:space="preserve"> </v>
      </c>
    </row>
    <row r="964" spans="2:7" ht="20.100000000000001" customHeight="1">
      <c r="B964" s="11"/>
      <c r="C964" s="11"/>
      <c r="D964" s="15"/>
      <c r="E964" s="11"/>
      <c r="F964" s="16"/>
      <c r="G964" s="53" t="str">
        <f t="shared" si="16"/>
        <v xml:space="preserve"> </v>
      </c>
    </row>
    <row r="965" spans="2:7" ht="20.100000000000001" customHeight="1">
      <c r="B965" s="11"/>
      <c r="C965" s="11"/>
      <c r="D965" s="15"/>
      <c r="E965" s="11"/>
      <c r="F965" s="16"/>
      <c r="G965" s="53" t="str">
        <f t="shared" si="16"/>
        <v xml:space="preserve"> </v>
      </c>
    </row>
    <row r="966" spans="2:7" ht="20.100000000000001" customHeight="1">
      <c r="B966" s="11"/>
      <c r="C966" s="11"/>
      <c r="D966" s="15"/>
      <c r="E966" s="11"/>
      <c r="F966" s="16"/>
      <c r="G966" s="53" t="str">
        <f t="shared" si="16"/>
        <v xml:space="preserve"> </v>
      </c>
    </row>
    <row r="967" spans="2:7" ht="20.100000000000001" customHeight="1">
      <c r="B967" s="11"/>
      <c r="C967" s="11"/>
      <c r="D967" s="15"/>
      <c r="E967" s="11"/>
      <c r="F967" s="16"/>
      <c r="G967" s="53" t="str">
        <f t="shared" si="16"/>
        <v xml:space="preserve"> </v>
      </c>
    </row>
    <row r="968" spans="2:7" ht="20.100000000000001" customHeight="1">
      <c r="B968" s="11"/>
      <c r="C968" s="11"/>
      <c r="D968" s="15"/>
      <c r="E968" s="11"/>
      <c r="F968" s="16"/>
      <c r="G968" s="53" t="str">
        <f t="shared" si="16"/>
        <v xml:space="preserve"> </v>
      </c>
    </row>
    <row r="969" spans="2:7" ht="20.100000000000001" customHeight="1">
      <c r="B969" s="11"/>
      <c r="C969" s="11"/>
      <c r="D969" s="15"/>
      <c r="E969" s="11"/>
      <c r="F969" s="16"/>
      <c r="G969" s="53" t="str">
        <f t="shared" si="16"/>
        <v xml:space="preserve"> </v>
      </c>
    </row>
    <row r="970" spans="2:7" ht="20.100000000000001" customHeight="1">
      <c r="B970" s="11"/>
      <c r="C970" s="11"/>
      <c r="D970" s="15"/>
      <c r="E970" s="11"/>
      <c r="F970" s="16"/>
      <c r="G970" s="53" t="str">
        <f t="shared" si="16"/>
        <v xml:space="preserve"> </v>
      </c>
    </row>
    <row r="971" spans="2:7" ht="20.100000000000001" customHeight="1">
      <c r="B971" s="11"/>
      <c r="C971" s="11"/>
      <c r="D971" s="15"/>
      <c r="E971" s="11"/>
      <c r="F971" s="16"/>
      <c r="G971" s="53" t="str">
        <f t="shared" si="16"/>
        <v xml:space="preserve"> </v>
      </c>
    </row>
    <row r="972" spans="2:7" ht="20.100000000000001" customHeight="1">
      <c r="B972" s="11"/>
      <c r="C972" s="11"/>
      <c r="D972" s="15"/>
      <c r="E972" s="11"/>
      <c r="F972" s="16"/>
      <c r="G972" s="53" t="str">
        <f t="shared" si="16"/>
        <v xml:space="preserve"> </v>
      </c>
    </row>
    <row r="973" spans="2:7" ht="20.100000000000001" customHeight="1">
      <c r="B973" s="11"/>
      <c r="C973" s="11"/>
      <c r="D973" s="15"/>
      <c r="E973" s="11"/>
      <c r="F973" s="16"/>
      <c r="G973" s="53" t="str">
        <f t="shared" si="16"/>
        <v xml:space="preserve"> </v>
      </c>
    </row>
    <row r="974" spans="2:7" ht="20.100000000000001" customHeight="1">
      <c r="B974" s="11"/>
      <c r="C974" s="11"/>
      <c r="D974" s="15"/>
      <c r="E974" s="11"/>
      <c r="F974" s="16"/>
      <c r="G974" s="53" t="str">
        <f t="shared" si="16"/>
        <v xml:space="preserve"> </v>
      </c>
    </row>
    <row r="975" spans="2:7" ht="20.100000000000001" customHeight="1">
      <c r="B975" s="11"/>
      <c r="C975" s="11"/>
      <c r="D975" s="15"/>
      <c r="E975" s="11"/>
      <c r="F975" s="16"/>
      <c r="G975" s="53" t="str">
        <f t="shared" si="16"/>
        <v xml:space="preserve"> </v>
      </c>
    </row>
    <row r="976" spans="2:7" ht="20.100000000000001" customHeight="1">
      <c r="B976" s="11"/>
      <c r="C976" s="11"/>
      <c r="D976" s="15"/>
      <c r="E976" s="11"/>
      <c r="F976" s="16"/>
      <c r="G976" s="53" t="str">
        <f t="shared" si="16"/>
        <v xml:space="preserve"> </v>
      </c>
    </row>
    <row r="977" spans="2:7" ht="20.100000000000001" customHeight="1">
      <c r="B977" s="11"/>
      <c r="C977" s="11"/>
      <c r="D977" s="15"/>
      <c r="E977" s="11"/>
      <c r="F977" s="16"/>
      <c r="G977" s="53" t="str">
        <f t="shared" si="16"/>
        <v xml:space="preserve"> </v>
      </c>
    </row>
    <row r="978" spans="2:7" ht="20.100000000000001" customHeight="1">
      <c r="B978" s="11"/>
      <c r="C978" s="11"/>
      <c r="D978" s="15"/>
      <c r="E978" s="11"/>
      <c r="F978" s="16"/>
      <c r="G978" s="53" t="str">
        <f t="shared" si="16"/>
        <v xml:space="preserve"> </v>
      </c>
    </row>
    <row r="979" spans="2:7" ht="20.100000000000001" customHeight="1">
      <c r="B979" s="11"/>
      <c r="C979" s="11"/>
      <c r="D979" s="15"/>
      <c r="E979" s="11"/>
      <c r="F979" s="16"/>
      <c r="G979" s="53" t="str">
        <f t="shared" si="16"/>
        <v xml:space="preserve"> </v>
      </c>
    </row>
    <row r="980" spans="2:7" ht="20.100000000000001" customHeight="1">
      <c r="B980" s="11"/>
      <c r="C980" s="11"/>
      <c r="D980" s="15"/>
      <c r="E980" s="11"/>
      <c r="F980" s="16"/>
      <c r="G980" s="53" t="str">
        <f t="shared" si="16"/>
        <v xml:space="preserve"> </v>
      </c>
    </row>
    <row r="981" spans="2:7" ht="20.100000000000001" customHeight="1">
      <c r="B981" s="11"/>
      <c r="C981" s="11"/>
      <c r="D981" s="15"/>
      <c r="E981" s="11"/>
      <c r="F981" s="16"/>
      <c r="G981" s="53" t="str">
        <f t="shared" si="16"/>
        <v xml:space="preserve"> </v>
      </c>
    </row>
    <row r="982" spans="2:7" ht="20.100000000000001" customHeight="1">
      <c r="B982" s="11"/>
      <c r="C982" s="11"/>
      <c r="D982" s="15"/>
      <c r="E982" s="11"/>
      <c r="F982" s="16"/>
      <c r="G982" s="53" t="str">
        <f t="shared" si="16"/>
        <v xml:space="preserve"> </v>
      </c>
    </row>
    <row r="983" spans="2:7" ht="20.100000000000001" customHeight="1">
      <c r="B983" s="11"/>
      <c r="C983" s="11"/>
      <c r="D983" s="15"/>
      <c r="E983" s="11"/>
      <c r="F983" s="16"/>
      <c r="G983" s="53" t="str">
        <f t="shared" si="16"/>
        <v xml:space="preserve"> </v>
      </c>
    </row>
    <row r="984" spans="2:7" ht="20.100000000000001" customHeight="1">
      <c r="B984" s="11"/>
      <c r="C984" s="11"/>
      <c r="D984" s="15"/>
      <c r="E984" s="11"/>
      <c r="F984" s="16"/>
      <c r="G984" s="53" t="str">
        <f t="shared" si="16"/>
        <v xml:space="preserve"> </v>
      </c>
    </row>
    <row r="985" spans="2:7" ht="20.100000000000001" customHeight="1">
      <c r="B985" s="11"/>
      <c r="C985" s="11"/>
      <c r="D985" s="15"/>
      <c r="E985" s="11"/>
      <c r="F985" s="16"/>
      <c r="G985" s="53" t="str">
        <f t="shared" si="16"/>
        <v xml:space="preserve"> </v>
      </c>
    </row>
    <row r="986" spans="2:7" ht="20.100000000000001" customHeight="1">
      <c r="B986" s="11"/>
      <c r="C986" s="11"/>
      <c r="D986" s="15"/>
      <c r="E986" s="11"/>
      <c r="F986" s="16"/>
      <c r="G986" s="53" t="str">
        <f t="shared" si="16"/>
        <v xml:space="preserve"> </v>
      </c>
    </row>
    <row r="987" spans="2:7" ht="20.100000000000001" customHeight="1">
      <c r="B987" s="11"/>
      <c r="C987" s="11"/>
      <c r="D987" s="15"/>
      <c r="E987" s="11"/>
      <c r="F987" s="16"/>
      <c r="G987" s="53" t="str">
        <f t="shared" si="16"/>
        <v xml:space="preserve"> </v>
      </c>
    </row>
    <row r="988" spans="2:7" ht="20.100000000000001" customHeight="1">
      <c r="B988" s="11"/>
      <c r="C988" s="11"/>
      <c r="D988" s="15"/>
      <c r="E988" s="11"/>
      <c r="F988" s="16"/>
      <c r="G988" s="53" t="str">
        <f t="shared" si="16"/>
        <v xml:space="preserve"> </v>
      </c>
    </row>
    <row r="989" spans="2:7" ht="20.100000000000001" customHeight="1">
      <c r="B989" s="11"/>
      <c r="C989" s="11"/>
      <c r="D989" s="15"/>
      <c r="E989" s="11"/>
      <c r="F989" s="16"/>
      <c r="G989" s="53" t="str">
        <f t="shared" si="16"/>
        <v xml:space="preserve"> </v>
      </c>
    </row>
    <row r="990" spans="2:7" ht="20.100000000000001" customHeight="1">
      <c r="B990" s="11"/>
      <c r="C990" s="11"/>
      <c r="D990" s="15"/>
      <c r="E990" s="11"/>
      <c r="F990" s="16"/>
      <c r="G990" s="53" t="str">
        <f t="shared" si="16"/>
        <v xml:space="preserve"> </v>
      </c>
    </row>
    <row r="991" spans="2:7" ht="20.100000000000001" customHeight="1">
      <c r="B991" s="11"/>
      <c r="C991" s="11"/>
      <c r="D991" s="15"/>
      <c r="E991" s="11"/>
      <c r="F991" s="16"/>
      <c r="G991" s="53" t="str">
        <f t="shared" si="16"/>
        <v xml:space="preserve"> </v>
      </c>
    </row>
    <row r="992" spans="2:7" ht="20.100000000000001" customHeight="1">
      <c r="B992" s="11"/>
      <c r="C992" s="11"/>
      <c r="D992" s="15"/>
      <c r="E992" s="11"/>
      <c r="F992" s="16"/>
      <c r="G992" s="53" t="str">
        <f t="shared" si="16"/>
        <v xml:space="preserve"> </v>
      </c>
    </row>
    <row r="993" spans="2:7" ht="20.100000000000001" customHeight="1">
      <c r="B993" s="11"/>
      <c r="C993" s="11"/>
      <c r="D993" s="15"/>
      <c r="E993" s="11"/>
      <c r="F993" s="16"/>
      <c r="G993" s="53" t="str">
        <f t="shared" si="16"/>
        <v xml:space="preserve"> </v>
      </c>
    </row>
    <row r="994" spans="2:7" ht="20.100000000000001" customHeight="1">
      <c r="B994" s="11"/>
      <c r="C994" s="11"/>
      <c r="D994" s="15"/>
      <c r="E994" s="11"/>
      <c r="F994" s="16"/>
      <c r="G994" s="53" t="str">
        <f t="shared" ref="G994:G1057" si="17">IFERROR(IF(ISBLANK(C994)," ",IF(ISBLANK(D994),"NUM ARBOL",IF(ISBLANK(E994),"DAP",IF(ISBLANK(F994),"ALTURA",IF($E$33="DAP (cm)",PI()*((E994/100)^2)/4*F994*$F$9,IF($E$33="CAP (cm)",PI()*((E994/PI()/100)^2)/4*F994*$F$9))))))," ")</f>
        <v xml:space="preserve"> </v>
      </c>
    </row>
    <row r="995" spans="2:7" ht="20.100000000000001" customHeight="1">
      <c r="B995" s="11"/>
      <c r="C995" s="11"/>
      <c r="D995" s="15"/>
      <c r="E995" s="11"/>
      <c r="F995" s="16"/>
      <c r="G995" s="53" t="str">
        <f t="shared" si="17"/>
        <v xml:space="preserve"> </v>
      </c>
    </row>
    <row r="996" spans="2:7" ht="20.100000000000001" customHeight="1">
      <c r="B996" s="11"/>
      <c r="C996" s="11"/>
      <c r="D996" s="15"/>
      <c r="E996" s="11"/>
      <c r="F996" s="16"/>
      <c r="G996" s="53" t="str">
        <f t="shared" si="17"/>
        <v xml:space="preserve"> </v>
      </c>
    </row>
    <row r="997" spans="2:7" ht="20.100000000000001" customHeight="1">
      <c r="B997" s="11"/>
      <c r="C997" s="11"/>
      <c r="D997" s="15"/>
      <c r="E997" s="11"/>
      <c r="F997" s="16"/>
      <c r="G997" s="53" t="str">
        <f t="shared" si="17"/>
        <v xml:space="preserve"> </v>
      </c>
    </row>
    <row r="998" spans="2:7" ht="20.100000000000001" customHeight="1">
      <c r="B998" s="11"/>
      <c r="C998" s="11"/>
      <c r="D998" s="15"/>
      <c r="E998" s="11"/>
      <c r="F998" s="16"/>
      <c r="G998" s="53" t="str">
        <f t="shared" si="17"/>
        <v xml:space="preserve"> </v>
      </c>
    </row>
    <row r="999" spans="2:7" ht="20.100000000000001" customHeight="1">
      <c r="B999" s="11"/>
      <c r="C999" s="11"/>
      <c r="D999" s="15"/>
      <c r="E999" s="11"/>
      <c r="F999" s="16"/>
      <c r="G999" s="53" t="str">
        <f t="shared" si="17"/>
        <v xml:space="preserve"> </v>
      </c>
    </row>
    <row r="1000" spans="2:7" ht="20.100000000000001" customHeight="1">
      <c r="B1000" s="11"/>
      <c r="C1000" s="11"/>
      <c r="D1000" s="15"/>
      <c r="E1000" s="11"/>
      <c r="F1000" s="16"/>
      <c r="G1000" s="53" t="str">
        <f t="shared" si="17"/>
        <v xml:space="preserve"> </v>
      </c>
    </row>
    <row r="1001" spans="2:7" ht="20.100000000000001" customHeight="1">
      <c r="B1001" s="11"/>
      <c r="C1001" s="11"/>
      <c r="D1001" s="15"/>
      <c r="E1001" s="11"/>
      <c r="F1001" s="16"/>
      <c r="G1001" s="53" t="str">
        <f t="shared" si="17"/>
        <v xml:space="preserve"> </v>
      </c>
    </row>
    <row r="1002" spans="2:7" ht="20.100000000000001" customHeight="1">
      <c r="B1002" s="11"/>
      <c r="C1002" s="11"/>
      <c r="D1002" s="15"/>
      <c r="E1002" s="11"/>
      <c r="F1002" s="16"/>
      <c r="G1002" s="53" t="str">
        <f t="shared" si="17"/>
        <v xml:space="preserve"> </v>
      </c>
    </row>
    <row r="1003" spans="2:7" ht="20.100000000000001" customHeight="1">
      <c r="B1003" s="11"/>
      <c r="C1003" s="11"/>
      <c r="D1003" s="15"/>
      <c r="E1003" s="11"/>
      <c r="F1003" s="16"/>
      <c r="G1003" s="53" t="str">
        <f t="shared" si="17"/>
        <v xml:space="preserve"> </v>
      </c>
    </row>
    <row r="1004" spans="2:7" ht="20.100000000000001" customHeight="1">
      <c r="B1004" s="11"/>
      <c r="C1004" s="11"/>
      <c r="D1004" s="15"/>
      <c r="E1004" s="11"/>
      <c r="F1004" s="16"/>
      <c r="G1004" s="53" t="str">
        <f t="shared" si="17"/>
        <v xml:space="preserve"> </v>
      </c>
    </row>
    <row r="1005" spans="2:7" ht="20.100000000000001" customHeight="1">
      <c r="B1005" s="11"/>
      <c r="C1005" s="11"/>
      <c r="D1005" s="15"/>
      <c r="E1005" s="11"/>
      <c r="F1005" s="16"/>
      <c r="G1005" s="53" t="str">
        <f t="shared" si="17"/>
        <v xml:space="preserve"> </v>
      </c>
    </row>
    <row r="1006" spans="2:7" ht="20.100000000000001" customHeight="1">
      <c r="B1006" s="11"/>
      <c r="C1006" s="11"/>
      <c r="D1006" s="15"/>
      <c r="E1006" s="11"/>
      <c r="F1006" s="16"/>
      <c r="G1006" s="53" t="str">
        <f t="shared" si="17"/>
        <v xml:space="preserve"> </v>
      </c>
    </row>
    <row r="1007" spans="2:7" ht="20.100000000000001" customHeight="1">
      <c r="B1007" s="11"/>
      <c r="C1007" s="11"/>
      <c r="D1007" s="15"/>
      <c r="E1007" s="11"/>
      <c r="F1007" s="16"/>
      <c r="G1007" s="53" t="str">
        <f t="shared" si="17"/>
        <v xml:space="preserve"> </v>
      </c>
    </row>
    <row r="1008" spans="2:7" ht="20.100000000000001" customHeight="1">
      <c r="B1008" s="11"/>
      <c r="C1008" s="11"/>
      <c r="D1008" s="15"/>
      <c r="E1008" s="11"/>
      <c r="F1008" s="16"/>
      <c r="G1008" s="53" t="str">
        <f t="shared" si="17"/>
        <v xml:space="preserve"> </v>
      </c>
    </row>
    <row r="1009" spans="2:7" ht="20.100000000000001" customHeight="1">
      <c r="B1009" s="11"/>
      <c r="C1009" s="11"/>
      <c r="D1009" s="15"/>
      <c r="E1009" s="11"/>
      <c r="F1009" s="16"/>
      <c r="G1009" s="53" t="str">
        <f t="shared" si="17"/>
        <v xml:space="preserve"> </v>
      </c>
    </row>
    <row r="1010" spans="2:7" ht="20.100000000000001" customHeight="1">
      <c r="B1010" s="11"/>
      <c r="C1010" s="11"/>
      <c r="D1010" s="15"/>
      <c r="E1010" s="11"/>
      <c r="F1010" s="16"/>
      <c r="G1010" s="53" t="str">
        <f t="shared" si="17"/>
        <v xml:space="preserve"> </v>
      </c>
    </row>
    <row r="1011" spans="2:7" ht="20.100000000000001" customHeight="1">
      <c r="B1011" s="11"/>
      <c r="C1011" s="11"/>
      <c r="D1011" s="15"/>
      <c r="E1011" s="11"/>
      <c r="F1011" s="16"/>
      <c r="G1011" s="53" t="str">
        <f t="shared" si="17"/>
        <v xml:space="preserve"> </v>
      </c>
    </row>
    <row r="1012" spans="2:7" ht="20.100000000000001" customHeight="1">
      <c r="B1012" s="11"/>
      <c r="C1012" s="11"/>
      <c r="D1012" s="15"/>
      <c r="E1012" s="11"/>
      <c r="F1012" s="16"/>
      <c r="G1012" s="53" t="str">
        <f t="shared" si="17"/>
        <v xml:space="preserve"> </v>
      </c>
    </row>
    <row r="1013" spans="2:7" ht="20.100000000000001" customHeight="1">
      <c r="B1013" s="11"/>
      <c r="C1013" s="11"/>
      <c r="D1013" s="15"/>
      <c r="E1013" s="11"/>
      <c r="F1013" s="16"/>
      <c r="G1013" s="53" t="str">
        <f t="shared" si="17"/>
        <v xml:space="preserve"> </v>
      </c>
    </row>
    <row r="1014" spans="2:7" ht="20.100000000000001" customHeight="1">
      <c r="B1014" s="11"/>
      <c r="C1014" s="11"/>
      <c r="D1014" s="15"/>
      <c r="E1014" s="11"/>
      <c r="F1014" s="16"/>
      <c r="G1014" s="53" t="str">
        <f t="shared" si="17"/>
        <v xml:space="preserve"> </v>
      </c>
    </row>
    <row r="1015" spans="2:7" ht="20.100000000000001" customHeight="1">
      <c r="B1015" s="11"/>
      <c r="C1015" s="11"/>
      <c r="D1015" s="15"/>
      <c r="E1015" s="11"/>
      <c r="F1015" s="16"/>
      <c r="G1015" s="53" t="str">
        <f t="shared" si="17"/>
        <v xml:space="preserve"> </v>
      </c>
    </row>
    <row r="1016" spans="2:7" ht="20.100000000000001" customHeight="1">
      <c r="B1016" s="11"/>
      <c r="C1016" s="11"/>
      <c r="D1016" s="15"/>
      <c r="E1016" s="11"/>
      <c r="F1016" s="16"/>
      <c r="G1016" s="53" t="str">
        <f t="shared" si="17"/>
        <v xml:space="preserve"> </v>
      </c>
    </row>
    <row r="1017" spans="2:7" ht="20.100000000000001" customHeight="1">
      <c r="B1017" s="11"/>
      <c r="C1017" s="11"/>
      <c r="D1017" s="15"/>
      <c r="E1017" s="11"/>
      <c r="F1017" s="16"/>
      <c r="G1017" s="53" t="str">
        <f t="shared" si="17"/>
        <v xml:space="preserve"> </v>
      </c>
    </row>
    <row r="1018" spans="2:7" ht="20.100000000000001" customHeight="1">
      <c r="B1018" s="11"/>
      <c r="C1018" s="11"/>
      <c r="D1018" s="15"/>
      <c r="E1018" s="11"/>
      <c r="F1018" s="16"/>
      <c r="G1018" s="53" t="str">
        <f t="shared" si="17"/>
        <v xml:space="preserve"> </v>
      </c>
    </row>
    <row r="1019" spans="2:7" ht="20.100000000000001" customHeight="1">
      <c r="B1019" s="11"/>
      <c r="C1019" s="11"/>
      <c r="D1019" s="15"/>
      <c r="E1019" s="11"/>
      <c r="F1019" s="16"/>
      <c r="G1019" s="53" t="str">
        <f t="shared" si="17"/>
        <v xml:space="preserve"> </v>
      </c>
    </row>
    <row r="1020" spans="2:7" ht="20.100000000000001" customHeight="1">
      <c r="B1020" s="11"/>
      <c r="C1020" s="11"/>
      <c r="D1020" s="15"/>
      <c r="E1020" s="11"/>
      <c r="F1020" s="16"/>
      <c r="G1020" s="53" t="str">
        <f t="shared" si="17"/>
        <v xml:space="preserve"> </v>
      </c>
    </row>
    <row r="1021" spans="2:7" ht="20.100000000000001" customHeight="1">
      <c r="B1021" s="11"/>
      <c r="C1021" s="11"/>
      <c r="D1021" s="15"/>
      <c r="E1021" s="11"/>
      <c r="F1021" s="16"/>
      <c r="G1021" s="53" t="str">
        <f t="shared" si="17"/>
        <v xml:space="preserve"> </v>
      </c>
    </row>
    <row r="1022" spans="2:7" ht="20.100000000000001" customHeight="1">
      <c r="B1022" s="11"/>
      <c r="C1022" s="11"/>
      <c r="D1022" s="15"/>
      <c r="E1022" s="11"/>
      <c r="F1022" s="16"/>
      <c r="G1022" s="53" t="str">
        <f t="shared" si="17"/>
        <v xml:space="preserve"> </v>
      </c>
    </row>
    <row r="1023" spans="2:7" ht="20.100000000000001" customHeight="1">
      <c r="B1023" s="11"/>
      <c r="C1023" s="11"/>
      <c r="D1023" s="15"/>
      <c r="E1023" s="11"/>
      <c r="F1023" s="16"/>
      <c r="G1023" s="53" t="str">
        <f t="shared" si="17"/>
        <v xml:space="preserve"> </v>
      </c>
    </row>
    <row r="1024" spans="2:7" ht="20.100000000000001" customHeight="1">
      <c r="B1024" s="11"/>
      <c r="C1024" s="11"/>
      <c r="D1024" s="15"/>
      <c r="E1024" s="11"/>
      <c r="F1024" s="16"/>
      <c r="G1024" s="53" t="str">
        <f t="shared" si="17"/>
        <v xml:space="preserve"> </v>
      </c>
    </row>
    <row r="1025" spans="2:7" ht="20.100000000000001" customHeight="1">
      <c r="B1025" s="11"/>
      <c r="C1025" s="11"/>
      <c r="D1025" s="15"/>
      <c r="E1025" s="11"/>
      <c r="F1025" s="16"/>
      <c r="G1025" s="53" t="str">
        <f t="shared" si="17"/>
        <v xml:space="preserve"> </v>
      </c>
    </row>
    <row r="1026" spans="2:7" ht="20.100000000000001" customHeight="1">
      <c r="B1026" s="11"/>
      <c r="C1026" s="11"/>
      <c r="D1026" s="15"/>
      <c r="E1026" s="11"/>
      <c r="F1026" s="16"/>
      <c r="G1026" s="53" t="str">
        <f t="shared" si="17"/>
        <v xml:space="preserve"> </v>
      </c>
    </row>
    <row r="1027" spans="2:7" ht="20.100000000000001" customHeight="1">
      <c r="B1027" s="11"/>
      <c r="C1027" s="11"/>
      <c r="D1027" s="15"/>
      <c r="E1027" s="11"/>
      <c r="F1027" s="16"/>
      <c r="G1027" s="53" t="str">
        <f t="shared" si="17"/>
        <v xml:space="preserve"> </v>
      </c>
    </row>
    <row r="1028" spans="2:7" ht="20.100000000000001" customHeight="1">
      <c r="B1028" s="11"/>
      <c r="C1028" s="11"/>
      <c r="D1028" s="15"/>
      <c r="E1028" s="11"/>
      <c r="F1028" s="16"/>
      <c r="G1028" s="53" t="str">
        <f t="shared" si="17"/>
        <v xml:space="preserve"> </v>
      </c>
    </row>
    <row r="1029" spans="2:7" ht="20.100000000000001" customHeight="1">
      <c r="B1029" s="11"/>
      <c r="C1029" s="11"/>
      <c r="D1029" s="15"/>
      <c r="E1029" s="11"/>
      <c r="F1029" s="16"/>
      <c r="G1029" s="53" t="str">
        <f t="shared" si="17"/>
        <v xml:space="preserve"> </v>
      </c>
    </row>
    <row r="1030" spans="2:7" ht="20.100000000000001" customHeight="1">
      <c r="B1030" s="11"/>
      <c r="C1030" s="11"/>
      <c r="D1030" s="15"/>
      <c r="E1030" s="11"/>
      <c r="F1030" s="16"/>
      <c r="G1030" s="53" t="str">
        <f t="shared" si="17"/>
        <v xml:space="preserve"> </v>
      </c>
    </row>
    <row r="1031" spans="2:7" ht="20.100000000000001" customHeight="1">
      <c r="B1031" s="11"/>
      <c r="C1031" s="11"/>
      <c r="D1031" s="15"/>
      <c r="E1031" s="11"/>
      <c r="F1031" s="16"/>
      <c r="G1031" s="53" t="str">
        <f t="shared" si="17"/>
        <v xml:space="preserve"> </v>
      </c>
    </row>
    <row r="1032" spans="2:7" ht="20.100000000000001" customHeight="1">
      <c r="B1032" s="11"/>
      <c r="C1032" s="11"/>
      <c r="D1032" s="15"/>
      <c r="E1032" s="11"/>
      <c r="F1032" s="16"/>
      <c r="G1032" s="53" t="str">
        <f t="shared" si="17"/>
        <v xml:space="preserve"> </v>
      </c>
    </row>
    <row r="1033" spans="2:7" ht="20.100000000000001" customHeight="1">
      <c r="B1033" s="11"/>
      <c r="C1033" s="11"/>
      <c r="D1033" s="15"/>
      <c r="E1033" s="11"/>
      <c r="F1033" s="16"/>
      <c r="G1033" s="53" t="str">
        <f t="shared" si="17"/>
        <v xml:space="preserve"> </v>
      </c>
    </row>
    <row r="1034" spans="2:7" ht="20.100000000000001" customHeight="1">
      <c r="B1034" s="11"/>
      <c r="C1034" s="11"/>
      <c r="D1034" s="15"/>
      <c r="E1034" s="11"/>
      <c r="F1034" s="16"/>
      <c r="G1034" s="53" t="str">
        <f t="shared" si="17"/>
        <v xml:space="preserve"> </v>
      </c>
    </row>
    <row r="1035" spans="2:7" ht="20.100000000000001" customHeight="1">
      <c r="B1035" s="11"/>
      <c r="C1035" s="11"/>
      <c r="D1035" s="15"/>
      <c r="E1035" s="11"/>
      <c r="F1035" s="16"/>
      <c r="G1035" s="53" t="str">
        <f t="shared" si="17"/>
        <v xml:space="preserve"> </v>
      </c>
    </row>
    <row r="1036" spans="2:7" ht="20.100000000000001" customHeight="1">
      <c r="B1036" s="11"/>
      <c r="C1036" s="11"/>
      <c r="D1036" s="15"/>
      <c r="E1036" s="11"/>
      <c r="F1036" s="16"/>
      <c r="G1036" s="53" t="str">
        <f t="shared" si="17"/>
        <v xml:space="preserve"> </v>
      </c>
    </row>
    <row r="1037" spans="2:7" ht="20.100000000000001" customHeight="1">
      <c r="B1037" s="11"/>
      <c r="C1037" s="11"/>
      <c r="D1037" s="15"/>
      <c r="E1037" s="11"/>
      <c r="F1037" s="16"/>
      <c r="G1037" s="53" t="str">
        <f t="shared" si="17"/>
        <v xml:space="preserve"> </v>
      </c>
    </row>
    <row r="1038" spans="2:7" ht="20.100000000000001" customHeight="1">
      <c r="B1038" s="11"/>
      <c r="C1038" s="11"/>
      <c r="D1038" s="15"/>
      <c r="E1038" s="11"/>
      <c r="F1038" s="16"/>
      <c r="G1038" s="53" t="str">
        <f t="shared" si="17"/>
        <v xml:space="preserve"> </v>
      </c>
    </row>
    <row r="1039" spans="2:7" ht="20.100000000000001" customHeight="1">
      <c r="B1039" s="11"/>
      <c r="C1039" s="11"/>
      <c r="D1039" s="15"/>
      <c r="E1039" s="11"/>
      <c r="F1039" s="16"/>
      <c r="G1039" s="53" t="str">
        <f t="shared" si="17"/>
        <v xml:space="preserve"> </v>
      </c>
    </row>
    <row r="1040" spans="2:7" ht="20.100000000000001" customHeight="1">
      <c r="B1040" s="11"/>
      <c r="C1040" s="11"/>
      <c r="D1040" s="15"/>
      <c r="E1040" s="11"/>
      <c r="F1040" s="16"/>
      <c r="G1040" s="53" t="str">
        <f t="shared" si="17"/>
        <v xml:space="preserve"> </v>
      </c>
    </row>
    <row r="1041" spans="2:7" ht="20.100000000000001" customHeight="1">
      <c r="B1041" s="11"/>
      <c r="C1041" s="11"/>
      <c r="D1041" s="15"/>
      <c r="E1041" s="11"/>
      <c r="F1041" s="16"/>
      <c r="G1041" s="53" t="str">
        <f t="shared" si="17"/>
        <v xml:space="preserve"> </v>
      </c>
    </row>
    <row r="1042" spans="2:7" ht="20.100000000000001" customHeight="1">
      <c r="B1042" s="11"/>
      <c r="C1042" s="11"/>
      <c r="D1042" s="15"/>
      <c r="E1042" s="11"/>
      <c r="F1042" s="16"/>
      <c r="G1042" s="53" t="str">
        <f t="shared" si="17"/>
        <v xml:space="preserve"> </v>
      </c>
    </row>
    <row r="1043" spans="2:7" ht="20.100000000000001" customHeight="1">
      <c r="B1043" s="11"/>
      <c r="C1043" s="11"/>
      <c r="D1043" s="15"/>
      <c r="E1043" s="11"/>
      <c r="F1043" s="16"/>
      <c r="G1043" s="53" t="str">
        <f t="shared" si="17"/>
        <v xml:space="preserve"> </v>
      </c>
    </row>
    <row r="1044" spans="2:7" ht="20.100000000000001" customHeight="1">
      <c r="B1044" s="11"/>
      <c r="C1044" s="11"/>
      <c r="D1044" s="15"/>
      <c r="E1044" s="11"/>
      <c r="F1044" s="16"/>
      <c r="G1044" s="53" t="str">
        <f t="shared" si="17"/>
        <v xml:space="preserve"> </v>
      </c>
    </row>
    <row r="1045" spans="2:7" ht="20.100000000000001" customHeight="1">
      <c r="B1045" s="11"/>
      <c r="C1045" s="11"/>
      <c r="D1045" s="15"/>
      <c r="E1045" s="11"/>
      <c r="F1045" s="16"/>
      <c r="G1045" s="53" t="str">
        <f t="shared" si="17"/>
        <v xml:space="preserve"> </v>
      </c>
    </row>
    <row r="1046" spans="2:7" ht="20.100000000000001" customHeight="1">
      <c r="B1046" s="11"/>
      <c r="C1046" s="11"/>
      <c r="D1046" s="15"/>
      <c r="E1046" s="11"/>
      <c r="F1046" s="16"/>
      <c r="G1046" s="53" t="str">
        <f t="shared" si="17"/>
        <v xml:space="preserve"> </v>
      </c>
    </row>
    <row r="1047" spans="2:7" ht="20.100000000000001" customHeight="1">
      <c r="B1047" s="11"/>
      <c r="C1047" s="11"/>
      <c r="D1047" s="15"/>
      <c r="E1047" s="11"/>
      <c r="F1047" s="16"/>
      <c r="G1047" s="53" t="str">
        <f t="shared" si="17"/>
        <v xml:space="preserve"> </v>
      </c>
    </row>
    <row r="1048" spans="2:7" ht="20.100000000000001" customHeight="1">
      <c r="B1048" s="11"/>
      <c r="C1048" s="11"/>
      <c r="D1048" s="15"/>
      <c r="E1048" s="11"/>
      <c r="F1048" s="16"/>
      <c r="G1048" s="53" t="str">
        <f t="shared" si="17"/>
        <v xml:space="preserve"> </v>
      </c>
    </row>
    <row r="1049" spans="2:7" ht="20.100000000000001" customHeight="1">
      <c r="B1049" s="11"/>
      <c r="C1049" s="11"/>
      <c r="D1049" s="15"/>
      <c r="E1049" s="11"/>
      <c r="F1049" s="16"/>
      <c r="G1049" s="53" t="str">
        <f t="shared" si="17"/>
        <v xml:space="preserve"> </v>
      </c>
    </row>
    <row r="1050" spans="2:7" ht="20.100000000000001" customHeight="1">
      <c r="B1050" s="11"/>
      <c r="C1050" s="11"/>
      <c r="D1050" s="15"/>
      <c r="E1050" s="11"/>
      <c r="F1050" s="16"/>
      <c r="G1050" s="53" t="str">
        <f t="shared" si="17"/>
        <v xml:space="preserve"> </v>
      </c>
    </row>
    <row r="1051" spans="2:7" ht="20.100000000000001" customHeight="1">
      <c r="B1051" s="11"/>
      <c r="C1051" s="11"/>
      <c r="D1051" s="15"/>
      <c r="E1051" s="11"/>
      <c r="F1051" s="16"/>
      <c r="G1051" s="53" t="str">
        <f t="shared" si="17"/>
        <v xml:space="preserve"> </v>
      </c>
    </row>
    <row r="1052" spans="2:7" ht="20.100000000000001" customHeight="1">
      <c r="B1052" s="11"/>
      <c r="C1052" s="11"/>
      <c r="D1052" s="15"/>
      <c r="E1052" s="11"/>
      <c r="F1052" s="16"/>
      <c r="G1052" s="53" t="str">
        <f t="shared" si="17"/>
        <v xml:space="preserve"> </v>
      </c>
    </row>
    <row r="1053" spans="2:7" ht="20.100000000000001" customHeight="1">
      <c r="B1053" s="11"/>
      <c r="C1053" s="11"/>
      <c r="D1053" s="15"/>
      <c r="E1053" s="11"/>
      <c r="F1053" s="16"/>
      <c r="G1053" s="53" t="str">
        <f t="shared" si="17"/>
        <v xml:space="preserve"> </v>
      </c>
    </row>
    <row r="1054" spans="2:7" ht="20.100000000000001" customHeight="1">
      <c r="B1054" s="11"/>
      <c r="C1054" s="11"/>
      <c r="D1054" s="15"/>
      <c r="E1054" s="11"/>
      <c r="F1054" s="16"/>
      <c r="G1054" s="53" t="str">
        <f t="shared" si="17"/>
        <v xml:space="preserve"> </v>
      </c>
    </row>
    <row r="1055" spans="2:7" ht="20.100000000000001" customHeight="1">
      <c r="B1055" s="11"/>
      <c r="C1055" s="11"/>
      <c r="D1055" s="15"/>
      <c r="E1055" s="11"/>
      <c r="F1055" s="16"/>
      <c r="G1055" s="53" t="str">
        <f t="shared" si="17"/>
        <v xml:space="preserve"> </v>
      </c>
    </row>
    <row r="1056" spans="2:7" ht="20.100000000000001" customHeight="1">
      <c r="B1056" s="11"/>
      <c r="C1056" s="11"/>
      <c r="D1056" s="15"/>
      <c r="E1056" s="11"/>
      <c r="F1056" s="16"/>
      <c r="G1056" s="53" t="str">
        <f t="shared" si="17"/>
        <v xml:space="preserve"> </v>
      </c>
    </row>
    <row r="1057" spans="2:7" ht="20.100000000000001" customHeight="1">
      <c r="B1057" s="11"/>
      <c r="C1057" s="11"/>
      <c r="D1057" s="15"/>
      <c r="E1057" s="11"/>
      <c r="F1057" s="16"/>
      <c r="G1057" s="53" t="str">
        <f t="shared" si="17"/>
        <v xml:space="preserve"> </v>
      </c>
    </row>
    <row r="1058" spans="2:7" ht="20.100000000000001" customHeight="1">
      <c r="B1058" s="11"/>
      <c r="C1058" s="11"/>
      <c r="D1058" s="15"/>
      <c r="E1058" s="11"/>
      <c r="F1058" s="16"/>
      <c r="G1058" s="53" t="str">
        <f t="shared" ref="G1058:G1121" si="18">IFERROR(IF(ISBLANK(C1058)," ",IF(ISBLANK(D1058),"NUM ARBOL",IF(ISBLANK(E1058),"DAP",IF(ISBLANK(F1058),"ALTURA",IF($E$33="DAP (cm)",PI()*((E1058/100)^2)/4*F1058*$F$9,IF($E$33="CAP (cm)",PI()*((E1058/PI()/100)^2)/4*F1058*$F$9))))))," ")</f>
        <v xml:space="preserve"> </v>
      </c>
    </row>
    <row r="1059" spans="2:7" ht="20.100000000000001" customHeight="1">
      <c r="B1059" s="11"/>
      <c r="C1059" s="11"/>
      <c r="D1059" s="15"/>
      <c r="E1059" s="11"/>
      <c r="F1059" s="16"/>
      <c r="G1059" s="53" t="str">
        <f t="shared" si="18"/>
        <v xml:space="preserve"> </v>
      </c>
    </row>
    <row r="1060" spans="2:7" ht="20.100000000000001" customHeight="1">
      <c r="B1060" s="11"/>
      <c r="C1060" s="11"/>
      <c r="D1060" s="15"/>
      <c r="E1060" s="11"/>
      <c r="F1060" s="16"/>
      <c r="G1060" s="53" t="str">
        <f t="shared" si="18"/>
        <v xml:space="preserve"> </v>
      </c>
    </row>
    <row r="1061" spans="2:7" ht="20.100000000000001" customHeight="1">
      <c r="B1061" s="11"/>
      <c r="C1061" s="11"/>
      <c r="D1061" s="15"/>
      <c r="E1061" s="11"/>
      <c r="F1061" s="16"/>
      <c r="G1061" s="53" t="str">
        <f t="shared" si="18"/>
        <v xml:space="preserve"> </v>
      </c>
    </row>
    <row r="1062" spans="2:7" ht="20.100000000000001" customHeight="1">
      <c r="B1062" s="11"/>
      <c r="C1062" s="11"/>
      <c r="D1062" s="15"/>
      <c r="E1062" s="11"/>
      <c r="F1062" s="16"/>
      <c r="G1062" s="53" t="str">
        <f t="shared" si="18"/>
        <v xml:space="preserve"> </v>
      </c>
    </row>
    <row r="1063" spans="2:7" ht="20.100000000000001" customHeight="1">
      <c r="B1063" s="11"/>
      <c r="C1063" s="11"/>
      <c r="D1063" s="15"/>
      <c r="E1063" s="11"/>
      <c r="F1063" s="16"/>
      <c r="G1063" s="53" t="str">
        <f t="shared" si="18"/>
        <v xml:space="preserve"> </v>
      </c>
    </row>
    <row r="1064" spans="2:7" ht="20.100000000000001" customHeight="1">
      <c r="B1064" s="11"/>
      <c r="C1064" s="11"/>
      <c r="D1064" s="15"/>
      <c r="E1064" s="11"/>
      <c r="F1064" s="16"/>
      <c r="G1064" s="53" t="str">
        <f t="shared" si="18"/>
        <v xml:space="preserve"> </v>
      </c>
    </row>
    <row r="1065" spans="2:7" ht="20.100000000000001" customHeight="1">
      <c r="B1065" s="11"/>
      <c r="C1065" s="11"/>
      <c r="D1065" s="15"/>
      <c r="E1065" s="11"/>
      <c r="F1065" s="16"/>
      <c r="G1065" s="53" t="str">
        <f t="shared" si="18"/>
        <v xml:space="preserve"> </v>
      </c>
    </row>
    <row r="1066" spans="2:7" ht="20.100000000000001" customHeight="1">
      <c r="B1066" s="11"/>
      <c r="C1066" s="11"/>
      <c r="D1066" s="15"/>
      <c r="E1066" s="11"/>
      <c r="F1066" s="16"/>
      <c r="G1066" s="53" t="str">
        <f t="shared" si="18"/>
        <v xml:space="preserve"> </v>
      </c>
    </row>
    <row r="1067" spans="2:7" ht="20.100000000000001" customHeight="1">
      <c r="B1067" s="11"/>
      <c r="C1067" s="11"/>
      <c r="D1067" s="15"/>
      <c r="E1067" s="11"/>
      <c r="F1067" s="16"/>
      <c r="G1067" s="53" t="str">
        <f t="shared" si="18"/>
        <v xml:space="preserve"> </v>
      </c>
    </row>
    <row r="1068" spans="2:7" ht="20.100000000000001" customHeight="1">
      <c r="B1068" s="11"/>
      <c r="C1068" s="11"/>
      <c r="D1068" s="15"/>
      <c r="E1068" s="11"/>
      <c r="F1068" s="16"/>
      <c r="G1068" s="53" t="str">
        <f t="shared" si="18"/>
        <v xml:space="preserve"> </v>
      </c>
    </row>
    <row r="1069" spans="2:7" ht="20.100000000000001" customHeight="1">
      <c r="B1069" s="11"/>
      <c r="C1069" s="11"/>
      <c r="D1069" s="15"/>
      <c r="E1069" s="11"/>
      <c r="F1069" s="16"/>
      <c r="G1069" s="53" t="str">
        <f t="shared" si="18"/>
        <v xml:space="preserve"> </v>
      </c>
    </row>
    <row r="1070" spans="2:7" ht="20.100000000000001" customHeight="1">
      <c r="B1070" s="11"/>
      <c r="C1070" s="11"/>
      <c r="D1070" s="15"/>
      <c r="E1070" s="11"/>
      <c r="F1070" s="16"/>
      <c r="G1070" s="53" t="str">
        <f t="shared" si="18"/>
        <v xml:space="preserve"> </v>
      </c>
    </row>
    <row r="1071" spans="2:7" ht="20.100000000000001" customHeight="1">
      <c r="B1071" s="11"/>
      <c r="C1071" s="11"/>
      <c r="D1071" s="15"/>
      <c r="E1071" s="11"/>
      <c r="F1071" s="16"/>
      <c r="G1071" s="53" t="str">
        <f t="shared" si="18"/>
        <v xml:space="preserve"> </v>
      </c>
    </row>
    <row r="1072" spans="2:7" ht="20.100000000000001" customHeight="1">
      <c r="B1072" s="11"/>
      <c r="C1072" s="11"/>
      <c r="D1072" s="15"/>
      <c r="E1072" s="11"/>
      <c r="F1072" s="16"/>
      <c r="G1072" s="53" t="str">
        <f t="shared" si="18"/>
        <v xml:space="preserve"> </v>
      </c>
    </row>
    <row r="1073" spans="2:7" ht="20.100000000000001" customHeight="1">
      <c r="B1073" s="11"/>
      <c r="C1073" s="11"/>
      <c r="D1073" s="15"/>
      <c r="E1073" s="11"/>
      <c r="F1073" s="16"/>
      <c r="G1073" s="53" t="str">
        <f t="shared" si="18"/>
        <v xml:space="preserve"> </v>
      </c>
    </row>
    <row r="1074" spans="2:7" ht="20.100000000000001" customHeight="1">
      <c r="B1074" s="11"/>
      <c r="C1074" s="11"/>
      <c r="D1074" s="15"/>
      <c r="E1074" s="11"/>
      <c r="F1074" s="16"/>
      <c r="G1074" s="53" t="str">
        <f t="shared" si="18"/>
        <v xml:space="preserve"> </v>
      </c>
    </row>
    <row r="1075" spans="2:7" ht="20.100000000000001" customHeight="1">
      <c r="B1075" s="11"/>
      <c r="C1075" s="11"/>
      <c r="D1075" s="15"/>
      <c r="E1075" s="11"/>
      <c r="F1075" s="16"/>
      <c r="G1075" s="53" t="str">
        <f t="shared" si="18"/>
        <v xml:space="preserve"> </v>
      </c>
    </row>
    <row r="1076" spans="2:7" ht="20.100000000000001" customHeight="1">
      <c r="B1076" s="11"/>
      <c r="C1076" s="11"/>
      <c r="D1076" s="15"/>
      <c r="E1076" s="11"/>
      <c r="F1076" s="16"/>
      <c r="G1076" s="53" t="str">
        <f t="shared" si="18"/>
        <v xml:space="preserve"> </v>
      </c>
    </row>
    <row r="1077" spans="2:7" ht="20.100000000000001" customHeight="1">
      <c r="B1077" s="11"/>
      <c r="C1077" s="11"/>
      <c r="D1077" s="15"/>
      <c r="E1077" s="11"/>
      <c r="F1077" s="16"/>
      <c r="G1077" s="53" t="str">
        <f t="shared" si="18"/>
        <v xml:space="preserve"> </v>
      </c>
    </row>
    <row r="1078" spans="2:7" ht="20.100000000000001" customHeight="1">
      <c r="B1078" s="11"/>
      <c r="C1078" s="11"/>
      <c r="D1078" s="15"/>
      <c r="E1078" s="11"/>
      <c r="F1078" s="16"/>
      <c r="G1078" s="53" t="str">
        <f t="shared" si="18"/>
        <v xml:space="preserve"> </v>
      </c>
    </row>
    <row r="1079" spans="2:7" ht="20.100000000000001" customHeight="1">
      <c r="B1079" s="11"/>
      <c r="C1079" s="11"/>
      <c r="D1079" s="15"/>
      <c r="E1079" s="11"/>
      <c r="F1079" s="16"/>
      <c r="G1079" s="53" t="str">
        <f t="shared" si="18"/>
        <v xml:space="preserve"> </v>
      </c>
    </row>
    <row r="1080" spans="2:7" ht="20.100000000000001" customHeight="1">
      <c r="B1080" s="11"/>
      <c r="C1080" s="11"/>
      <c r="D1080" s="15"/>
      <c r="E1080" s="11"/>
      <c r="F1080" s="16"/>
      <c r="G1080" s="53" t="str">
        <f t="shared" si="18"/>
        <v xml:space="preserve"> </v>
      </c>
    </row>
    <row r="1081" spans="2:7" ht="20.100000000000001" customHeight="1">
      <c r="B1081" s="11"/>
      <c r="C1081" s="11"/>
      <c r="D1081" s="15"/>
      <c r="E1081" s="11"/>
      <c r="F1081" s="16"/>
      <c r="G1081" s="53" t="str">
        <f t="shared" si="18"/>
        <v xml:space="preserve"> </v>
      </c>
    </row>
    <row r="1082" spans="2:7" ht="20.100000000000001" customHeight="1">
      <c r="B1082" s="11"/>
      <c r="C1082" s="11"/>
      <c r="D1082" s="15"/>
      <c r="E1082" s="11"/>
      <c r="F1082" s="16"/>
      <c r="G1082" s="53" t="str">
        <f t="shared" si="18"/>
        <v xml:space="preserve"> </v>
      </c>
    </row>
    <row r="1083" spans="2:7" ht="20.100000000000001" customHeight="1">
      <c r="B1083" s="11"/>
      <c r="C1083" s="11"/>
      <c r="D1083" s="15"/>
      <c r="E1083" s="11"/>
      <c r="F1083" s="16"/>
      <c r="G1083" s="53" t="str">
        <f t="shared" si="18"/>
        <v xml:space="preserve"> </v>
      </c>
    </row>
    <row r="1084" spans="2:7" ht="20.100000000000001" customHeight="1">
      <c r="B1084" s="11"/>
      <c r="C1084" s="11"/>
      <c r="D1084" s="15"/>
      <c r="E1084" s="11"/>
      <c r="F1084" s="16"/>
      <c r="G1084" s="53" t="str">
        <f t="shared" si="18"/>
        <v xml:space="preserve"> </v>
      </c>
    </row>
    <row r="1085" spans="2:7" ht="20.100000000000001" customHeight="1">
      <c r="B1085" s="11"/>
      <c r="C1085" s="11"/>
      <c r="D1085" s="15"/>
      <c r="E1085" s="11"/>
      <c r="F1085" s="16"/>
      <c r="G1085" s="53" t="str">
        <f t="shared" si="18"/>
        <v xml:space="preserve"> </v>
      </c>
    </row>
    <row r="1086" spans="2:7" ht="20.100000000000001" customHeight="1">
      <c r="B1086" s="11"/>
      <c r="C1086" s="11"/>
      <c r="D1086" s="15"/>
      <c r="E1086" s="11"/>
      <c r="F1086" s="16"/>
      <c r="G1086" s="53" t="str">
        <f t="shared" si="18"/>
        <v xml:space="preserve"> </v>
      </c>
    </row>
    <row r="1087" spans="2:7" ht="20.100000000000001" customHeight="1">
      <c r="B1087" s="11"/>
      <c r="C1087" s="11"/>
      <c r="D1087" s="15"/>
      <c r="E1087" s="11"/>
      <c r="F1087" s="16"/>
      <c r="G1087" s="53" t="str">
        <f t="shared" si="18"/>
        <v xml:space="preserve"> </v>
      </c>
    </row>
    <row r="1088" spans="2:7" ht="20.100000000000001" customHeight="1">
      <c r="B1088" s="11"/>
      <c r="C1088" s="11"/>
      <c r="D1088" s="15"/>
      <c r="E1088" s="11"/>
      <c r="F1088" s="16"/>
      <c r="G1088" s="53" t="str">
        <f t="shared" si="18"/>
        <v xml:space="preserve"> </v>
      </c>
    </row>
    <row r="1089" spans="2:7" ht="20.100000000000001" customHeight="1">
      <c r="B1089" s="11"/>
      <c r="C1089" s="11"/>
      <c r="D1089" s="15"/>
      <c r="E1089" s="11"/>
      <c r="F1089" s="16"/>
      <c r="G1089" s="53" t="str">
        <f t="shared" si="18"/>
        <v xml:space="preserve"> </v>
      </c>
    </row>
    <row r="1090" spans="2:7" ht="20.100000000000001" customHeight="1">
      <c r="B1090" s="11"/>
      <c r="C1090" s="11"/>
      <c r="D1090" s="15"/>
      <c r="E1090" s="11"/>
      <c r="F1090" s="16"/>
      <c r="G1090" s="53" t="str">
        <f t="shared" si="18"/>
        <v xml:space="preserve"> </v>
      </c>
    </row>
    <row r="1091" spans="2:7" ht="20.100000000000001" customHeight="1">
      <c r="B1091" s="11"/>
      <c r="C1091" s="11"/>
      <c r="D1091" s="15"/>
      <c r="E1091" s="11"/>
      <c r="F1091" s="16"/>
      <c r="G1091" s="53" t="str">
        <f t="shared" si="18"/>
        <v xml:space="preserve"> </v>
      </c>
    </row>
    <row r="1092" spans="2:7" ht="20.100000000000001" customHeight="1">
      <c r="B1092" s="11"/>
      <c r="C1092" s="11"/>
      <c r="D1092" s="15"/>
      <c r="E1092" s="11"/>
      <c r="F1092" s="16"/>
      <c r="G1092" s="53" t="str">
        <f t="shared" si="18"/>
        <v xml:space="preserve"> </v>
      </c>
    </row>
    <row r="1093" spans="2:7" ht="20.100000000000001" customHeight="1">
      <c r="B1093" s="11"/>
      <c r="C1093" s="11"/>
      <c r="D1093" s="15"/>
      <c r="E1093" s="11"/>
      <c r="F1093" s="16"/>
      <c r="G1093" s="53" t="str">
        <f t="shared" si="18"/>
        <v xml:space="preserve"> </v>
      </c>
    </row>
    <row r="1094" spans="2:7" ht="20.100000000000001" customHeight="1">
      <c r="B1094" s="11"/>
      <c r="C1094" s="11"/>
      <c r="D1094" s="15"/>
      <c r="E1094" s="11"/>
      <c r="F1094" s="16"/>
      <c r="G1094" s="53" t="str">
        <f t="shared" si="18"/>
        <v xml:space="preserve"> </v>
      </c>
    </row>
    <row r="1095" spans="2:7" ht="20.100000000000001" customHeight="1">
      <c r="B1095" s="11"/>
      <c r="C1095" s="11"/>
      <c r="D1095" s="15"/>
      <c r="E1095" s="11"/>
      <c r="F1095" s="16"/>
      <c r="G1095" s="53" t="str">
        <f t="shared" si="18"/>
        <v xml:space="preserve"> </v>
      </c>
    </row>
    <row r="1096" spans="2:7" ht="20.100000000000001" customHeight="1">
      <c r="B1096" s="11"/>
      <c r="C1096" s="11"/>
      <c r="D1096" s="15"/>
      <c r="E1096" s="11"/>
      <c r="F1096" s="16"/>
      <c r="G1096" s="53" t="str">
        <f t="shared" si="18"/>
        <v xml:space="preserve"> </v>
      </c>
    </row>
    <row r="1097" spans="2:7" ht="20.100000000000001" customHeight="1">
      <c r="B1097" s="11"/>
      <c r="C1097" s="11"/>
      <c r="D1097" s="15"/>
      <c r="E1097" s="11"/>
      <c r="F1097" s="16"/>
      <c r="G1097" s="53" t="str">
        <f t="shared" si="18"/>
        <v xml:space="preserve"> </v>
      </c>
    </row>
    <row r="1098" spans="2:7" ht="20.100000000000001" customHeight="1">
      <c r="B1098" s="11"/>
      <c r="C1098" s="11"/>
      <c r="D1098" s="15"/>
      <c r="E1098" s="11"/>
      <c r="F1098" s="16"/>
      <c r="G1098" s="53" t="str">
        <f t="shared" si="18"/>
        <v xml:space="preserve"> </v>
      </c>
    </row>
    <row r="1099" spans="2:7" ht="20.100000000000001" customHeight="1">
      <c r="B1099" s="11"/>
      <c r="C1099" s="11"/>
      <c r="D1099" s="15"/>
      <c r="E1099" s="11"/>
      <c r="F1099" s="16"/>
      <c r="G1099" s="53" t="str">
        <f t="shared" si="18"/>
        <v xml:space="preserve"> </v>
      </c>
    </row>
    <row r="1100" spans="2:7" ht="20.100000000000001" customHeight="1">
      <c r="B1100" s="11"/>
      <c r="C1100" s="11"/>
      <c r="D1100" s="15"/>
      <c r="E1100" s="11"/>
      <c r="F1100" s="16"/>
      <c r="G1100" s="53" t="str">
        <f t="shared" si="18"/>
        <v xml:space="preserve"> </v>
      </c>
    </row>
    <row r="1101" spans="2:7" ht="20.100000000000001" customHeight="1">
      <c r="B1101" s="11"/>
      <c r="C1101" s="11"/>
      <c r="D1101" s="15"/>
      <c r="E1101" s="11"/>
      <c r="F1101" s="16"/>
      <c r="G1101" s="53" t="str">
        <f t="shared" si="18"/>
        <v xml:space="preserve"> </v>
      </c>
    </row>
    <row r="1102" spans="2:7" ht="20.100000000000001" customHeight="1">
      <c r="B1102" s="11"/>
      <c r="C1102" s="11"/>
      <c r="D1102" s="15"/>
      <c r="E1102" s="11"/>
      <c r="F1102" s="16"/>
      <c r="G1102" s="53" t="str">
        <f t="shared" si="18"/>
        <v xml:space="preserve"> </v>
      </c>
    </row>
    <row r="1103" spans="2:7" ht="20.100000000000001" customHeight="1">
      <c r="B1103" s="11"/>
      <c r="C1103" s="11"/>
      <c r="D1103" s="15"/>
      <c r="E1103" s="11"/>
      <c r="F1103" s="16"/>
      <c r="G1103" s="53" t="str">
        <f t="shared" si="18"/>
        <v xml:space="preserve"> </v>
      </c>
    </row>
    <row r="1104" spans="2:7" ht="20.100000000000001" customHeight="1">
      <c r="B1104" s="11"/>
      <c r="C1104" s="11"/>
      <c r="D1104" s="15"/>
      <c r="E1104" s="11"/>
      <c r="F1104" s="16"/>
      <c r="G1104" s="53" t="str">
        <f t="shared" si="18"/>
        <v xml:space="preserve"> </v>
      </c>
    </row>
    <row r="1105" spans="2:7" ht="20.100000000000001" customHeight="1">
      <c r="B1105" s="11"/>
      <c r="C1105" s="11"/>
      <c r="D1105" s="15"/>
      <c r="E1105" s="11"/>
      <c r="F1105" s="16"/>
      <c r="G1105" s="53" t="str">
        <f t="shared" si="18"/>
        <v xml:space="preserve"> </v>
      </c>
    </row>
    <row r="1106" spans="2:7" ht="20.100000000000001" customHeight="1">
      <c r="B1106" s="11"/>
      <c r="C1106" s="11"/>
      <c r="D1106" s="15"/>
      <c r="E1106" s="11"/>
      <c r="F1106" s="16"/>
      <c r="G1106" s="53" t="str">
        <f t="shared" si="18"/>
        <v xml:space="preserve"> </v>
      </c>
    </row>
    <row r="1107" spans="2:7" ht="20.100000000000001" customHeight="1">
      <c r="B1107" s="11"/>
      <c r="C1107" s="11"/>
      <c r="D1107" s="15"/>
      <c r="E1107" s="11"/>
      <c r="F1107" s="16"/>
      <c r="G1107" s="53" t="str">
        <f t="shared" si="18"/>
        <v xml:space="preserve"> </v>
      </c>
    </row>
    <row r="1108" spans="2:7" ht="20.100000000000001" customHeight="1">
      <c r="B1108" s="11"/>
      <c r="C1108" s="11"/>
      <c r="D1108" s="15"/>
      <c r="E1108" s="11"/>
      <c r="F1108" s="16"/>
      <c r="G1108" s="53" t="str">
        <f t="shared" si="18"/>
        <v xml:space="preserve"> </v>
      </c>
    </row>
    <row r="1109" spans="2:7" ht="20.100000000000001" customHeight="1">
      <c r="B1109" s="11"/>
      <c r="C1109" s="11"/>
      <c r="D1109" s="15"/>
      <c r="E1109" s="11"/>
      <c r="F1109" s="16"/>
      <c r="G1109" s="53" t="str">
        <f t="shared" si="18"/>
        <v xml:space="preserve"> </v>
      </c>
    </row>
    <row r="1110" spans="2:7" ht="20.100000000000001" customHeight="1">
      <c r="B1110" s="11"/>
      <c r="C1110" s="11"/>
      <c r="D1110" s="15"/>
      <c r="E1110" s="11"/>
      <c r="F1110" s="16"/>
      <c r="G1110" s="53" t="str">
        <f t="shared" si="18"/>
        <v xml:space="preserve"> </v>
      </c>
    </row>
    <row r="1111" spans="2:7" ht="20.100000000000001" customHeight="1">
      <c r="B1111" s="11"/>
      <c r="C1111" s="11"/>
      <c r="D1111" s="15"/>
      <c r="E1111" s="11"/>
      <c r="F1111" s="16"/>
      <c r="G1111" s="53" t="str">
        <f t="shared" si="18"/>
        <v xml:space="preserve"> </v>
      </c>
    </row>
    <row r="1112" spans="2:7" ht="20.100000000000001" customHeight="1">
      <c r="B1112" s="11"/>
      <c r="C1112" s="11"/>
      <c r="D1112" s="15"/>
      <c r="E1112" s="11"/>
      <c r="F1112" s="16"/>
      <c r="G1112" s="53" t="str">
        <f t="shared" si="18"/>
        <v xml:space="preserve"> </v>
      </c>
    </row>
    <row r="1113" spans="2:7" ht="20.100000000000001" customHeight="1">
      <c r="B1113" s="11"/>
      <c r="C1113" s="11"/>
      <c r="D1113" s="15"/>
      <c r="E1113" s="11"/>
      <c r="F1113" s="16"/>
      <c r="G1113" s="53" t="str">
        <f t="shared" si="18"/>
        <v xml:space="preserve"> </v>
      </c>
    </row>
    <row r="1114" spans="2:7" ht="20.100000000000001" customHeight="1">
      <c r="B1114" s="11"/>
      <c r="C1114" s="11"/>
      <c r="D1114" s="15"/>
      <c r="E1114" s="11"/>
      <c r="F1114" s="16"/>
      <c r="G1114" s="53" t="str">
        <f t="shared" si="18"/>
        <v xml:space="preserve"> </v>
      </c>
    </row>
    <row r="1115" spans="2:7" ht="20.100000000000001" customHeight="1">
      <c r="B1115" s="11"/>
      <c r="C1115" s="11"/>
      <c r="D1115" s="15"/>
      <c r="E1115" s="11"/>
      <c r="F1115" s="16"/>
      <c r="G1115" s="53" t="str">
        <f t="shared" si="18"/>
        <v xml:space="preserve"> </v>
      </c>
    </row>
    <row r="1116" spans="2:7" ht="20.100000000000001" customHeight="1">
      <c r="B1116" s="11"/>
      <c r="C1116" s="11"/>
      <c r="D1116" s="15"/>
      <c r="E1116" s="11"/>
      <c r="F1116" s="16"/>
      <c r="G1116" s="53" t="str">
        <f t="shared" si="18"/>
        <v xml:space="preserve"> </v>
      </c>
    </row>
    <row r="1117" spans="2:7" ht="20.100000000000001" customHeight="1">
      <c r="B1117" s="11"/>
      <c r="C1117" s="11"/>
      <c r="D1117" s="15"/>
      <c r="E1117" s="11"/>
      <c r="F1117" s="16"/>
      <c r="G1117" s="53" t="str">
        <f t="shared" si="18"/>
        <v xml:space="preserve"> </v>
      </c>
    </row>
    <row r="1118" spans="2:7" ht="20.100000000000001" customHeight="1">
      <c r="B1118" s="11"/>
      <c r="C1118" s="11"/>
      <c r="D1118" s="15"/>
      <c r="E1118" s="11"/>
      <c r="F1118" s="16"/>
      <c r="G1118" s="53" t="str">
        <f t="shared" si="18"/>
        <v xml:space="preserve"> </v>
      </c>
    </row>
    <row r="1119" spans="2:7" ht="20.100000000000001" customHeight="1">
      <c r="B1119" s="11"/>
      <c r="C1119" s="11"/>
      <c r="D1119" s="15"/>
      <c r="E1119" s="11"/>
      <c r="F1119" s="16"/>
      <c r="G1119" s="53" t="str">
        <f t="shared" si="18"/>
        <v xml:space="preserve"> </v>
      </c>
    </row>
    <row r="1120" spans="2:7" ht="20.100000000000001" customHeight="1">
      <c r="B1120" s="11"/>
      <c r="C1120" s="11"/>
      <c r="D1120" s="15"/>
      <c r="E1120" s="11"/>
      <c r="F1120" s="16"/>
      <c r="G1120" s="53" t="str">
        <f t="shared" si="18"/>
        <v xml:space="preserve"> </v>
      </c>
    </row>
    <row r="1121" spans="2:7" ht="20.100000000000001" customHeight="1">
      <c r="B1121" s="11"/>
      <c r="C1121" s="11"/>
      <c r="D1121" s="15"/>
      <c r="E1121" s="11"/>
      <c r="F1121" s="16"/>
      <c r="G1121" s="53" t="str">
        <f t="shared" si="18"/>
        <v xml:space="preserve"> </v>
      </c>
    </row>
    <row r="1122" spans="2:7" ht="20.100000000000001" customHeight="1">
      <c r="B1122" s="11"/>
      <c r="C1122" s="11"/>
      <c r="D1122" s="15"/>
      <c r="E1122" s="11"/>
      <c r="F1122" s="16"/>
      <c r="G1122" s="53" t="str">
        <f t="shared" ref="G1122:G1185" si="19">IFERROR(IF(ISBLANK(C1122)," ",IF(ISBLANK(D1122),"NUM ARBOL",IF(ISBLANK(E1122),"DAP",IF(ISBLANK(F1122),"ALTURA",IF($E$33="DAP (cm)",PI()*((E1122/100)^2)/4*F1122*$F$9,IF($E$33="CAP (cm)",PI()*((E1122/PI()/100)^2)/4*F1122*$F$9))))))," ")</f>
        <v xml:space="preserve"> </v>
      </c>
    </row>
    <row r="1123" spans="2:7" ht="20.100000000000001" customHeight="1">
      <c r="B1123" s="11"/>
      <c r="C1123" s="11"/>
      <c r="D1123" s="15"/>
      <c r="E1123" s="11"/>
      <c r="F1123" s="16"/>
      <c r="G1123" s="53" t="str">
        <f t="shared" si="19"/>
        <v xml:space="preserve"> </v>
      </c>
    </row>
    <row r="1124" spans="2:7" ht="20.100000000000001" customHeight="1">
      <c r="B1124" s="11"/>
      <c r="C1124" s="11"/>
      <c r="D1124" s="15"/>
      <c r="E1124" s="11"/>
      <c r="F1124" s="16"/>
      <c r="G1124" s="53" t="str">
        <f t="shared" si="19"/>
        <v xml:space="preserve"> </v>
      </c>
    </row>
    <row r="1125" spans="2:7" ht="20.100000000000001" customHeight="1">
      <c r="B1125" s="11"/>
      <c r="C1125" s="11"/>
      <c r="D1125" s="15"/>
      <c r="E1125" s="11"/>
      <c r="F1125" s="16"/>
      <c r="G1125" s="53" t="str">
        <f t="shared" si="19"/>
        <v xml:space="preserve"> </v>
      </c>
    </row>
    <row r="1126" spans="2:7" ht="20.100000000000001" customHeight="1">
      <c r="B1126" s="11"/>
      <c r="C1126" s="11"/>
      <c r="D1126" s="15"/>
      <c r="E1126" s="11"/>
      <c r="F1126" s="16"/>
      <c r="G1126" s="53" t="str">
        <f t="shared" si="19"/>
        <v xml:space="preserve"> </v>
      </c>
    </row>
    <row r="1127" spans="2:7" ht="20.100000000000001" customHeight="1">
      <c r="B1127" s="11"/>
      <c r="C1127" s="11"/>
      <c r="D1127" s="15"/>
      <c r="E1127" s="11"/>
      <c r="F1127" s="16"/>
      <c r="G1127" s="53" t="str">
        <f t="shared" si="19"/>
        <v xml:space="preserve"> </v>
      </c>
    </row>
    <row r="1128" spans="2:7" ht="20.100000000000001" customHeight="1">
      <c r="B1128" s="11"/>
      <c r="C1128" s="11"/>
      <c r="D1128" s="15"/>
      <c r="E1128" s="11"/>
      <c r="F1128" s="16"/>
      <c r="G1128" s="53" t="str">
        <f t="shared" si="19"/>
        <v xml:space="preserve"> </v>
      </c>
    </row>
    <row r="1129" spans="2:7" ht="20.100000000000001" customHeight="1">
      <c r="B1129" s="11"/>
      <c r="C1129" s="11"/>
      <c r="D1129" s="15"/>
      <c r="E1129" s="11"/>
      <c r="F1129" s="16"/>
      <c r="G1129" s="53" t="str">
        <f t="shared" si="19"/>
        <v xml:space="preserve"> </v>
      </c>
    </row>
    <row r="1130" spans="2:7" ht="20.100000000000001" customHeight="1">
      <c r="B1130" s="11"/>
      <c r="C1130" s="11"/>
      <c r="D1130" s="15"/>
      <c r="E1130" s="11"/>
      <c r="F1130" s="16"/>
      <c r="G1130" s="53" t="str">
        <f t="shared" si="19"/>
        <v xml:space="preserve"> </v>
      </c>
    </row>
    <row r="1131" spans="2:7" ht="20.100000000000001" customHeight="1">
      <c r="B1131" s="11"/>
      <c r="C1131" s="11"/>
      <c r="D1131" s="15"/>
      <c r="E1131" s="11"/>
      <c r="F1131" s="16"/>
      <c r="G1131" s="53" t="str">
        <f t="shared" si="19"/>
        <v xml:space="preserve"> </v>
      </c>
    </row>
    <row r="1132" spans="2:7" ht="20.100000000000001" customHeight="1">
      <c r="B1132" s="11"/>
      <c r="C1132" s="11"/>
      <c r="D1132" s="15"/>
      <c r="E1132" s="11"/>
      <c r="F1132" s="16"/>
      <c r="G1132" s="53" t="str">
        <f t="shared" si="19"/>
        <v xml:space="preserve"> </v>
      </c>
    </row>
    <row r="1133" spans="2:7" ht="20.100000000000001" customHeight="1">
      <c r="B1133" s="11"/>
      <c r="C1133" s="11"/>
      <c r="D1133" s="15"/>
      <c r="E1133" s="11"/>
      <c r="F1133" s="16"/>
      <c r="G1133" s="53" t="str">
        <f t="shared" si="19"/>
        <v xml:space="preserve"> </v>
      </c>
    </row>
    <row r="1134" spans="2:7" ht="20.100000000000001" customHeight="1">
      <c r="B1134" s="11"/>
      <c r="C1134" s="11"/>
      <c r="D1134" s="15"/>
      <c r="E1134" s="11"/>
      <c r="F1134" s="16"/>
      <c r="G1134" s="53" t="str">
        <f t="shared" si="19"/>
        <v xml:space="preserve"> </v>
      </c>
    </row>
    <row r="1135" spans="2:7" ht="20.100000000000001" customHeight="1">
      <c r="B1135" s="11"/>
      <c r="C1135" s="11"/>
      <c r="D1135" s="15"/>
      <c r="E1135" s="11"/>
      <c r="F1135" s="16"/>
      <c r="G1135" s="53" t="str">
        <f t="shared" si="19"/>
        <v xml:space="preserve"> </v>
      </c>
    </row>
    <row r="1136" spans="2:7" ht="20.100000000000001" customHeight="1">
      <c r="B1136" s="11"/>
      <c r="C1136" s="11"/>
      <c r="D1136" s="15"/>
      <c r="E1136" s="11"/>
      <c r="F1136" s="16"/>
      <c r="G1136" s="53" t="str">
        <f t="shared" si="19"/>
        <v xml:space="preserve"> </v>
      </c>
    </row>
    <row r="1137" spans="2:7" ht="20.100000000000001" customHeight="1">
      <c r="B1137" s="11"/>
      <c r="C1137" s="11"/>
      <c r="D1137" s="15"/>
      <c r="E1137" s="11"/>
      <c r="F1137" s="16"/>
      <c r="G1137" s="53" t="str">
        <f t="shared" si="19"/>
        <v xml:space="preserve"> </v>
      </c>
    </row>
    <row r="1138" spans="2:7" ht="20.100000000000001" customHeight="1">
      <c r="B1138" s="11"/>
      <c r="C1138" s="11"/>
      <c r="D1138" s="15"/>
      <c r="E1138" s="11"/>
      <c r="F1138" s="16"/>
      <c r="G1138" s="53" t="str">
        <f t="shared" si="19"/>
        <v xml:space="preserve"> </v>
      </c>
    </row>
    <row r="1139" spans="2:7" ht="20.100000000000001" customHeight="1">
      <c r="B1139" s="11"/>
      <c r="C1139" s="11"/>
      <c r="D1139" s="15"/>
      <c r="E1139" s="11"/>
      <c r="F1139" s="16"/>
      <c r="G1139" s="53" t="str">
        <f t="shared" si="19"/>
        <v xml:space="preserve"> </v>
      </c>
    </row>
    <row r="1140" spans="2:7" ht="20.100000000000001" customHeight="1">
      <c r="B1140" s="11"/>
      <c r="C1140" s="11"/>
      <c r="D1140" s="15"/>
      <c r="E1140" s="11"/>
      <c r="F1140" s="16"/>
      <c r="G1140" s="53" t="str">
        <f t="shared" si="19"/>
        <v xml:space="preserve"> </v>
      </c>
    </row>
    <row r="1141" spans="2:7" ht="20.100000000000001" customHeight="1">
      <c r="B1141" s="11"/>
      <c r="C1141" s="11"/>
      <c r="D1141" s="15"/>
      <c r="E1141" s="11"/>
      <c r="F1141" s="16"/>
      <c r="G1141" s="53" t="str">
        <f t="shared" si="19"/>
        <v xml:space="preserve"> </v>
      </c>
    </row>
    <row r="1142" spans="2:7" ht="20.100000000000001" customHeight="1">
      <c r="B1142" s="11"/>
      <c r="C1142" s="11"/>
      <c r="D1142" s="15"/>
      <c r="E1142" s="11"/>
      <c r="F1142" s="16"/>
      <c r="G1142" s="53" t="str">
        <f t="shared" si="19"/>
        <v xml:space="preserve"> </v>
      </c>
    </row>
    <row r="1143" spans="2:7" ht="20.100000000000001" customHeight="1">
      <c r="B1143" s="11"/>
      <c r="C1143" s="11"/>
      <c r="D1143" s="15"/>
      <c r="E1143" s="11"/>
      <c r="F1143" s="16"/>
      <c r="G1143" s="53" t="str">
        <f t="shared" si="19"/>
        <v xml:space="preserve"> </v>
      </c>
    </row>
    <row r="1144" spans="2:7" ht="20.100000000000001" customHeight="1">
      <c r="B1144" s="11"/>
      <c r="C1144" s="11"/>
      <c r="D1144" s="15"/>
      <c r="E1144" s="11"/>
      <c r="F1144" s="16"/>
      <c r="G1144" s="53" t="str">
        <f t="shared" si="19"/>
        <v xml:space="preserve"> </v>
      </c>
    </row>
    <row r="1145" spans="2:7" ht="20.100000000000001" customHeight="1">
      <c r="B1145" s="11"/>
      <c r="C1145" s="11"/>
      <c r="D1145" s="15"/>
      <c r="E1145" s="11"/>
      <c r="F1145" s="16"/>
      <c r="G1145" s="53" t="str">
        <f t="shared" si="19"/>
        <v xml:space="preserve"> </v>
      </c>
    </row>
    <row r="1146" spans="2:7" ht="20.100000000000001" customHeight="1">
      <c r="B1146" s="11"/>
      <c r="C1146" s="11"/>
      <c r="D1146" s="15"/>
      <c r="E1146" s="11"/>
      <c r="F1146" s="16"/>
      <c r="G1146" s="53" t="str">
        <f t="shared" si="19"/>
        <v xml:space="preserve"> </v>
      </c>
    </row>
    <row r="1147" spans="2:7" ht="20.100000000000001" customHeight="1">
      <c r="B1147" s="11"/>
      <c r="C1147" s="11"/>
      <c r="D1147" s="15"/>
      <c r="E1147" s="11"/>
      <c r="F1147" s="16"/>
      <c r="G1147" s="53" t="str">
        <f t="shared" si="19"/>
        <v xml:space="preserve"> </v>
      </c>
    </row>
    <row r="1148" spans="2:7" ht="20.100000000000001" customHeight="1">
      <c r="B1148" s="11"/>
      <c r="C1148" s="11"/>
      <c r="D1148" s="15"/>
      <c r="E1148" s="11"/>
      <c r="F1148" s="16"/>
      <c r="G1148" s="53" t="str">
        <f t="shared" si="19"/>
        <v xml:space="preserve"> </v>
      </c>
    </row>
    <row r="1149" spans="2:7" ht="20.100000000000001" customHeight="1">
      <c r="B1149" s="11"/>
      <c r="C1149" s="11"/>
      <c r="D1149" s="15"/>
      <c r="E1149" s="11"/>
      <c r="F1149" s="16"/>
      <c r="G1149" s="53" t="str">
        <f t="shared" si="19"/>
        <v xml:space="preserve"> </v>
      </c>
    </row>
    <row r="1150" spans="2:7" ht="20.100000000000001" customHeight="1">
      <c r="B1150" s="11"/>
      <c r="C1150" s="11"/>
      <c r="D1150" s="15"/>
      <c r="E1150" s="11"/>
      <c r="F1150" s="16"/>
      <c r="G1150" s="53" t="str">
        <f t="shared" si="19"/>
        <v xml:space="preserve"> </v>
      </c>
    </row>
    <row r="1151" spans="2:7" ht="20.100000000000001" customHeight="1">
      <c r="B1151" s="11"/>
      <c r="C1151" s="11"/>
      <c r="D1151" s="15"/>
      <c r="E1151" s="11"/>
      <c r="F1151" s="16"/>
      <c r="G1151" s="53" t="str">
        <f t="shared" si="19"/>
        <v xml:space="preserve"> </v>
      </c>
    </row>
    <row r="1152" spans="2:7" ht="20.100000000000001" customHeight="1">
      <c r="B1152" s="11"/>
      <c r="C1152" s="11"/>
      <c r="D1152" s="15"/>
      <c r="E1152" s="11"/>
      <c r="F1152" s="16"/>
      <c r="G1152" s="53" t="str">
        <f t="shared" si="19"/>
        <v xml:space="preserve"> </v>
      </c>
    </row>
    <row r="1153" spans="2:7" ht="20.100000000000001" customHeight="1">
      <c r="B1153" s="11"/>
      <c r="C1153" s="11"/>
      <c r="D1153" s="15"/>
      <c r="E1153" s="11"/>
      <c r="F1153" s="16"/>
      <c r="G1153" s="53" t="str">
        <f t="shared" si="19"/>
        <v xml:space="preserve"> </v>
      </c>
    </row>
    <row r="1154" spans="2:7" ht="20.100000000000001" customHeight="1">
      <c r="B1154" s="11"/>
      <c r="C1154" s="11"/>
      <c r="D1154" s="15"/>
      <c r="E1154" s="11"/>
      <c r="F1154" s="16"/>
      <c r="G1154" s="53" t="str">
        <f t="shared" si="19"/>
        <v xml:space="preserve"> </v>
      </c>
    </row>
    <row r="1155" spans="2:7" ht="20.100000000000001" customHeight="1">
      <c r="B1155" s="11"/>
      <c r="C1155" s="11"/>
      <c r="D1155" s="15"/>
      <c r="E1155" s="11"/>
      <c r="F1155" s="16"/>
      <c r="G1155" s="53" t="str">
        <f t="shared" si="19"/>
        <v xml:space="preserve"> </v>
      </c>
    </row>
    <row r="1156" spans="2:7" ht="20.100000000000001" customHeight="1">
      <c r="B1156" s="11"/>
      <c r="C1156" s="11"/>
      <c r="D1156" s="15"/>
      <c r="E1156" s="11"/>
      <c r="F1156" s="16"/>
      <c r="G1156" s="53" t="str">
        <f t="shared" si="19"/>
        <v xml:space="preserve"> </v>
      </c>
    </row>
    <row r="1157" spans="2:7" ht="20.100000000000001" customHeight="1">
      <c r="B1157" s="11"/>
      <c r="C1157" s="11"/>
      <c r="D1157" s="15"/>
      <c r="E1157" s="11"/>
      <c r="F1157" s="16"/>
      <c r="G1157" s="53" t="str">
        <f t="shared" si="19"/>
        <v xml:space="preserve"> </v>
      </c>
    </row>
    <row r="1158" spans="2:7" ht="20.100000000000001" customHeight="1">
      <c r="B1158" s="11"/>
      <c r="C1158" s="11"/>
      <c r="D1158" s="15"/>
      <c r="E1158" s="11"/>
      <c r="F1158" s="16"/>
      <c r="G1158" s="53" t="str">
        <f t="shared" si="19"/>
        <v xml:space="preserve"> </v>
      </c>
    </row>
    <row r="1159" spans="2:7" ht="20.100000000000001" customHeight="1">
      <c r="B1159" s="11"/>
      <c r="C1159" s="11"/>
      <c r="D1159" s="15"/>
      <c r="E1159" s="11"/>
      <c r="F1159" s="16"/>
      <c r="G1159" s="53" t="str">
        <f t="shared" si="19"/>
        <v xml:space="preserve"> </v>
      </c>
    </row>
    <row r="1160" spans="2:7" ht="20.100000000000001" customHeight="1">
      <c r="B1160" s="11"/>
      <c r="C1160" s="11"/>
      <c r="D1160" s="15"/>
      <c r="E1160" s="11"/>
      <c r="F1160" s="16"/>
      <c r="G1160" s="53" t="str">
        <f t="shared" si="19"/>
        <v xml:space="preserve"> </v>
      </c>
    </row>
    <row r="1161" spans="2:7" ht="20.100000000000001" customHeight="1">
      <c r="B1161" s="11"/>
      <c r="C1161" s="11"/>
      <c r="D1161" s="15"/>
      <c r="E1161" s="11"/>
      <c r="F1161" s="16"/>
      <c r="G1161" s="53" t="str">
        <f t="shared" si="19"/>
        <v xml:space="preserve"> </v>
      </c>
    </row>
    <row r="1162" spans="2:7" ht="20.100000000000001" customHeight="1">
      <c r="B1162" s="11"/>
      <c r="C1162" s="11"/>
      <c r="D1162" s="15"/>
      <c r="E1162" s="11"/>
      <c r="F1162" s="16"/>
      <c r="G1162" s="53" t="str">
        <f t="shared" si="19"/>
        <v xml:space="preserve"> </v>
      </c>
    </row>
    <row r="1163" spans="2:7" ht="20.100000000000001" customHeight="1">
      <c r="B1163" s="11"/>
      <c r="C1163" s="11"/>
      <c r="D1163" s="15"/>
      <c r="E1163" s="11"/>
      <c r="F1163" s="16"/>
      <c r="G1163" s="53" t="str">
        <f t="shared" si="19"/>
        <v xml:space="preserve"> </v>
      </c>
    </row>
    <row r="1164" spans="2:7" ht="20.100000000000001" customHeight="1">
      <c r="B1164" s="11"/>
      <c r="C1164" s="11"/>
      <c r="D1164" s="15"/>
      <c r="E1164" s="11"/>
      <c r="F1164" s="16"/>
      <c r="G1164" s="53" t="str">
        <f t="shared" si="19"/>
        <v xml:space="preserve"> </v>
      </c>
    </row>
    <row r="1165" spans="2:7" ht="20.100000000000001" customHeight="1">
      <c r="B1165" s="11"/>
      <c r="C1165" s="11"/>
      <c r="D1165" s="15"/>
      <c r="E1165" s="11"/>
      <c r="F1165" s="16"/>
      <c r="G1165" s="53" t="str">
        <f t="shared" si="19"/>
        <v xml:space="preserve"> </v>
      </c>
    </row>
    <row r="1166" spans="2:7" ht="20.100000000000001" customHeight="1">
      <c r="B1166" s="11"/>
      <c r="C1166" s="11"/>
      <c r="D1166" s="15"/>
      <c r="E1166" s="11"/>
      <c r="F1166" s="16"/>
      <c r="G1166" s="53" t="str">
        <f t="shared" si="19"/>
        <v xml:space="preserve"> </v>
      </c>
    </row>
    <row r="1167" spans="2:7" ht="20.100000000000001" customHeight="1">
      <c r="B1167" s="11"/>
      <c r="C1167" s="11"/>
      <c r="D1167" s="15"/>
      <c r="E1167" s="11"/>
      <c r="F1167" s="16"/>
      <c r="G1167" s="53" t="str">
        <f t="shared" si="19"/>
        <v xml:space="preserve"> </v>
      </c>
    </row>
    <row r="1168" spans="2:7" ht="20.100000000000001" customHeight="1">
      <c r="B1168" s="11"/>
      <c r="C1168" s="11"/>
      <c r="D1168" s="15"/>
      <c r="E1168" s="11"/>
      <c r="F1168" s="16"/>
      <c r="G1168" s="53" t="str">
        <f t="shared" si="19"/>
        <v xml:space="preserve"> </v>
      </c>
    </row>
    <row r="1169" spans="2:7" ht="20.100000000000001" customHeight="1">
      <c r="B1169" s="11"/>
      <c r="C1169" s="11"/>
      <c r="D1169" s="15"/>
      <c r="E1169" s="11"/>
      <c r="F1169" s="16"/>
      <c r="G1169" s="53" t="str">
        <f t="shared" si="19"/>
        <v xml:space="preserve"> </v>
      </c>
    </row>
    <row r="1170" spans="2:7" ht="20.100000000000001" customHeight="1">
      <c r="B1170" s="11"/>
      <c r="C1170" s="11"/>
      <c r="D1170" s="15"/>
      <c r="E1170" s="11"/>
      <c r="F1170" s="16"/>
      <c r="G1170" s="53" t="str">
        <f t="shared" si="19"/>
        <v xml:space="preserve"> </v>
      </c>
    </row>
    <row r="1171" spans="2:7" ht="20.100000000000001" customHeight="1">
      <c r="B1171" s="11"/>
      <c r="C1171" s="11"/>
      <c r="D1171" s="15"/>
      <c r="E1171" s="11"/>
      <c r="F1171" s="16"/>
      <c r="G1171" s="53" t="str">
        <f t="shared" si="19"/>
        <v xml:space="preserve"> </v>
      </c>
    </row>
    <row r="1172" spans="2:7" ht="20.100000000000001" customHeight="1">
      <c r="B1172" s="11"/>
      <c r="C1172" s="11"/>
      <c r="D1172" s="15"/>
      <c r="E1172" s="11"/>
      <c r="F1172" s="16"/>
      <c r="G1172" s="53" t="str">
        <f t="shared" si="19"/>
        <v xml:space="preserve"> </v>
      </c>
    </row>
    <row r="1173" spans="2:7" ht="20.100000000000001" customHeight="1">
      <c r="B1173" s="11"/>
      <c r="C1173" s="11"/>
      <c r="D1173" s="15"/>
      <c r="E1173" s="11"/>
      <c r="F1173" s="16"/>
      <c r="G1173" s="53" t="str">
        <f t="shared" si="19"/>
        <v xml:space="preserve"> </v>
      </c>
    </row>
    <row r="1174" spans="2:7" ht="20.100000000000001" customHeight="1">
      <c r="B1174" s="11"/>
      <c r="C1174" s="11"/>
      <c r="D1174" s="15"/>
      <c r="E1174" s="11"/>
      <c r="F1174" s="16"/>
      <c r="G1174" s="53" t="str">
        <f t="shared" si="19"/>
        <v xml:space="preserve"> </v>
      </c>
    </row>
    <row r="1175" spans="2:7" ht="20.100000000000001" customHeight="1">
      <c r="B1175" s="11"/>
      <c r="C1175" s="11"/>
      <c r="D1175" s="15"/>
      <c r="E1175" s="11"/>
      <c r="F1175" s="16"/>
      <c r="G1175" s="53" t="str">
        <f t="shared" si="19"/>
        <v xml:space="preserve"> </v>
      </c>
    </row>
    <row r="1176" spans="2:7" ht="20.100000000000001" customHeight="1">
      <c r="B1176" s="11"/>
      <c r="C1176" s="11"/>
      <c r="D1176" s="15"/>
      <c r="E1176" s="11"/>
      <c r="F1176" s="16"/>
      <c r="G1176" s="53" t="str">
        <f t="shared" si="19"/>
        <v xml:space="preserve"> </v>
      </c>
    </row>
    <row r="1177" spans="2:7" ht="20.100000000000001" customHeight="1">
      <c r="B1177" s="11"/>
      <c r="C1177" s="11"/>
      <c r="D1177" s="15"/>
      <c r="E1177" s="11"/>
      <c r="F1177" s="16"/>
      <c r="G1177" s="53" t="str">
        <f t="shared" si="19"/>
        <v xml:space="preserve"> </v>
      </c>
    </row>
    <row r="1178" spans="2:7" ht="20.100000000000001" customHeight="1">
      <c r="B1178" s="11"/>
      <c r="C1178" s="11"/>
      <c r="D1178" s="15"/>
      <c r="E1178" s="11"/>
      <c r="F1178" s="16"/>
      <c r="G1178" s="53" t="str">
        <f t="shared" si="19"/>
        <v xml:space="preserve"> </v>
      </c>
    </row>
    <row r="1179" spans="2:7" ht="20.100000000000001" customHeight="1">
      <c r="B1179" s="11"/>
      <c r="C1179" s="11"/>
      <c r="D1179" s="15"/>
      <c r="E1179" s="11"/>
      <c r="F1179" s="16"/>
      <c r="G1179" s="53" t="str">
        <f t="shared" si="19"/>
        <v xml:space="preserve"> </v>
      </c>
    </row>
    <row r="1180" spans="2:7" ht="20.100000000000001" customHeight="1">
      <c r="B1180" s="11"/>
      <c r="C1180" s="11"/>
      <c r="D1180" s="15"/>
      <c r="E1180" s="11"/>
      <c r="F1180" s="16"/>
      <c r="G1180" s="53" t="str">
        <f t="shared" si="19"/>
        <v xml:space="preserve"> </v>
      </c>
    </row>
    <row r="1181" spans="2:7" ht="20.100000000000001" customHeight="1">
      <c r="B1181" s="11"/>
      <c r="C1181" s="11"/>
      <c r="D1181" s="15"/>
      <c r="E1181" s="11"/>
      <c r="F1181" s="16"/>
      <c r="G1181" s="53" t="str">
        <f t="shared" si="19"/>
        <v xml:space="preserve"> </v>
      </c>
    </row>
    <row r="1182" spans="2:7" ht="20.100000000000001" customHeight="1">
      <c r="B1182" s="11"/>
      <c r="C1182" s="11"/>
      <c r="D1182" s="15"/>
      <c r="E1182" s="11"/>
      <c r="F1182" s="16"/>
      <c r="G1182" s="53" t="str">
        <f t="shared" si="19"/>
        <v xml:space="preserve"> </v>
      </c>
    </row>
    <row r="1183" spans="2:7" ht="20.100000000000001" customHeight="1">
      <c r="B1183" s="11"/>
      <c r="C1183" s="11"/>
      <c r="D1183" s="15"/>
      <c r="E1183" s="11"/>
      <c r="F1183" s="16"/>
      <c r="G1183" s="53" t="str">
        <f t="shared" si="19"/>
        <v xml:space="preserve"> </v>
      </c>
    </row>
    <row r="1184" spans="2:7" ht="20.100000000000001" customHeight="1">
      <c r="B1184" s="11"/>
      <c r="C1184" s="11"/>
      <c r="D1184" s="15"/>
      <c r="E1184" s="11"/>
      <c r="F1184" s="16"/>
      <c r="G1184" s="53" t="str">
        <f t="shared" si="19"/>
        <v xml:space="preserve"> </v>
      </c>
    </row>
    <row r="1185" spans="2:7" ht="20.100000000000001" customHeight="1">
      <c r="B1185" s="11"/>
      <c r="C1185" s="11"/>
      <c r="D1185" s="15"/>
      <c r="E1185" s="11"/>
      <c r="F1185" s="16"/>
      <c r="G1185" s="53" t="str">
        <f t="shared" si="19"/>
        <v xml:space="preserve"> </v>
      </c>
    </row>
    <row r="1186" spans="2:7" ht="20.100000000000001" customHeight="1">
      <c r="B1186" s="11"/>
      <c r="C1186" s="11"/>
      <c r="D1186" s="15"/>
      <c r="E1186" s="11"/>
      <c r="F1186" s="16"/>
      <c r="G1186" s="53" t="str">
        <f t="shared" ref="G1186:G1249" si="20">IFERROR(IF(ISBLANK(C1186)," ",IF(ISBLANK(D1186),"NUM ARBOL",IF(ISBLANK(E1186),"DAP",IF(ISBLANK(F1186),"ALTURA",IF($E$33="DAP (cm)",PI()*((E1186/100)^2)/4*F1186*$F$9,IF($E$33="CAP (cm)",PI()*((E1186/PI()/100)^2)/4*F1186*$F$9))))))," ")</f>
        <v xml:space="preserve"> </v>
      </c>
    </row>
    <row r="1187" spans="2:7" ht="20.100000000000001" customHeight="1">
      <c r="B1187" s="11"/>
      <c r="C1187" s="11"/>
      <c r="D1187" s="15"/>
      <c r="E1187" s="11"/>
      <c r="F1187" s="16"/>
      <c r="G1187" s="53" t="str">
        <f t="shared" si="20"/>
        <v xml:space="preserve"> </v>
      </c>
    </row>
    <row r="1188" spans="2:7" ht="20.100000000000001" customHeight="1">
      <c r="B1188" s="11"/>
      <c r="C1188" s="11"/>
      <c r="D1188" s="15"/>
      <c r="E1188" s="11"/>
      <c r="F1188" s="16"/>
      <c r="G1188" s="53" t="str">
        <f t="shared" si="20"/>
        <v xml:space="preserve"> </v>
      </c>
    </row>
    <row r="1189" spans="2:7" ht="20.100000000000001" customHeight="1">
      <c r="B1189" s="11"/>
      <c r="C1189" s="11"/>
      <c r="D1189" s="15"/>
      <c r="E1189" s="11"/>
      <c r="F1189" s="16"/>
      <c r="G1189" s="53" t="str">
        <f t="shared" si="20"/>
        <v xml:space="preserve"> </v>
      </c>
    </row>
    <row r="1190" spans="2:7" ht="20.100000000000001" customHeight="1">
      <c r="B1190" s="11"/>
      <c r="C1190" s="11"/>
      <c r="D1190" s="15"/>
      <c r="E1190" s="11"/>
      <c r="F1190" s="16"/>
      <c r="G1190" s="53" t="str">
        <f t="shared" si="20"/>
        <v xml:space="preserve"> </v>
      </c>
    </row>
    <row r="1191" spans="2:7" ht="20.100000000000001" customHeight="1">
      <c r="B1191" s="11"/>
      <c r="C1191" s="11"/>
      <c r="D1191" s="15"/>
      <c r="E1191" s="11"/>
      <c r="F1191" s="16"/>
      <c r="G1191" s="53" t="str">
        <f t="shared" si="20"/>
        <v xml:space="preserve"> </v>
      </c>
    </row>
    <row r="1192" spans="2:7" ht="20.100000000000001" customHeight="1">
      <c r="B1192" s="11"/>
      <c r="C1192" s="11"/>
      <c r="D1192" s="15"/>
      <c r="E1192" s="11"/>
      <c r="F1192" s="16"/>
      <c r="G1192" s="53" t="str">
        <f t="shared" si="20"/>
        <v xml:space="preserve"> </v>
      </c>
    </row>
    <row r="1193" spans="2:7" ht="20.100000000000001" customHeight="1">
      <c r="B1193" s="11"/>
      <c r="C1193" s="11"/>
      <c r="D1193" s="15"/>
      <c r="E1193" s="11"/>
      <c r="F1193" s="16"/>
      <c r="G1193" s="53" t="str">
        <f t="shared" si="20"/>
        <v xml:space="preserve"> </v>
      </c>
    </row>
    <row r="1194" spans="2:7" ht="20.100000000000001" customHeight="1">
      <c r="B1194" s="11"/>
      <c r="C1194" s="11"/>
      <c r="D1194" s="15"/>
      <c r="E1194" s="11"/>
      <c r="F1194" s="16"/>
      <c r="G1194" s="53" t="str">
        <f t="shared" si="20"/>
        <v xml:space="preserve"> </v>
      </c>
    </row>
    <row r="1195" spans="2:7" ht="20.100000000000001" customHeight="1">
      <c r="B1195" s="11"/>
      <c r="C1195" s="11"/>
      <c r="D1195" s="15"/>
      <c r="E1195" s="11"/>
      <c r="F1195" s="16"/>
      <c r="G1195" s="53" t="str">
        <f t="shared" si="20"/>
        <v xml:space="preserve"> </v>
      </c>
    </row>
    <row r="1196" spans="2:7" ht="20.100000000000001" customHeight="1">
      <c r="B1196" s="11"/>
      <c r="C1196" s="11"/>
      <c r="D1196" s="15"/>
      <c r="E1196" s="11"/>
      <c r="F1196" s="16"/>
      <c r="G1196" s="53" t="str">
        <f t="shared" si="20"/>
        <v xml:space="preserve"> </v>
      </c>
    </row>
    <row r="1197" spans="2:7" ht="20.100000000000001" customHeight="1">
      <c r="B1197" s="11"/>
      <c r="C1197" s="11"/>
      <c r="D1197" s="15"/>
      <c r="E1197" s="11"/>
      <c r="F1197" s="16"/>
      <c r="G1197" s="53" t="str">
        <f t="shared" si="20"/>
        <v xml:space="preserve"> </v>
      </c>
    </row>
    <row r="1198" spans="2:7" ht="20.100000000000001" customHeight="1">
      <c r="B1198" s="11"/>
      <c r="C1198" s="11"/>
      <c r="D1198" s="15"/>
      <c r="E1198" s="11"/>
      <c r="F1198" s="16"/>
      <c r="G1198" s="53" t="str">
        <f t="shared" si="20"/>
        <v xml:space="preserve"> </v>
      </c>
    </row>
    <row r="1199" spans="2:7" ht="20.100000000000001" customHeight="1">
      <c r="B1199" s="11"/>
      <c r="C1199" s="11"/>
      <c r="D1199" s="15"/>
      <c r="E1199" s="11"/>
      <c r="F1199" s="16"/>
      <c r="G1199" s="53" t="str">
        <f t="shared" si="20"/>
        <v xml:space="preserve"> </v>
      </c>
    </row>
    <row r="1200" spans="2:7" ht="20.100000000000001" customHeight="1">
      <c r="B1200" s="11"/>
      <c r="C1200" s="11"/>
      <c r="D1200" s="15"/>
      <c r="E1200" s="11"/>
      <c r="F1200" s="16"/>
      <c r="G1200" s="53" t="str">
        <f t="shared" si="20"/>
        <v xml:space="preserve"> </v>
      </c>
    </row>
    <row r="1201" spans="2:7" ht="20.100000000000001" customHeight="1">
      <c r="B1201" s="11"/>
      <c r="C1201" s="11"/>
      <c r="D1201" s="15"/>
      <c r="E1201" s="11"/>
      <c r="F1201" s="16"/>
      <c r="G1201" s="53" t="str">
        <f t="shared" si="20"/>
        <v xml:space="preserve"> </v>
      </c>
    </row>
    <row r="1202" spans="2:7" ht="20.100000000000001" customHeight="1">
      <c r="B1202" s="11"/>
      <c r="C1202" s="11"/>
      <c r="D1202" s="15"/>
      <c r="E1202" s="11"/>
      <c r="F1202" s="16"/>
      <c r="G1202" s="53" t="str">
        <f t="shared" si="20"/>
        <v xml:space="preserve"> </v>
      </c>
    </row>
    <row r="1203" spans="2:7" ht="20.100000000000001" customHeight="1">
      <c r="B1203" s="11"/>
      <c r="C1203" s="11"/>
      <c r="D1203" s="15"/>
      <c r="E1203" s="11"/>
      <c r="F1203" s="16"/>
      <c r="G1203" s="53" t="str">
        <f t="shared" si="20"/>
        <v xml:space="preserve"> </v>
      </c>
    </row>
    <row r="1204" spans="2:7" ht="20.100000000000001" customHeight="1">
      <c r="B1204" s="11"/>
      <c r="C1204" s="11"/>
      <c r="D1204" s="15"/>
      <c r="E1204" s="11"/>
      <c r="F1204" s="16"/>
      <c r="G1204" s="53" t="str">
        <f t="shared" si="20"/>
        <v xml:space="preserve"> </v>
      </c>
    </row>
    <row r="1205" spans="2:7" ht="20.100000000000001" customHeight="1">
      <c r="B1205" s="11"/>
      <c r="C1205" s="11"/>
      <c r="D1205" s="15"/>
      <c r="E1205" s="11"/>
      <c r="F1205" s="16"/>
      <c r="G1205" s="53" t="str">
        <f t="shared" si="20"/>
        <v xml:space="preserve"> </v>
      </c>
    </row>
    <row r="1206" spans="2:7" ht="20.100000000000001" customHeight="1">
      <c r="B1206" s="11"/>
      <c r="C1206" s="11"/>
      <c r="D1206" s="15"/>
      <c r="E1206" s="11"/>
      <c r="F1206" s="16"/>
      <c r="G1206" s="53" t="str">
        <f t="shared" si="20"/>
        <v xml:space="preserve"> </v>
      </c>
    </row>
    <row r="1207" spans="2:7" ht="20.100000000000001" customHeight="1">
      <c r="B1207" s="11"/>
      <c r="C1207" s="11"/>
      <c r="D1207" s="15"/>
      <c r="E1207" s="11"/>
      <c r="F1207" s="16"/>
      <c r="G1207" s="53" t="str">
        <f t="shared" si="20"/>
        <v xml:space="preserve"> </v>
      </c>
    </row>
    <row r="1208" spans="2:7" ht="20.100000000000001" customHeight="1">
      <c r="B1208" s="11"/>
      <c r="C1208" s="11"/>
      <c r="D1208" s="15"/>
      <c r="E1208" s="11"/>
      <c r="F1208" s="16"/>
      <c r="G1208" s="53" t="str">
        <f t="shared" si="20"/>
        <v xml:space="preserve"> </v>
      </c>
    </row>
    <row r="1209" spans="2:7" ht="20.100000000000001" customHeight="1">
      <c r="B1209" s="11"/>
      <c r="C1209" s="11"/>
      <c r="D1209" s="15"/>
      <c r="E1209" s="11"/>
      <c r="F1209" s="16"/>
      <c r="G1209" s="53" t="str">
        <f t="shared" si="20"/>
        <v xml:space="preserve"> </v>
      </c>
    </row>
    <row r="1210" spans="2:7" ht="20.100000000000001" customHeight="1">
      <c r="B1210" s="11"/>
      <c r="C1210" s="11"/>
      <c r="D1210" s="15"/>
      <c r="E1210" s="11"/>
      <c r="F1210" s="16"/>
      <c r="G1210" s="53" t="str">
        <f t="shared" si="20"/>
        <v xml:space="preserve"> </v>
      </c>
    </row>
    <row r="1211" spans="2:7" ht="20.100000000000001" customHeight="1">
      <c r="B1211" s="11"/>
      <c r="C1211" s="11"/>
      <c r="D1211" s="15"/>
      <c r="E1211" s="11"/>
      <c r="F1211" s="16"/>
      <c r="G1211" s="53" t="str">
        <f t="shared" si="20"/>
        <v xml:space="preserve"> </v>
      </c>
    </row>
    <row r="1212" spans="2:7" ht="20.100000000000001" customHeight="1">
      <c r="B1212" s="11"/>
      <c r="C1212" s="11"/>
      <c r="D1212" s="15"/>
      <c r="E1212" s="11"/>
      <c r="F1212" s="16"/>
      <c r="G1212" s="53" t="str">
        <f t="shared" si="20"/>
        <v xml:space="preserve"> </v>
      </c>
    </row>
    <row r="1213" spans="2:7" ht="20.100000000000001" customHeight="1">
      <c r="B1213" s="11"/>
      <c r="C1213" s="11"/>
      <c r="D1213" s="15"/>
      <c r="E1213" s="11"/>
      <c r="F1213" s="16"/>
      <c r="G1213" s="53" t="str">
        <f t="shared" si="20"/>
        <v xml:space="preserve"> </v>
      </c>
    </row>
    <row r="1214" spans="2:7" ht="20.100000000000001" customHeight="1">
      <c r="B1214" s="11"/>
      <c r="C1214" s="11"/>
      <c r="D1214" s="15"/>
      <c r="E1214" s="11"/>
      <c r="F1214" s="16"/>
      <c r="G1214" s="53" t="str">
        <f t="shared" si="20"/>
        <v xml:space="preserve"> </v>
      </c>
    </row>
    <row r="1215" spans="2:7" ht="20.100000000000001" customHeight="1">
      <c r="B1215" s="11"/>
      <c r="C1215" s="11"/>
      <c r="D1215" s="15"/>
      <c r="E1215" s="11"/>
      <c r="F1215" s="16"/>
      <c r="G1215" s="53" t="str">
        <f t="shared" si="20"/>
        <v xml:space="preserve"> </v>
      </c>
    </row>
    <row r="1216" spans="2:7" ht="20.100000000000001" customHeight="1">
      <c r="B1216" s="11"/>
      <c r="C1216" s="11"/>
      <c r="D1216" s="15"/>
      <c r="E1216" s="11"/>
      <c r="F1216" s="16"/>
      <c r="G1216" s="53" t="str">
        <f t="shared" si="20"/>
        <v xml:space="preserve"> </v>
      </c>
    </row>
    <row r="1217" spans="2:7" ht="20.100000000000001" customHeight="1">
      <c r="B1217" s="11"/>
      <c r="C1217" s="11"/>
      <c r="D1217" s="15"/>
      <c r="E1217" s="11"/>
      <c r="F1217" s="16"/>
      <c r="G1217" s="53" t="str">
        <f t="shared" si="20"/>
        <v xml:space="preserve"> </v>
      </c>
    </row>
    <row r="1218" spans="2:7" ht="20.100000000000001" customHeight="1">
      <c r="B1218" s="11"/>
      <c r="C1218" s="11"/>
      <c r="D1218" s="15"/>
      <c r="E1218" s="11"/>
      <c r="F1218" s="16"/>
      <c r="G1218" s="53" t="str">
        <f t="shared" si="20"/>
        <v xml:space="preserve"> </v>
      </c>
    </row>
    <row r="1219" spans="2:7" ht="20.100000000000001" customHeight="1">
      <c r="B1219" s="11"/>
      <c r="C1219" s="11"/>
      <c r="D1219" s="15"/>
      <c r="E1219" s="11"/>
      <c r="F1219" s="16"/>
      <c r="G1219" s="53" t="str">
        <f t="shared" si="20"/>
        <v xml:space="preserve"> </v>
      </c>
    </row>
    <row r="1220" spans="2:7" ht="20.100000000000001" customHeight="1">
      <c r="B1220" s="11"/>
      <c r="C1220" s="11"/>
      <c r="D1220" s="15"/>
      <c r="E1220" s="11"/>
      <c r="F1220" s="16"/>
      <c r="G1220" s="53" t="str">
        <f t="shared" si="20"/>
        <v xml:space="preserve"> </v>
      </c>
    </row>
    <row r="1221" spans="2:7" ht="20.100000000000001" customHeight="1">
      <c r="B1221" s="11"/>
      <c r="C1221" s="11"/>
      <c r="D1221" s="15"/>
      <c r="E1221" s="11"/>
      <c r="F1221" s="16"/>
      <c r="G1221" s="53" t="str">
        <f t="shared" si="20"/>
        <v xml:space="preserve"> </v>
      </c>
    </row>
    <row r="1222" spans="2:7" ht="20.100000000000001" customHeight="1">
      <c r="B1222" s="11"/>
      <c r="C1222" s="11"/>
      <c r="D1222" s="15"/>
      <c r="E1222" s="11"/>
      <c r="F1222" s="16"/>
      <c r="G1222" s="53" t="str">
        <f t="shared" si="20"/>
        <v xml:space="preserve"> </v>
      </c>
    </row>
    <row r="1223" spans="2:7" ht="20.100000000000001" customHeight="1">
      <c r="B1223" s="11"/>
      <c r="C1223" s="11"/>
      <c r="D1223" s="15"/>
      <c r="E1223" s="11"/>
      <c r="F1223" s="16"/>
      <c r="G1223" s="53" t="str">
        <f t="shared" si="20"/>
        <v xml:space="preserve"> </v>
      </c>
    </row>
    <row r="1224" spans="2:7" ht="20.100000000000001" customHeight="1">
      <c r="B1224" s="11"/>
      <c r="C1224" s="11"/>
      <c r="D1224" s="15"/>
      <c r="E1224" s="11"/>
      <c r="F1224" s="16"/>
      <c r="G1224" s="53" t="str">
        <f t="shared" si="20"/>
        <v xml:space="preserve"> </v>
      </c>
    </row>
    <row r="1225" spans="2:7" ht="20.100000000000001" customHeight="1">
      <c r="B1225" s="11"/>
      <c r="C1225" s="11"/>
      <c r="D1225" s="15"/>
      <c r="E1225" s="11"/>
      <c r="F1225" s="16"/>
      <c r="G1225" s="53" t="str">
        <f t="shared" si="20"/>
        <v xml:space="preserve"> </v>
      </c>
    </row>
    <row r="1226" spans="2:7" ht="20.100000000000001" customHeight="1">
      <c r="B1226" s="11"/>
      <c r="C1226" s="11"/>
      <c r="D1226" s="15"/>
      <c r="E1226" s="11"/>
      <c r="F1226" s="16"/>
      <c r="G1226" s="53" t="str">
        <f t="shared" si="20"/>
        <v xml:space="preserve"> </v>
      </c>
    </row>
    <row r="1227" spans="2:7" ht="20.100000000000001" customHeight="1">
      <c r="B1227" s="11"/>
      <c r="C1227" s="11"/>
      <c r="D1227" s="15"/>
      <c r="E1227" s="11"/>
      <c r="F1227" s="16"/>
      <c r="G1227" s="53" t="str">
        <f t="shared" si="20"/>
        <v xml:space="preserve"> </v>
      </c>
    </row>
    <row r="1228" spans="2:7" ht="20.100000000000001" customHeight="1">
      <c r="B1228" s="11"/>
      <c r="C1228" s="11"/>
      <c r="D1228" s="15"/>
      <c r="E1228" s="11"/>
      <c r="F1228" s="16"/>
      <c r="G1228" s="53" t="str">
        <f t="shared" si="20"/>
        <v xml:space="preserve"> </v>
      </c>
    </row>
    <row r="1229" spans="2:7" ht="20.100000000000001" customHeight="1">
      <c r="B1229" s="11"/>
      <c r="C1229" s="11"/>
      <c r="D1229" s="15"/>
      <c r="E1229" s="11"/>
      <c r="F1229" s="16"/>
      <c r="G1229" s="53" t="str">
        <f t="shared" si="20"/>
        <v xml:space="preserve"> </v>
      </c>
    </row>
    <row r="1230" spans="2:7" ht="20.100000000000001" customHeight="1">
      <c r="B1230" s="11"/>
      <c r="C1230" s="11"/>
      <c r="D1230" s="15"/>
      <c r="E1230" s="11"/>
      <c r="F1230" s="16"/>
      <c r="G1230" s="53" t="str">
        <f t="shared" si="20"/>
        <v xml:space="preserve"> </v>
      </c>
    </row>
    <row r="1231" spans="2:7" ht="20.100000000000001" customHeight="1">
      <c r="B1231" s="11"/>
      <c r="C1231" s="11"/>
      <c r="D1231" s="15"/>
      <c r="E1231" s="11"/>
      <c r="F1231" s="16"/>
      <c r="G1231" s="53" t="str">
        <f t="shared" si="20"/>
        <v xml:space="preserve"> </v>
      </c>
    </row>
    <row r="1232" spans="2:7" ht="20.100000000000001" customHeight="1">
      <c r="B1232" s="11"/>
      <c r="C1232" s="11"/>
      <c r="D1232" s="15"/>
      <c r="E1232" s="11"/>
      <c r="F1232" s="16"/>
      <c r="G1232" s="53" t="str">
        <f t="shared" si="20"/>
        <v xml:space="preserve"> </v>
      </c>
    </row>
    <row r="1233" spans="2:7" ht="20.100000000000001" customHeight="1">
      <c r="B1233" s="11"/>
      <c r="C1233" s="11"/>
      <c r="D1233" s="15"/>
      <c r="E1233" s="11"/>
      <c r="F1233" s="16"/>
      <c r="G1233" s="53" t="str">
        <f t="shared" si="20"/>
        <v xml:space="preserve"> </v>
      </c>
    </row>
    <row r="1234" spans="2:7" ht="20.100000000000001" customHeight="1">
      <c r="B1234" s="11"/>
      <c r="C1234" s="11"/>
      <c r="D1234" s="15"/>
      <c r="E1234" s="11"/>
      <c r="F1234" s="16"/>
      <c r="G1234" s="53" t="str">
        <f t="shared" si="20"/>
        <v xml:space="preserve"> </v>
      </c>
    </row>
    <row r="1235" spans="2:7" ht="20.100000000000001" customHeight="1">
      <c r="B1235" s="11"/>
      <c r="C1235" s="11"/>
      <c r="D1235" s="15"/>
      <c r="E1235" s="11"/>
      <c r="F1235" s="16"/>
      <c r="G1235" s="53" t="str">
        <f t="shared" si="20"/>
        <v xml:space="preserve"> </v>
      </c>
    </row>
    <row r="1236" spans="2:7" ht="20.100000000000001" customHeight="1">
      <c r="B1236" s="11"/>
      <c r="C1236" s="11"/>
      <c r="D1236" s="15"/>
      <c r="E1236" s="11"/>
      <c r="F1236" s="16"/>
      <c r="G1236" s="53" t="str">
        <f t="shared" si="20"/>
        <v xml:space="preserve"> </v>
      </c>
    </row>
    <row r="1237" spans="2:7" ht="20.100000000000001" customHeight="1">
      <c r="B1237" s="11"/>
      <c r="C1237" s="11"/>
      <c r="D1237" s="15"/>
      <c r="E1237" s="11"/>
      <c r="F1237" s="16"/>
      <c r="G1237" s="53" t="str">
        <f t="shared" si="20"/>
        <v xml:space="preserve"> </v>
      </c>
    </row>
    <row r="1238" spans="2:7" ht="20.100000000000001" customHeight="1">
      <c r="B1238" s="11"/>
      <c r="C1238" s="11"/>
      <c r="D1238" s="15"/>
      <c r="E1238" s="11"/>
      <c r="F1238" s="16"/>
      <c r="G1238" s="53" t="str">
        <f t="shared" si="20"/>
        <v xml:space="preserve"> </v>
      </c>
    </row>
    <row r="1239" spans="2:7" ht="20.100000000000001" customHeight="1">
      <c r="B1239" s="11"/>
      <c r="C1239" s="11"/>
      <c r="D1239" s="15"/>
      <c r="E1239" s="11"/>
      <c r="F1239" s="16"/>
      <c r="G1239" s="53" t="str">
        <f t="shared" si="20"/>
        <v xml:space="preserve"> </v>
      </c>
    </row>
    <row r="1240" spans="2:7" ht="20.100000000000001" customHeight="1">
      <c r="B1240" s="11"/>
      <c r="C1240" s="11"/>
      <c r="D1240" s="15"/>
      <c r="E1240" s="11"/>
      <c r="F1240" s="16"/>
      <c r="G1240" s="53" t="str">
        <f t="shared" si="20"/>
        <v xml:space="preserve"> </v>
      </c>
    </row>
    <row r="1241" spans="2:7" ht="20.100000000000001" customHeight="1">
      <c r="B1241" s="11"/>
      <c r="C1241" s="11"/>
      <c r="D1241" s="15"/>
      <c r="E1241" s="11"/>
      <c r="F1241" s="16"/>
      <c r="G1241" s="53" t="str">
        <f t="shared" si="20"/>
        <v xml:space="preserve"> </v>
      </c>
    </row>
    <row r="1242" spans="2:7" ht="20.100000000000001" customHeight="1">
      <c r="B1242" s="11"/>
      <c r="C1242" s="11"/>
      <c r="D1242" s="15"/>
      <c r="E1242" s="11"/>
      <c r="F1242" s="16"/>
      <c r="G1242" s="53" t="str">
        <f t="shared" si="20"/>
        <v xml:space="preserve"> </v>
      </c>
    </row>
    <row r="1243" spans="2:7" ht="20.100000000000001" customHeight="1">
      <c r="B1243" s="11"/>
      <c r="C1243" s="11"/>
      <c r="D1243" s="15"/>
      <c r="E1243" s="11"/>
      <c r="F1243" s="16"/>
      <c r="G1243" s="53" t="str">
        <f t="shared" si="20"/>
        <v xml:space="preserve"> </v>
      </c>
    </row>
    <row r="1244" spans="2:7" ht="20.100000000000001" customHeight="1">
      <c r="B1244" s="11"/>
      <c r="C1244" s="11"/>
      <c r="D1244" s="15"/>
      <c r="E1244" s="11"/>
      <c r="F1244" s="16"/>
      <c r="G1244" s="53" t="str">
        <f t="shared" si="20"/>
        <v xml:space="preserve"> </v>
      </c>
    </row>
    <row r="1245" spans="2:7" ht="20.100000000000001" customHeight="1">
      <c r="B1245" s="11"/>
      <c r="C1245" s="11"/>
      <c r="D1245" s="15"/>
      <c r="E1245" s="11"/>
      <c r="F1245" s="16"/>
      <c r="G1245" s="53" t="str">
        <f t="shared" si="20"/>
        <v xml:space="preserve"> </v>
      </c>
    </row>
    <row r="1246" spans="2:7" ht="20.100000000000001" customHeight="1">
      <c r="B1246" s="11"/>
      <c r="C1246" s="11"/>
      <c r="D1246" s="15"/>
      <c r="E1246" s="11"/>
      <c r="F1246" s="16"/>
      <c r="G1246" s="53" t="str">
        <f t="shared" si="20"/>
        <v xml:space="preserve"> </v>
      </c>
    </row>
    <row r="1247" spans="2:7" ht="20.100000000000001" customHeight="1">
      <c r="B1247" s="11"/>
      <c r="C1247" s="11"/>
      <c r="D1247" s="15"/>
      <c r="E1247" s="11"/>
      <c r="F1247" s="16"/>
      <c r="G1247" s="53" t="str">
        <f t="shared" si="20"/>
        <v xml:space="preserve"> </v>
      </c>
    </row>
    <row r="1248" spans="2:7" ht="20.100000000000001" customHeight="1">
      <c r="B1248" s="11"/>
      <c r="C1248" s="11"/>
      <c r="D1248" s="15"/>
      <c r="E1248" s="11"/>
      <c r="F1248" s="16"/>
      <c r="G1248" s="53" t="str">
        <f t="shared" si="20"/>
        <v xml:space="preserve"> </v>
      </c>
    </row>
    <row r="1249" spans="2:7" ht="20.100000000000001" customHeight="1">
      <c r="B1249" s="11"/>
      <c r="C1249" s="11"/>
      <c r="D1249" s="15"/>
      <c r="E1249" s="11"/>
      <c r="F1249" s="16"/>
      <c r="G1249" s="53" t="str">
        <f t="shared" si="20"/>
        <v xml:space="preserve"> </v>
      </c>
    </row>
    <row r="1250" spans="2:7" ht="20.100000000000001" customHeight="1">
      <c r="B1250" s="11"/>
      <c r="C1250" s="11"/>
      <c r="D1250" s="15"/>
      <c r="E1250" s="11"/>
      <c r="F1250" s="16"/>
      <c r="G1250" s="53" t="str">
        <f t="shared" ref="G1250:G1313" si="21">IFERROR(IF(ISBLANK(C1250)," ",IF(ISBLANK(D1250),"NUM ARBOL",IF(ISBLANK(E1250),"DAP",IF(ISBLANK(F1250),"ALTURA",IF($E$33="DAP (cm)",PI()*((E1250/100)^2)/4*F1250*$F$9,IF($E$33="CAP (cm)",PI()*((E1250/PI()/100)^2)/4*F1250*$F$9))))))," ")</f>
        <v xml:space="preserve"> </v>
      </c>
    </row>
    <row r="1251" spans="2:7" ht="20.100000000000001" customHeight="1">
      <c r="B1251" s="11"/>
      <c r="C1251" s="11"/>
      <c r="D1251" s="15"/>
      <c r="E1251" s="11"/>
      <c r="F1251" s="16"/>
      <c r="G1251" s="53" t="str">
        <f t="shared" si="21"/>
        <v xml:space="preserve"> </v>
      </c>
    </row>
    <row r="1252" spans="2:7" ht="20.100000000000001" customHeight="1">
      <c r="B1252" s="11"/>
      <c r="C1252" s="11"/>
      <c r="D1252" s="15"/>
      <c r="E1252" s="11"/>
      <c r="F1252" s="16"/>
      <c r="G1252" s="53" t="str">
        <f t="shared" si="21"/>
        <v xml:space="preserve"> </v>
      </c>
    </row>
    <row r="1253" spans="2:7" ht="20.100000000000001" customHeight="1">
      <c r="B1253" s="11"/>
      <c r="C1253" s="11"/>
      <c r="D1253" s="15"/>
      <c r="E1253" s="11"/>
      <c r="F1253" s="16"/>
      <c r="G1253" s="53" t="str">
        <f t="shared" si="21"/>
        <v xml:space="preserve"> </v>
      </c>
    </row>
    <row r="1254" spans="2:7" ht="20.100000000000001" customHeight="1">
      <c r="B1254" s="11"/>
      <c r="C1254" s="11"/>
      <c r="D1254" s="15"/>
      <c r="E1254" s="11"/>
      <c r="F1254" s="16"/>
      <c r="G1254" s="53" t="str">
        <f t="shared" si="21"/>
        <v xml:space="preserve"> </v>
      </c>
    </row>
    <row r="1255" spans="2:7" ht="20.100000000000001" customHeight="1">
      <c r="B1255" s="11"/>
      <c r="C1255" s="11"/>
      <c r="D1255" s="15"/>
      <c r="E1255" s="11"/>
      <c r="F1255" s="16"/>
      <c r="G1255" s="53" t="str">
        <f t="shared" si="21"/>
        <v xml:space="preserve"> </v>
      </c>
    </row>
    <row r="1256" spans="2:7" ht="20.100000000000001" customHeight="1">
      <c r="B1256" s="11"/>
      <c r="C1256" s="11"/>
      <c r="D1256" s="15"/>
      <c r="E1256" s="11"/>
      <c r="F1256" s="16"/>
      <c r="G1256" s="53" t="str">
        <f t="shared" si="21"/>
        <v xml:space="preserve"> </v>
      </c>
    </row>
    <row r="1257" spans="2:7" ht="20.100000000000001" customHeight="1">
      <c r="B1257" s="11"/>
      <c r="C1257" s="11"/>
      <c r="D1257" s="15"/>
      <c r="E1257" s="11"/>
      <c r="F1257" s="16"/>
      <c r="G1257" s="53" t="str">
        <f t="shared" si="21"/>
        <v xml:space="preserve"> </v>
      </c>
    </row>
    <row r="1258" spans="2:7" ht="20.100000000000001" customHeight="1">
      <c r="B1258" s="11"/>
      <c r="C1258" s="11"/>
      <c r="D1258" s="15"/>
      <c r="E1258" s="11"/>
      <c r="F1258" s="16"/>
      <c r="G1258" s="53" t="str">
        <f t="shared" si="21"/>
        <v xml:space="preserve"> </v>
      </c>
    </row>
    <row r="1259" spans="2:7" ht="20.100000000000001" customHeight="1">
      <c r="B1259" s="11"/>
      <c r="C1259" s="11"/>
      <c r="D1259" s="15"/>
      <c r="E1259" s="11"/>
      <c r="F1259" s="16"/>
      <c r="G1259" s="53" t="str">
        <f t="shared" si="21"/>
        <v xml:space="preserve"> </v>
      </c>
    </row>
    <row r="1260" spans="2:7" ht="20.100000000000001" customHeight="1">
      <c r="B1260" s="11"/>
      <c r="C1260" s="11"/>
      <c r="D1260" s="15"/>
      <c r="E1260" s="11"/>
      <c r="F1260" s="16"/>
      <c r="G1260" s="53" t="str">
        <f t="shared" si="21"/>
        <v xml:space="preserve"> </v>
      </c>
    </row>
    <row r="1261" spans="2:7" ht="20.100000000000001" customHeight="1">
      <c r="B1261" s="11"/>
      <c r="C1261" s="11"/>
      <c r="D1261" s="15"/>
      <c r="E1261" s="11"/>
      <c r="F1261" s="16"/>
      <c r="G1261" s="53" t="str">
        <f t="shared" si="21"/>
        <v xml:space="preserve"> </v>
      </c>
    </row>
    <row r="1262" spans="2:7" ht="20.100000000000001" customHeight="1">
      <c r="B1262" s="11"/>
      <c r="C1262" s="11"/>
      <c r="D1262" s="15"/>
      <c r="E1262" s="11"/>
      <c r="F1262" s="16"/>
      <c r="G1262" s="53" t="str">
        <f t="shared" si="21"/>
        <v xml:space="preserve"> </v>
      </c>
    </row>
    <row r="1263" spans="2:7" ht="20.100000000000001" customHeight="1">
      <c r="B1263" s="11"/>
      <c r="C1263" s="11"/>
      <c r="D1263" s="15"/>
      <c r="E1263" s="11"/>
      <c r="F1263" s="16"/>
      <c r="G1263" s="53" t="str">
        <f t="shared" si="21"/>
        <v xml:space="preserve"> </v>
      </c>
    </row>
    <row r="1264" spans="2:7" ht="20.100000000000001" customHeight="1">
      <c r="B1264" s="11"/>
      <c r="C1264" s="11"/>
      <c r="D1264" s="15"/>
      <c r="E1264" s="11"/>
      <c r="F1264" s="16"/>
      <c r="G1264" s="53" t="str">
        <f t="shared" si="21"/>
        <v xml:space="preserve"> </v>
      </c>
    </row>
    <row r="1265" spans="2:7" ht="20.100000000000001" customHeight="1">
      <c r="B1265" s="11"/>
      <c r="C1265" s="11"/>
      <c r="D1265" s="15"/>
      <c r="E1265" s="11"/>
      <c r="F1265" s="16"/>
      <c r="G1265" s="53" t="str">
        <f t="shared" si="21"/>
        <v xml:space="preserve"> </v>
      </c>
    </row>
    <row r="1266" spans="2:7" ht="20.100000000000001" customHeight="1">
      <c r="B1266" s="11"/>
      <c r="C1266" s="11"/>
      <c r="D1266" s="15"/>
      <c r="E1266" s="11"/>
      <c r="F1266" s="16"/>
      <c r="G1266" s="53" t="str">
        <f t="shared" si="21"/>
        <v xml:space="preserve"> </v>
      </c>
    </row>
    <row r="1267" spans="2:7" ht="20.100000000000001" customHeight="1">
      <c r="B1267" s="11"/>
      <c r="C1267" s="11"/>
      <c r="D1267" s="15"/>
      <c r="E1267" s="11"/>
      <c r="F1267" s="16"/>
      <c r="G1267" s="53" t="str">
        <f t="shared" si="21"/>
        <v xml:space="preserve"> </v>
      </c>
    </row>
    <row r="1268" spans="2:7" ht="20.100000000000001" customHeight="1">
      <c r="B1268" s="11"/>
      <c r="C1268" s="11"/>
      <c r="D1268" s="15"/>
      <c r="E1268" s="11"/>
      <c r="F1268" s="16"/>
      <c r="G1268" s="53" t="str">
        <f t="shared" si="21"/>
        <v xml:space="preserve"> </v>
      </c>
    </row>
    <row r="1269" spans="2:7" ht="20.100000000000001" customHeight="1">
      <c r="B1269" s="11"/>
      <c r="C1269" s="11"/>
      <c r="D1269" s="15"/>
      <c r="E1269" s="11"/>
      <c r="F1269" s="16"/>
      <c r="G1269" s="53" t="str">
        <f t="shared" si="21"/>
        <v xml:space="preserve"> </v>
      </c>
    </row>
    <row r="1270" spans="2:7" ht="20.100000000000001" customHeight="1">
      <c r="B1270" s="11"/>
      <c r="C1270" s="11"/>
      <c r="D1270" s="15"/>
      <c r="E1270" s="11"/>
      <c r="F1270" s="16"/>
      <c r="G1270" s="53" t="str">
        <f t="shared" si="21"/>
        <v xml:space="preserve"> </v>
      </c>
    </row>
    <row r="1271" spans="2:7" ht="20.100000000000001" customHeight="1">
      <c r="B1271" s="11"/>
      <c r="C1271" s="11"/>
      <c r="D1271" s="15"/>
      <c r="E1271" s="11"/>
      <c r="F1271" s="16"/>
      <c r="G1271" s="53" t="str">
        <f t="shared" si="21"/>
        <v xml:space="preserve"> </v>
      </c>
    </row>
    <row r="1272" spans="2:7" ht="20.100000000000001" customHeight="1">
      <c r="B1272" s="11"/>
      <c r="C1272" s="11"/>
      <c r="D1272" s="15"/>
      <c r="E1272" s="11"/>
      <c r="F1272" s="16"/>
      <c r="G1272" s="53" t="str">
        <f t="shared" si="21"/>
        <v xml:space="preserve"> </v>
      </c>
    </row>
    <row r="1273" spans="2:7" ht="20.100000000000001" customHeight="1">
      <c r="B1273" s="11"/>
      <c r="C1273" s="11"/>
      <c r="D1273" s="15"/>
      <c r="E1273" s="11"/>
      <c r="F1273" s="16"/>
      <c r="G1273" s="53" t="str">
        <f t="shared" si="21"/>
        <v xml:space="preserve"> </v>
      </c>
    </row>
    <row r="1274" spans="2:7" ht="20.100000000000001" customHeight="1">
      <c r="B1274" s="11"/>
      <c r="C1274" s="11"/>
      <c r="D1274" s="15"/>
      <c r="E1274" s="11"/>
      <c r="F1274" s="16"/>
      <c r="G1274" s="53" t="str">
        <f t="shared" si="21"/>
        <v xml:space="preserve"> </v>
      </c>
    </row>
    <row r="1275" spans="2:7" ht="20.100000000000001" customHeight="1">
      <c r="B1275" s="11"/>
      <c r="C1275" s="11"/>
      <c r="D1275" s="15"/>
      <c r="E1275" s="11"/>
      <c r="F1275" s="16"/>
      <c r="G1275" s="53" t="str">
        <f t="shared" si="21"/>
        <v xml:space="preserve"> </v>
      </c>
    </row>
    <row r="1276" spans="2:7" ht="20.100000000000001" customHeight="1">
      <c r="B1276" s="11"/>
      <c r="C1276" s="11"/>
      <c r="D1276" s="15"/>
      <c r="E1276" s="11"/>
      <c r="F1276" s="16"/>
      <c r="G1276" s="53" t="str">
        <f t="shared" si="21"/>
        <v xml:space="preserve"> </v>
      </c>
    </row>
    <row r="1277" spans="2:7" ht="20.100000000000001" customHeight="1">
      <c r="B1277" s="11"/>
      <c r="C1277" s="11"/>
      <c r="D1277" s="15"/>
      <c r="E1277" s="11"/>
      <c r="F1277" s="16"/>
      <c r="G1277" s="53" t="str">
        <f t="shared" si="21"/>
        <v xml:space="preserve"> </v>
      </c>
    </row>
    <row r="1278" spans="2:7" ht="20.100000000000001" customHeight="1">
      <c r="B1278" s="11"/>
      <c r="C1278" s="11"/>
      <c r="D1278" s="15"/>
      <c r="E1278" s="11"/>
      <c r="F1278" s="16"/>
      <c r="G1278" s="53" t="str">
        <f t="shared" si="21"/>
        <v xml:space="preserve"> </v>
      </c>
    </row>
    <row r="1279" spans="2:7" ht="20.100000000000001" customHeight="1">
      <c r="B1279" s="11"/>
      <c r="C1279" s="11"/>
      <c r="D1279" s="15"/>
      <c r="E1279" s="11"/>
      <c r="F1279" s="16"/>
      <c r="G1279" s="53" t="str">
        <f t="shared" si="21"/>
        <v xml:space="preserve"> </v>
      </c>
    </row>
    <row r="1280" spans="2:7" ht="20.100000000000001" customHeight="1">
      <c r="B1280" s="11"/>
      <c r="C1280" s="11"/>
      <c r="D1280" s="15"/>
      <c r="E1280" s="11"/>
      <c r="F1280" s="16"/>
      <c r="G1280" s="53" t="str">
        <f t="shared" si="21"/>
        <v xml:space="preserve"> </v>
      </c>
    </row>
    <row r="1281" spans="2:7" ht="20.100000000000001" customHeight="1">
      <c r="B1281" s="11"/>
      <c r="C1281" s="11"/>
      <c r="D1281" s="15"/>
      <c r="E1281" s="11"/>
      <c r="F1281" s="16"/>
      <c r="G1281" s="53" t="str">
        <f t="shared" si="21"/>
        <v xml:space="preserve"> </v>
      </c>
    </row>
    <row r="1282" spans="2:7" ht="20.100000000000001" customHeight="1">
      <c r="B1282" s="11"/>
      <c r="C1282" s="11"/>
      <c r="D1282" s="15"/>
      <c r="E1282" s="11"/>
      <c r="F1282" s="16"/>
      <c r="G1282" s="53" t="str">
        <f t="shared" si="21"/>
        <v xml:space="preserve"> </v>
      </c>
    </row>
    <row r="1283" spans="2:7" ht="20.100000000000001" customHeight="1">
      <c r="B1283" s="11"/>
      <c r="C1283" s="11"/>
      <c r="D1283" s="15"/>
      <c r="E1283" s="11"/>
      <c r="F1283" s="16"/>
      <c r="G1283" s="53" t="str">
        <f t="shared" si="21"/>
        <v xml:space="preserve"> </v>
      </c>
    </row>
    <row r="1284" spans="2:7" ht="20.100000000000001" customHeight="1">
      <c r="B1284" s="11"/>
      <c r="C1284" s="11"/>
      <c r="D1284" s="15"/>
      <c r="E1284" s="11"/>
      <c r="F1284" s="16"/>
      <c r="G1284" s="53" t="str">
        <f t="shared" si="21"/>
        <v xml:space="preserve"> </v>
      </c>
    </row>
    <row r="1285" spans="2:7" ht="20.100000000000001" customHeight="1">
      <c r="B1285" s="11"/>
      <c r="C1285" s="11"/>
      <c r="D1285" s="15"/>
      <c r="E1285" s="11"/>
      <c r="F1285" s="16"/>
      <c r="G1285" s="53" t="str">
        <f t="shared" si="21"/>
        <v xml:space="preserve"> </v>
      </c>
    </row>
    <row r="1286" spans="2:7" ht="20.100000000000001" customHeight="1">
      <c r="B1286" s="11"/>
      <c r="C1286" s="11"/>
      <c r="D1286" s="15"/>
      <c r="E1286" s="11"/>
      <c r="F1286" s="16"/>
      <c r="G1286" s="53" t="str">
        <f t="shared" si="21"/>
        <v xml:space="preserve"> </v>
      </c>
    </row>
    <row r="1287" spans="2:7" ht="20.100000000000001" customHeight="1">
      <c r="B1287" s="11"/>
      <c r="C1287" s="11"/>
      <c r="D1287" s="15"/>
      <c r="E1287" s="11"/>
      <c r="F1287" s="16"/>
      <c r="G1287" s="53" t="str">
        <f t="shared" si="21"/>
        <v xml:space="preserve"> </v>
      </c>
    </row>
    <row r="1288" spans="2:7" ht="20.100000000000001" customHeight="1">
      <c r="B1288" s="11"/>
      <c r="C1288" s="11"/>
      <c r="D1288" s="15"/>
      <c r="E1288" s="11"/>
      <c r="F1288" s="16"/>
      <c r="G1288" s="53" t="str">
        <f t="shared" si="21"/>
        <v xml:space="preserve"> </v>
      </c>
    </row>
    <row r="1289" spans="2:7" ht="20.100000000000001" customHeight="1">
      <c r="B1289" s="11"/>
      <c r="C1289" s="11"/>
      <c r="D1289" s="15"/>
      <c r="E1289" s="11"/>
      <c r="F1289" s="16"/>
      <c r="G1289" s="53" t="str">
        <f t="shared" si="21"/>
        <v xml:space="preserve"> </v>
      </c>
    </row>
    <row r="1290" spans="2:7" ht="20.100000000000001" customHeight="1">
      <c r="B1290" s="11"/>
      <c r="C1290" s="11"/>
      <c r="D1290" s="15"/>
      <c r="E1290" s="11"/>
      <c r="F1290" s="16"/>
      <c r="G1290" s="53" t="str">
        <f t="shared" si="21"/>
        <v xml:space="preserve"> </v>
      </c>
    </row>
    <row r="1291" spans="2:7" ht="20.100000000000001" customHeight="1">
      <c r="B1291" s="11"/>
      <c r="C1291" s="11"/>
      <c r="D1291" s="15"/>
      <c r="E1291" s="11"/>
      <c r="F1291" s="16"/>
      <c r="G1291" s="53" t="str">
        <f t="shared" si="21"/>
        <v xml:space="preserve"> </v>
      </c>
    </row>
    <row r="1292" spans="2:7" ht="20.100000000000001" customHeight="1">
      <c r="B1292" s="11"/>
      <c r="C1292" s="11"/>
      <c r="D1292" s="15"/>
      <c r="E1292" s="11"/>
      <c r="F1292" s="16"/>
      <c r="G1292" s="53" t="str">
        <f t="shared" si="21"/>
        <v xml:space="preserve"> </v>
      </c>
    </row>
    <row r="1293" spans="2:7" ht="20.100000000000001" customHeight="1">
      <c r="B1293" s="11"/>
      <c r="C1293" s="11"/>
      <c r="D1293" s="15"/>
      <c r="E1293" s="11"/>
      <c r="F1293" s="16"/>
      <c r="G1293" s="53" t="str">
        <f t="shared" si="21"/>
        <v xml:space="preserve"> </v>
      </c>
    </row>
    <row r="1294" spans="2:7" ht="20.100000000000001" customHeight="1">
      <c r="B1294" s="11"/>
      <c r="C1294" s="11"/>
      <c r="D1294" s="15"/>
      <c r="E1294" s="11"/>
      <c r="F1294" s="16"/>
      <c r="G1294" s="53" t="str">
        <f t="shared" si="21"/>
        <v xml:space="preserve"> </v>
      </c>
    </row>
    <row r="1295" spans="2:7" ht="20.100000000000001" customHeight="1">
      <c r="B1295" s="11"/>
      <c r="C1295" s="11"/>
      <c r="D1295" s="15"/>
      <c r="E1295" s="11"/>
      <c r="F1295" s="16"/>
      <c r="G1295" s="53" t="str">
        <f t="shared" si="21"/>
        <v xml:space="preserve"> </v>
      </c>
    </row>
    <row r="1296" spans="2:7" ht="20.100000000000001" customHeight="1">
      <c r="B1296" s="11"/>
      <c r="C1296" s="11"/>
      <c r="D1296" s="15"/>
      <c r="E1296" s="11"/>
      <c r="F1296" s="16"/>
      <c r="G1296" s="53" t="str">
        <f t="shared" si="21"/>
        <v xml:space="preserve"> </v>
      </c>
    </row>
    <row r="1297" spans="2:7" ht="20.100000000000001" customHeight="1">
      <c r="B1297" s="11"/>
      <c r="C1297" s="11"/>
      <c r="D1297" s="15"/>
      <c r="E1297" s="11"/>
      <c r="F1297" s="16"/>
      <c r="G1297" s="53" t="str">
        <f t="shared" si="21"/>
        <v xml:space="preserve"> </v>
      </c>
    </row>
    <row r="1298" spans="2:7" ht="20.100000000000001" customHeight="1">
      <c r="B1298" s="11"/>
      <c r="C1298" s="11"/>
      <c r="D1298" s="15"/>
      <c r="E1298" s="11"/>
      <c r="F1298" s="16"/>
      <c r="G1298" s="53" t="str">
        <f t="shared" si="21"/>
        <v xml:space="preserve"> </v>
      </c>
    </row>
    <row r="1299" spans="2:7" ht="20.100000000000001" customHeight="1">
      <c r="B1299" s="11"/>
      <c r="C1299" s="11"/>
      <c r="D1299" s="15"/>
      <c r="E1299" s="11"/>
      <c r="F1299" s="16"/>
      <c r="G1299" s="53" t="str">
        <f t="shared" si="21"/>
        <v xml:space="preserve"> </v>
      </c>
    </row>
    <row r="1300" spans="2:7" ht="20.100000000000001" customHeight="1">
      <c r="B1300" s="11"/>
      <c r="C1300" s="11"/>
      <c r="D1300" s="15"/>
      <c r="E1300" s="11"/>
      <c r="F1300" s="16"/>
      <c r="G1300" s="53" t="str">
        <f t="shared" si="21"/>
        <v xml:space="preserve"> </v>
      </c>
    </row>
    <row r="1301" spans="2:7" ht="20.100000000000001" customHeight="1">
      <c r="B1301" s="11"/>
      <c r="C1301" s="11"/>
      <c r="D1301" s="15"/>
      <c r="E1301" s="11"/>
      <c r="F1301" s="16"/>
      <c r="G1301" s="53" t="str">
        <f t="shared" si="21"/>
        <v xml:space="preserve"> </v>
      </c>
    </row>
    <row r="1302" spans="2:7" ht="20.100000000000001" customHeight="1">
      <c r="B1302" s="11"/>
      <c r="C1302" s="11"/>
      <c r="D1302" s="15"/>
      <c r="E1302" s="11"/>
      <c r="F1302" s="16"/>
      <c r="G1302" s="53" t="str">
        <f t="shared" si="21"/>
        <v xml:space="preserve"> </v>
      </c>
    </row>
    <row r="1303" spans="2:7" ht="20.100000000000001" customHeight="1">
      <c r="B1303" s="11"/>
      <c r="C1303" s="11"/>
      <c r="D1303" s="15"/>
      <c r="E1303" s="11"/>
      <c r="F1303" s="16"/>
      <c r="G1303" s="53" t="str">
        <f t="shared" si="21"/>
        <v xml:space="preserve"> </v>
      </c>
    </row>
    <row r="1304" spans="2:7" ht="20.100000000000001" customHeight="1">
      <c r="B1304" s="11"/>
      <c r="C1304" s="11"/>
      <c r="D1304" s="15"/>
      <c r="E1304" s="11"/>
      <c r="F1304" s="16"/>
      <c r="G1304" s="53" t="str">
        <f t="shared" si="21"/>
        <v xml:space="preserve"> </v>
      </c>
    </row>
    <row r="1305" spans="2:7" ht="20.100000000000001" customHeight="1">
      <c r="B1305" s="11"/>
      <c r="C1305" s="11"/>
      <c r="D1305" s="15"/>
      <c r="E1305" s="11"/>
      <c r="F1305" s="16"/>
      <c r="G1305" s="53" t="str">
        <f t="shared" si="21"/>
        <v xml:space="preserve"> </v>
      </c>
    </row>
    <row r="1306" spans="2:7" ht="20.100000000000001" customHeight="1">
      <c r="B1306" s="11"/>
      <c r="C1306" s="11"/>
      <c r="D1306" s="15"/>
      <c r="E1306" s="11"/>
      <c r="F1306" s="16"/>
      <c r="G1306" s="53" t="str">
        <f t="shared" si="21"/>
        <v xml:space="preserve"> </v>
      </c>
    </row>
    <row r="1307" spans="2:7" ht="20.100000000000001" customHeight="1">
      <c r="B1307" s="11"/>
      <c r="C1307" s="11"/>
      <c r="D1307" s="15"/>
      <c r="E1307" s="11"/>
      <c r="F1307" s="16"/>
      <c r="G1307" s="53" t="str">
        <f t="shared" si="21"/>
        <v xml:space="preserve"> </v>
      </c>
    </row>
    <row r="1308" spans="2:7" ht="20.100000000000001" customHeight="1">
      <c r="B1308" s="11"/>
      <c r="C1308" s="11"/>
      <c r="D1308" s="15"/>
      <c r="E1308" s="11"/>
      <c r="F1308" s="16"/>
      <c r="G1308" s="53" t="str">
        <f t="shared" si="21"/>
        <v xml:space="preserve"> </v>
      </c>
    </row>
    <row r="1309" spans="2:7" ht="20.100000000000001" customHeight="1">
      <c r="B1309" s="11"/>
      <c r="C1309" s="11"/>
      <c r="D1309" s="15"/>
      <c r="E1309" s="11"/>
      <c r="F1309" s="16"/>
      <c r="G1309" s="53" t="str">
        <f t="shared" si="21"/>
        <v xml:space="preserve"> </v>
      </c>
    </row>
    <row r="1310" spans="2:7" ht="20.100000000000001" customHeight="1">
      <c r="B1310" s="11"/>
      <c r="C1310" s="11"/>
      <c r="D1310" s="15"/>
      <c r="E1310" s="11"/>
      <c r="F1310" s="16"/>
      <c r="G1310" s="53" t="str">
        <f t="shared" si="21"/>
        <v xml:space="preserve"> </v>
      </c>
    </row>
    <row r="1311" spans="2:7" ht="20.100000000000001" customHeight="1">
      <c r="B1311" s="11"/>
      <c r="C1311" s="11"/>
      <c r="D1311" s="15"/>
      <c r="E1311" s="11"/>
      <c r="F1311" s="16"/>
      <c r="G1311" s="53" t="str">
        <f t="shared" si="21"/>
        <v xml:space="preserve"> </v>
      </c>
    </row>
    <row r="1312" spans="2:7" ht="20.100000000000001" customHeight="1">
      <c r="B1312" s="11"/>
      <c r="C1312" s="11"/>
      <c r="D1312" s="15"/>
      <c r="E1312" s="11"/>
      <c r="F1312" s="16"/>
      <c r="G1312" s="53" t="str">
        <f t="shared" si="21"/>
        <v xml:space="preserve"> </v>
      </c>
    </row>
    <row r="1313" spans="2:7" ht="20.100000000000001" customHeight="1">
      <c r="B1313" s="11"/>
      <c r="C1313" s="11"/>
      <c r="D1313" s="15"/>
      <c r="E1313" s="11"/>
      <c r="F1313" s="16"/>
      <c r="G1313" s="53" t="str">
        <f t="shared" si="21"/>
        <v xml:space="preserve"> </v>
      </c>
    </row>
    <row r="1314" spans="2:7" ht="20.100000000000001" customHeight="1">
      <c r="B1314" s="11"/>
      <c r="C1314" s="11"/>
      <c r="D1314" s="15"/>
      <c r="E1314" s="11"/>
      <c r="F1314" s="16"/>
      <c r="G1314" s="53" t="str">
        <f t="shared" ref="G1314:G1377" si="22">IFERROR(IF(ISBLANK(C1314)," ",IF(ISBLANK(D1314),"NUM ARBOL",IF(ISBLANK(E1314),"DAP",IF(ISBLANK(F1314),"ALTURA",IF($E$33="DAP (cm)",PI()*((E1314/100)^2)/4*F1314*$F$9,IF($E$33="CAP (cm)",PI()*((E1314/PI()/100)^2)/4*F1314*$F$9))))))," ")</f>
        <v xml:space="preserve"> </v>
      </c>
    </row>
    <row r="1315" spans="2:7" ht="20.100000000000001" customHeight="1">
      <c r="B1315" s="11"/>
      <c r="C1315" s="11"/>
      <c r="D1315" s="15"/>
      <c r="E1315" s="11"/>
      <c r="F1315" s="16"/>
      <c r="G1315" s="53" t="str">
        <f t="shared" si="22"/>
        <v xml:space="preserve"> </v>
      </c>
    </row>
    <row r="1316" spans="2:7" ht="20.100000000000001" customHeight="1">
      <c r="B1316" s="11"/>
      <c r="C1316" s="11"/>
      <c r="D1316" s="15"/>
      <c r="E1316" s="11"/>
      <c r="F1316" s="16"/>
      <c r="G1316" s="53" t="str">
        <f t="shared" si="22"/>
        <v xml:space="preserve"> </v>
      </c>
    </row>
    <row r="1317" spans="2:7" ht="20.100000000000001" customHeight="1">
      <c r="B1317" s="11"/>
      <c r="C1317" s="11"/>
      <c r="D1317" s="15"/>
      <c r="E1317" s="11"/>
      <c r="F1317" s="16"/>
      <c r="G1317" s="53" t="str">
        <f t="shared" si="22"/>
        <v xml:space="preserve"> </v>
      </c>
    </row>
    <row r="1318" spans="2:7" ht="20.100000000000001" customHeight="1">
      <c r="B1318" s="11"/>
      <c r="C1318" s="11"/>
      <c r="D1318" s="15"/>
      <c r="E1318" s="11"/>
      <c r="F1318" s="16"/>
      <c r="G1318" s="53" t="str">
        <f t="shared" si="22"/>
        <v xml:space="preserve"> </v>
      </c>
    </row>
    <row r="1319" spans="2:7" ht="20.100000000000001" customHeight="1">
      <c r="B1319" s="11"/>
      <c r="C1319" s="11"/>
      <c r="D1319" s="15"/>
      <c r="E1319" s="11"/>
      <c r="F1319" s="16"/>
      <c r="G1319" s="53" t="str">
        <f t="shared" si="22"/>
        <v xml:space="preserve"> </v>
      </c>
    </row>
    <row r="1320" spans="2:7" ht="20.100000000000001" customHeight="1">
      <c r="B1320" s="11"/>
      <c r="C1320" s="11"/>
      <c r="D1320" s="15"/>
      <c r="E1320" s="11"/>
      <c r="F1320" s="16"/>
      <c r="G1320" s="53" t="str">
        <f t="shared" si="22"/>
        <v xml:space="preserve"> </v>
      </c>
    </row>
    <row r="1321" spans="2:7" ht="20.100000000000001" customHeight="1">
      <c r="B1321" s="11"/>
      <c r="C1321" s="11"/>
      <c r="D1321" s="15"/>
      <c r="E1321" s="11"/>
      <c r="F1321" s="16"/>
      <c r="G1321" s="53" t="str">
        <f t="shared" si="22"/>
        <v xml:space="preserve"> </v>
      </c>
    </row>
    <row r="1322" spans="2:7" ht="20.100000000000001" customHeight="1">
      <c r="B1322" s="11"/>
      <c r="C1322" s="11"/>
      <c r="D1322" s="15"/>
      <c r="E1322" s="11"/>
      <c r="F1322" s="16"/>
      <c r="G1322" s="53" t="str">
        <f t="shared" si="22"/>
        <v xml:space="preserve"> </v>
      </c>
    </row>
    <row r="1323" spans="2:7" ht="20.100000000000001" customHeight="1">
      <c r="B1323" s="11"/>
      <c r="C1323" s="11"/>
      <c r="D1323" s="15"/>
      <c r="E1323" s="11"/>
      <c r="F1323" s="16"/>
      <c r="G1323" s="53" t="str">
        <f t="shared" si="22"/>
        <v xml:space="preserve"> </v>
      </c>
    </row>
    <row r="1324" spans="2:7" ht="20.100000000000001" customHeight="1">
      <c r="B1324" s="11"/>
      <c r="C1324" s="11"/>
      <c r="D1324" s="15"/>
      <c r="E1324" s="11"/>
      <c r="F1324" s="16"/>
      <c r="G1324" s="53" t="str">
        <f t="shared" si="22"/>
        <v xml:space="preserve"> </v>
      </c>
    </row>
    <row r="1325" spans="2:7" ht="20.100000000000001" customHeight="1">
      <c r="B1325" s="11"/>
      <c r="C1325" s="11"/>
      <c r="D1325" s="15"/>
      <c r="E1325" s="11"/>
      <c r="F1325" s="16"/>
      <c r="G1325" s="53" t="str">
        <f t="shared" si="22"/>
        <v xml:space="preserve"> </v>
      </c>
    </row>
    <row r="1326" spans="2:7" ht="20.100000000000001" customHeight="1">
      <c r="B1326" s="11"/>
      <c r="C1326" s="11"/>
      <c r="D1326" s="15"/>
      <c r="E1326" s="11"/>
      <c r="F1326" s="16"/>
      <c r="G1326" s="53" t="str">
        <f t="shared" si="22"/>
        <v xml:space="preserve"> </v>
      </c>
    </row>
    <row r="1327" spans="2:7" ht="20.100000000000001" customHeight="1">
      <c r="B1327" s="11"/>
      <c r="C1327" s="11"/>
      <c r="D1327" s="15"/>
      <c r="E1327" s="11"/>
      <c r="F1327" s="16"/>
      <c r="G1327" s="53" t="str">
        <f t="shared" si="22"/>
        <v xml:space="preserve"> </v>
      </c>
    </row>
    <row r="1328" spans="2:7" ht="20.100000000000001" customHeight="1">
      <c r="B1328" s="11"/>
      <c r="C1328" s="11"/>
      <c r="D1328" s="15"/>
      <c r="E1328" s="11"/>
      <c r="F1328" s="16"/>
      <c r="G1328" s="53" t="str">
        <f t="shared" si="22"/>
        <v xml:space="preserve"> </v>
      </c>
    </row>
    <row r="1329" spans="2:7" ht="20.100000000000001" customHeight="1">
      <c r="B1329" s="11"/>
      <c r="C1329" s="11"/>
      <c r="D1329" s="15"/>
      <c r="E1329" s="11"/>
      <c r="F1329" s="16"/>
      <c r="G1329" s="53" t="str">
        <f t="shared" si="22"/>
        <v xml:space="preserve"> </v>
      </c>
    </row>
    <row r="1330" spans="2:7" ht="20.100000000000001" customHeight="1">
      <c r="B1330" s="11"/>
      <c r="C1330" s="11"/>
      <c r="D1330" s="15"/>
      <c r="E1330" s="11"/>
      <c r="F1330" s="16"/>
      <c r="G1330" s="53" t="str">
        <f t="shared" si="22"/>
        <v xml:space="preserve"> </v>
      </c>
    </row>
    <row r="1331" spans="2:7" ht="20.100000000000001" customHeight="1">
      <c r="B1331" s="11"/>
      <c r="C1331" s="11"/>
      <c r="D1331" s="15"/>
      <c r="E1331" s="11"/>
      <c r="F1331" s="16"/>
      <c r="G1331" s="53" t="str">
        <f t="shared" si="22"/>
        <v xml:space="preserve"> </v>
      </c>
    </row>
    <row r="1332" spans="2:7" ht="20.100000000000001" customHeight="1">
      <c r="B1332" s="11"/>
      <c r="C1332" s="11"/>
      <c r="D1332" s="15"/>
      <c r="E1332" s="11"/>
      <c r="F1332" s="16"/>
      <c r="G1332" s="53" t="str">
        <f t="shared" si="22"/>
        <v xml:space="preserve"> </v>
      </c>
    </row>
    <row r="1333" spans="2:7" ht="20.100000000000001" customHeight="1">
      <c r="B1333" s="11"/>
      <c r="C1333" s="11"/>
      <c r="D1333" s="15"/>
      <c r="E1333" s="11"/>
      <c r="F1333" s="16"/>
      <c r="G1333" s="53" t="str">
        <f t="shared" si="22"/>
        <v xml:space="preserve"> </v>
      </c>
    </row>
    <row r="1334" spans="2:7" ht="20.100000000000001" customHeight="1">
      <c r="B1334" s="11"/>
      <c r="C1334" s="11"/>
      <c r="D1334" s="15"/>
      <c r="E1334" s="11"/>
      <c r="F1334" s="16"/>
      <c r="G1334" s="53" t="str">
        <f t="shared" si="22"/>
        <v xml:space="preserve"> </v>
      </c>
    </row>
    <row r="1335" spans="2:7" ht="20.100000000000001" customHeight="1">
      <c r="B1335" s="11"/>
      <c r="C1335" s="11"/>
      <c r="D1335" s="15"/>
      <c r="E1335" s="11"/>
      <c r="F1335" s="16"/>
      <c r="G1335" s="53" t="str">
        <f t="shared" si="22"/>
        <v xml:space="preserve"> </v>
      </c>
    </row>
    <row r="1336" spans="2:7" ht="20.100000000000001" customHeight="1">
      <c r="B1336" s="11"/>
      <c r="C1336" s="11"/>
      <c r="D1336" s="15"/>
      <c r="E1336" s="11"/>
      <c r="F1336" s="16"/>
      <c r="G1336" s="53" t="str">
        <f t="shared" si="22"/>
        <v xml:space="preserve"> </v>
      </c>
    </row>
    <row r="1337" spans="2:7" ht="20.100000000000001" customHeight="1">
      <c r="B1337" s="11"/>
      <c r="C1337" s="11"/>
      <c r="D1337" s="15"/>
      <c r="E1337" s="11"/>
      <c r="F1337" s="16"/>
      <c r="G1337" s="53" t="str">
        <f t="shared" si="22"/>
        <v xml:space="preserve"> </v>
      </c>
    </row>
    <row r="1338" spans="2:7" ht="20.100000000000001" customHeight="1">
      <c r="B1338" s="11"/>
      <c r="C1338" s="11"/>
      <c r="D1338" s="15"/>
      <c r="E1338" s="11"/>
      <c r="F1338" s="16"/>
      <c r="G1338" s="53" t="str">
        <f t="shared" si="22"/>
        <v xml:space="preserve"> </v>
      </c>
    </row>
    <row r="1339" spans="2:7" ht="20.100000000000001" customHeight="1">
      <c r="B1339" s="11"/>
      <c r="C1339" s="11"/>
      <c r="D1339" s="15"/>
      <c r="E1339" s="11"/>
      <c r="F1339" s="16"/>
      <c r="G1339" s="53" t="str">
        <f t="shared" si="22"/>
        <v xml:space="preserve"> </v>
      </c>
    </row>
    <row r="1340" spans="2:7" ht="20.100000000000001" customHeight="1">
      <c r="B1340" s="11"/>
      <c r="C1340" s="11"/>
      <c r="D1340" s="15"/>
      <c r="E1340" s="11"/>
      <c r="F1340" s="16"/>
      <c r="G1340" s="53" t="str">
        <f t="shared" si="22"/>
        <v xml:space="preserve"> </v>
      </c>
    </row>
    <row r="1341" spans="2:7" ht="20.100000000000001" customHeight="1">
      <c r="B1341" s="11"/>
      <c r="C1341" s="11"/>
      <c r="D1341" s="15"/>
      <c r="E1341" s="11"/>
      <c r="F1341" s="16"/>
      <c r="G1341" s="53" t="str">
        <f t="shared" si="22"/>
        <v xml:space="preserve"> </v>
      </c>
    </row>
    <row r="1342" spans="2:7" ht="20.100000000000001" customHeight="1">
      <c r="B1342" s="11"/>
      <c r="C1342" s="11"/>
      <c r="D1342" s="15"/>
      <c r="E1342" s="11"/>
      <c r="F1342" s="16"/>
      <c r="G1342" s="53" t="str">
        <f t="shared" si="22"/>
        <v xml:space="preserve"> </v>
      </c>
    </row>
    <row r="1343" spans="2:7" ht="20.100000000000001" customHeight="1">
      <c r="B1343" s="11"/>
      <c r="C1343" s="11"/>
      <c r="D1343" s="15"/>
      <c r="E1343" s="11"/>
      <c r="F1343" s="16"/>
      <c r="G1343" s="53" t="str">
        <f t="shared" si="22"/>
        <v xml:space="preserve"> </v>
      </c>
    </row>
    <row r="1344" spans="2:7" ht="20.100000000000001" customHeight="1">
      <c r="B1344" s="11"/>
      <c r="C1344" s="11"/>
      <c r="D1344" s="15"/>
      <c r="E1344" s="11"/>
      <c r="F1344" s="16"/>
      <c r="G1344" s="53" t="str">
        <f t="shared" si="22"/>
        <v xml:space="preserve"> </v>
      </c>
    </row>
    <row r="1345" spans="2:7" ht="20.100000000000001" customHeight="1">
      <c r="B1345" s="11"/>
      <c r="C1345" s="11"/>
      <c r="D1345" s="15"/>
      <c r="E1345" s="11"/>
      <c r="F1345" s="16"/>
      <c r="G1345" s="53" t="str">
        <f t="shared" si="22"/>
        <v xml:space="preserve"> </v>
      </c>
    </row>
    <row r="1346" spans="2:7" ht="20.100000000000001" customHeight="1">
      <c r="B1346" s="11"/>
      <c r="C1346" s="11"/>
      <c r="D1346" s="15"/>
      <c r="E1346" s="11"/>
      <c r="F1346" s="16"/>
      <c r="G1346" s="53" t="str">
        <f t="shared" si="22"/>
        <v xml:space="preserve"> </v>
      </c>
    </row>
    <row r="1347" spans="2:7" ht="20.100000000000001" customHeight="1">
      <c r="B1347" s="11"/>
      <c r="C1347" s="11"/>
      <c r="D1347" s="15"/>
      <c r="E1347" s="11"/>
      <c r="F1347" s="16"/>
      <c r="G1347" s="53" t="str">
        <f t="shared" si="22"/>
        <v xml:space="preserve"> </v>
      </c>
    </row>
    <row r="1348" spans="2:7" ht="20.100000000000001" customHeight="1">
      <c r="B1348" s="11"/>
      <c r="C1348" s="11"/>
      <c r="D1348" s="15"/>
      <c r="E1348" s="11"/>
      <c r="F1348" s="16"/>
      <c r="G1348" s="53" t="str">
        <f t="shared" si="22"/>
        <v xml:space="preserve"> </v>
      </c>
    </row>
    <row r="1349" spans="2:7" ht="20.100000000000001" customHeight="1">
      <c r="B1349" s="11"/>
      <c r="C1349" s="11"/>
      <c r="D1349" s="15"/>
      <c r="E1349" s="11"/>
      <c r="F1349" s="16"/>
      <c r="G1349" s="53" t="str">
        <f t="shared" si="22"/>
        <v xml:space="preserve"> </v>
      </c>
    </row>
    <row r="1350" spans="2:7" ht="20.100000000000001" customHeight="1">
      <c r="B1350" s="11"/>
      <c r="C1350" s="11"/>
      <c r="D1350" s="15"/>
      <c r="E1350" s="11"/>
      <c r="F1350" s="16"/>
      <c r="G1350" s="53" t="str">
        <f t="shared" si="22"/>
        <v xml:space="preserve"> </v>
      </c>
    </row>
    <row r="1351" spans="2:7" ht="20.100000000000001" customHeight="1">
      <c r="B1351" s="11"/>
      <c r="C1351" s="11"/>
      <c r="D1351" s="15"/>
      <c r="E1351" s="11"/>
      <c r="F1351" s="16"/>
      <c r="G1351" s="53" t="str">
        <f t="shared" si="22"/>
        <v xml:space="preserve"> </v>
      </c>
    </row>
    <row r="1352" spans="2:7" ht="20.100000000000001" customHeight="1">
      <c r="B1352" s="11"/>
      <c r="C1352" s="11"/>
      <c r="D1352" s="15"/>
      <c r="E1352" s="11"/>
      <c r="F1352" s="16"/>
      <c r="G1352" s="53" t="str">
        <f t="shared" si="22"/>
        <v xml:space="preserve"> </v>
      </c>
    </row>
    <row r="1353" spans="2:7" ht="20.100000000000001" customHeight="1">
      <c r="B1353" s="11"/>
      <c r="C1353" s="11"/>
      <c r="D1353" s="15"/>
      <c r="E1353" s="11"/>
      <c r="F1353" s="16"/>
      <c r="G1353" s="53" t="str">
        <f t="shared" si="22"/>
        <v xml:space="preserve"> </v>
      </c>
    </row>
    <row r="1354" spans="2:7" ht="20.100000000000001" customHeight="1">
      <c r="B1354" s="11"/>
      <c r="C1354" s="11"/>
      <c r="D1354" s="15"/>
      <c r="E1354" s="11"/>
      <c r="F1354" s="16"/>
      <c r="G1354" s="53" t="str">
        <f t="shared" si="22"/>
        <v xml:space="preserve"> </v>
      </c>
    </row>
    <row r="1355" spans="2:7" ht="20.100000000000001" customHeight="1">
      <c r="B1355" s="11"/>
      <c r="C1355" s="11"/>
      <c r="D1355" s="15"/>
      <c r="E1355" s="11"/>
      <c r="F1355" s="16"/>
      <c r="G1355" s="53" t="str">
        <f t="shared" si="22"/>
        <v xml:space="preserve"> </v>
      </c>
    </row>
    <row r="1356" spans="2:7" ht="20.100000000000001" customHeight="1">
      <c r="B1356" s="11"/>
      <c r="C1356" s="11"/>
      <c r="D1356" s="15"/>
      <c r="E1356" s="11"/>
      <c r="F1356" s="16"/>
      <c r="G1356" s="53" t="str">
        <f t="shared" si="22"/>
        <v xml:space="preserve"> </v>
      </c>
    </row>
    <row r="1357" spans="2:7" ht="20.100000000000001" customHeight="1">
      <c r="B1357" s="11"/>
      <c r="C1357" s="11"/>
      <c r="D1357" s="15"/>
      <c r="E1357" s="11"/>
      <c r="F1357" s="16"/>
      <c r="G1357" s="53" t="str">
        <f t="shared" si="22"/>
        <v xml:space="preserve"> </v>
      </c>
    </row>
    <row r="1358" spans="2:7" ht="20.100000000000001" customHeight="1">
      <c r="B1358" s="11"/>
      <c r="C1358" s="11"/>
      <c r="D1358" s="15"/>
      <c r="E1358" s="11"/>
      <c r="F1358" s="16"/>
      <c r="G1358" s="53" t="str">
        <f t="shared" si="22"/>
        <v xml:space="preserve"> </v>
      </c>
    </row>
    <row r="1359" spans="2:7" ht="20.100000000000001" customHeight="1">
      <c r="B1359" s="11"/>
      <c r="C1359" s="11"/>
      <c r="D1359" s="15"/>
      <c r="E1359" s="11"/>
      <c r="F1359" s="16"/>
      <c r="G1359" s="53" t="str">
        <f t="shared" si="22"/>
        <v xml:space="preserve"> </v>
      </c>
    </row>
    <row r="1360" spans="2:7" ht="20.100000000000001" customHeight="1">
      <c r="B1360" s="11"/>
      <c r="C1360" s="11"/>
      <c r="D1360" s="15"/>
      <c r="E1360" s="11"/>
      <c r="F1360" s="16"/>
      <c r="G1360" s="53" t="str">
        <f t="shared" si="22"/>
        <v xml:space="preserve"> </v>
      </c>
    </row>
    <row r="1361" spans="2:7" ht="20.100000000000001" customHeight="1">
      <c r="B1361" s="11"/>
      <c r="C1361" s="11"/>
      <c r="D1361" s="15"/>
      <c r="E1361" s="11"/>
      <c r="F1361" s="16"/>
      <c r="G1361" s="53" t="str">
        <f t="shared" si="22"/>
        <v xml:space="preserve"> </v>
      </c>
    </row>
    <row r="1362" spans="2:7" ht="20.100000000000001" customHeight="1">
      <c r="B1362" s="11"/>
      <c r="C1362" s="11"/>
      <c r="D1362" s="15"/>
      <c r="E1362" s="11"/>
      <c r="F1362" s="16"/>
      <c r="G1362" s="53" t="str">
        <f t="shared" si="22"/>
        <v xml:space="preserve"> </v>
      </c>
    </row>
    <row r="1363" spans="2:7" ht="20.100000000000001" customHeight="1">
      <c r="B1363" s="11"/>
      <c r="C1363" s="11"/>
      <c r="D1363" s="15"/>
      <c r="E1363" s="11"/>
      <c r="F1363" s="16"/>
      <c r="G1363" s="53" t="str">
        <f t="shared" si="22"/>
        <v xml:space="preserve"> </v>
      </c>
    </row>
    <row r="1364" spans="2:7" ht="20.100000000000001" customHeight="1">
      <c r="B1364" s="11"/>
      <c r="C1364" s="11"/>
      <c r="D1364" s="15"/>
      <c r="E1364" s="11"/>
      <c r="F1364" s="16"/>
      <c r="G1364" s="53" t="str">
        <f t="shared" si="22"/>
        <v xml:space="preserve"> </v>
      </c>
    </row>
    <row r="1365" spans="2:7" ht="20.100000000000001" customHeight="1">
      <c r="B1365" s="11"/>
      <c r="C1365" s="11"/>
      <c r="D1365" s="15"/>
      <c r="E1365" s="11"/>
      <c r="F1365" s="16"/>
      <c r="G1365" s="53" t="str">
        <f t="shared" si="22"/>
        <v xml:space="preserve"> </v>
      </c>
    </row>
    <row r="1366" spans="2:7" ht="20.100000000000001" customHeight="1">
      <c r="B1366" s="11"/>
      <c r="C1366" s="11"/>
      <c r="D1366" s="15"/>
      <c r="E1366" s="11"/>
      <c r="F1366" s="16"/>
      <c r="G1366" s="53" t="str">
        <f t="shared" si="22"/>
        <v xml:space="preserve"> </v>
      </c>
    </row>
    <row r="1367" spans="2:7" ht="20.100000000000001" customHeight="1">
      <c r="B1367" s="11"/>
      <c r="C1367" s="11"/>
      <c r="D1367" s="15"/>
      <c r="E1367" s="11"/>
      <c r="F1367" s="16"/>
      <c r="G1367" s="53" t="str">
        <f t="shared" si="22"/>
        <v xml:space="preserve"> </v>
      </c>
    </row>
    <row r="1368" spans="2:7" ht="20.100000000000001" customHeight="1">
      <c r="B1368" s="11"/>
      <c r="C1368" s="11"/>
      <c r="D1368" s="15"/>
      <c r="E1368" s="11"/>
      <c r="F1368" s="16"/>
      <c r="G1368" s="53" t="str">
        <f t="shared" si="22"/>
        <v xml:space="preserve"> </v>
      </c>
    </row>
    <row r="1369" spans="2:7" ht="20.100000000000001" customHeight="1">
      <c r="B1369" s="11"/>
      <c r="C1369" s="11"/>
      <c r="D1369" s="15"/>
      <c r="E1369" s="11"/>
      <c r="F1369" s="16"/>
      <c r="G1369" s="53" t="str">
        <f t="shared" si="22"/>
        <v xml:space="preserve"> </v>
      </c>
    </row>
    <row r="1370" spans="2:7" ht="20.100000000000001" customHeight="1">
      <c r="B1370" s="11"/>
      <c r="C1370" s="11"/>
      <c r="D1370" s="15"/>
      <c r="E1370" s="11"/>
      <c r="F1370" s="16"/>
      <c r="G1370" s="53" t="str">
        <f t="shared" si="22"/>
        <v xml:space="preserve"> </v>
      </c>
    </row>
    <row r="1371" spans="2:7" ht="20.100000000000001" customHeight="1">
      <c r="B1371" s="11"/>
      <c r="C1371" s="11"/>
      <c r="D1371" s="15"/>
      <c r="E1371" s="11"/>
      <c r="F1371" s="16"/>
      <c r="G1371" s="53" t="str">
        <f t="shared" si="22"/>
        <v xml:space="preserve"> </v>
      </c>
    </row>
    <row r="1372" spans="2:7" ht="20.100000000000001" customHeight="1">
      <c r="B1372" s="11"/>
      <c r="C1372" s="11"/>
      <c r="D1372" s="15"/>
      <c r="E1372" s="11"/>
      <c r="F1372" s="16"/>
      <c r="G1372" s="53" t="str">
        <f t="shared" si="22"/>
        <v xml:space="preserve"> </v>
      </c>
    </row>
    <row r="1373" spans="2:7" ht="20.100000000000001" customHeight="1">
      <c r="B1373" s="11"/>
      <c r="C1373" s="11"/>
      <c r="D1373" s="15"/>
      <c r="E1373" s="11"/>
      <c r="F1373" s="16"/>
      <c r="G1373" s="53" t="str">
        <f t="shared" si="22"/>
        <v xml:space="preserve"> </v>
      </c>
    </row>
    <row r="1374" spans="2:7" ht="20.100000000000001" customHeight="1">
      <c r="B1374" s="11"/>
      <c r="C1374" s="11"/>
      <c r="D1374" s="15"/>
      <c r="E1374" s="11"/>
      <c r="F1374" s="16"/>
      <c r="G1374" s="53" t="str">
        <f t="shared" si="22"/>
        <v xml:space="preserve"> </v>
      </c>
    </row>
    <row r="1375" spans="2:7" ht="20.100000000000001" customHeight="1">
      <c r="B1375" s="11"/>
      <c r="C1375" s="11"/>
      <c r="D1375" s="15"/>
      <c r="E1375" s="11"/>
      <c r="F1375" s="16"/>
      <c r="G1375" s="53" t="str">
        <f t="shared" si="22"/>
        <v xml:space="preserve"> </v>
      </c>
    </row>
    <row r="1376" spans="2:7" ht="20.100000000000001" customHeight="1">
      <c r="B1376" s="11"/>
      <c r="C1376" s="11"/>
      <c r="D1376" s="15"/>
      <c r="E1376" s="11"/>
      <c r="F1376" s="16"/>
      <c r="G1376" s="53" t="str">
        <f t="shared" si="22"/>
        <v xml:space="preserve"> </v>
      </c>
    </row>
    <row r="1377" spans="2:7" ht="20.100000000000001" customHeight="1">
      <c r="B1377" s="11"/>
      <c r="C1377" s="11"/>
      <c r="D1377" s="15"/>
      <c r="E1377" s="11"/>
      <c r="F1377" s="16"/>
      <c r="G1377" s="53" t="str">
        <f t="shared" si="22"/>
        <v xml:space="preserve"> </v>
      </c>
    </row>
    <row r="1378" spans="2:7" ht="20.100000000000001" customHeight="1">
      <c r="B1378" s="11"/>
      <c r="C1378" s="11"/>
      <c r="D1378" s="15"/>
      <c r="E1378" s="11"/>
      <c r="F1378" s="16"/>
      <c r="G1378" s="53" t="str">
        <f t="shared" ref="G1378:G1441" si="23">IFERROR(IF(ISBLANK(C1378)," ",IF(ISBLANK(D1378),"NUM ARBOL",IF(ISBLANK(E1378),"DAP",IF(ISBLANK(F1378),"ALTURA",IF($E$33="DAP (cm)",PI()*((E1378/100)^2)/4*F1378*$F$9,IF($E$33="CAP (cm)",PI()*((E1378/PI()/100)^2)/4*F1378*$F$9))))))," ")</f>
        <v xml:space="preserve"> </v>
      </c>
    </row>
    <row r="1379" spans="2:7" ht="20.100000000000001" customHeight="1">
      <c r="B1379" s="11"/>
      <c r="C1379" s="11"/>
      <c r="D1379" s="15"/>
      <c r="E1379" s="11"/>
      <c r="F1379" s="16"/>
      <c r="G1379" s="53" t="str">
        <f t="shared" si="23"/>
        <v xml:space="preserve"> </v>
      </c>
    </row>
    <row r="1380" spans="2:7" ht="20.100000000000001" customHeight="1">
      <c r="B1380" s="11"/>
      <c r="C1380" s="11"/>
      <c r="D1380" s="15"/>
      <c r="E1380" s="11"/>
      <c r="F1380" s="16"/>
      <c r="G1380" s="53" t="str">
        <f t="shared" si="23"/>
        <v xml:space="preserve"> </v>
      </c>
    </row>
    <row r="1381" spans="2:7" ht="20.100000000000001" customHeight="1">
      <c r="B1381" s="11"/>
      <c r="C1381" s="11"/>
      <c r="D1381" s="15"/>
      <c r="E1381" s="11"/>
      <c r="F1381" s="16"/>
      <c r="G1381" s="53" t="str">
        <f t="shared" si="23"/>
        <v xml:space="preserve"> </v>
      </c>
    </row>
    <row r="1382" spans="2:7" ht="20.100000000000001" customHeight="1">
      <c r="B1382" s="11"/>
      <c r="C1382" s="11"/>
      <c r="D1382" s="15"/>
      <c r="E1382" s="11"/>
      <c r="F1382" s="16"/>
      <c r="G1382" s="53" t="str">
        <f t="shared" si="23"/>
        <v xml:space="preserve"> </v>
      </c>
    </row>
    <row r="1383" spans="2:7" ht="20.100000000000001" customHeight="1">
      <c r="B1383" s="11"/>
      <c r="C1383" s="11"/>
      <c r="D1383" s="15"/>
      <c r="E1383" s="11"/>
      <c r="F1383" s="16"/>
      <c r="G1383" s="53" t="str">
        <f t="shared" si="23"/>
        <v xml:space="preserve"> </v>
      </c>
    </row>
    <row r="1384" spans="2:7" ht="20.100000000000001" customHeight="1">
      <c r="B1384" s="11"/>
      <c r="C1384" s="11"/>
      <c r="D1384" s="15"/>
      <c r="E1384" s="11"/>
      <c r="F1384" s="16"/>
      <c r="G1384" s="53" t="str">
        <f t="shared" si="23"/>
        <v xml:space="preserve"> </v>
      </c>
    </row>
    <row r="1385" spans="2:7" ht="20.100000000000001" customHeight="1">
      <c r="B1385" s="11"/>
      <c r="C1385" s="11"/>
      <c r="D1385" s="15"/>
      <c r="E1385" s="11"/>
      <c r="F1385" s="16"/>
      <c r="G1385" s="53" t="str">
        <f t="shared" si="23"/>
        <v xml:space="preserve"> </v>
      </c>
    </row>
    <row r="1386" spans="2:7" ht="20.100000000000001" customHeight="1">
      <c r="B1386" s="11"/>
      <c r="C1386" s="11"/>
      <c r="D1386" s="15"/>
      <c r="E1386" s="11"/>
      <c r="F1386" s="16"/>
      <c r="G1386" s="53" t="str">
        <f t="shared" si="23"/>
        <v xml:space="preserve"> </v>
      </c>
    </row>
    <row r="1387" spans="2:7" ht="20.100000000000001" customHeight="1">
      <c r="B1387" s="11"/>
      <c r="C1387" s="11"/>
      <c r="D1387" s="15"/>
      <c r="E1387" s="11"/>
      <c r="F1387" s="16"/>
      <c r="G1387" s="53" t="str">
        <f t="shared" si="23"/>
        <v xml:space="preserve"> </v>
      </c>
    </row>
    <row r="1388" spans="2:7" ht="20.100000000000001" customHeight="1">
      <c r="B1388" s="11"/>
      <c r="C1388" s="11"/>
      <c r="D1388" s="15"/>
      <c r="E1388" s="11"/>
      <c r="F1388" s="16"/>
      <c r="G1388" s="53" t="str">
        <f t="shared" si="23"/>
        <v xml:space="preserve"> </v>
      </c>
    </row>
    <row r="1389" spans="2:7" ht="20.100000000000001" customHeight="1">
      <c r="B1389" s="11"/>
      <c r="C1389" s="11"/>
      <c r="D1389" s="15"/>
      <c r="E1389" s="11"/>
      <c r="F1389" s="16"/>
      <c r="G1389" s="53" t="str">
        <f t="shared" si="23"/>
        <v xml:space="preserve"> </v>
      </c>
    </row>
    <row r="1390" spans="2:7" ht="20.100000000000001" customHeight="1">
      <c r="B1390" s="11"/>
      <c r="C1390" s="11"/>
      <c r="D1390" s="15"/>
      <c r="E1390" s="11"/>
      <c r="F1390" s="16"/>
      <c r="G1390" s="53" t="str">
        <f t="shared" si="23"/>
        <v xml:space="preserve"> </v>
      </c>
    </row>
    <row r="1391" spans="2:7" ht="20.100000000000001" customHeight="1">
      <c r="B1391" s="11"/>
      <c r="C1391" s="11"/>
      <c r="D1391" s="15"/>
      <c r="E1391" s="11"/>
      <c r="F1391" s="16"/>
      <c r="G1391" s="53" t="str">
        <f t="shared" si="23"/>
        <v xml:space="preserve"> </v>
      </c>
    </row>
    <row r="1392" spans="2:7" ht="20.100000000000001" customHeight="1">
      <c r="B1392" s="11"/>
      <c r="C1392" s="11"/>
      <c r="D1392" s="15"/>
      <c r="E1392" s="11"/>
      <c r="F1392" s="16"/>
      <c r="G1392" s="53" t="str">
        <f t="shared" si="23"/>
        <v xml:space="preserve"> </v>
      </c>
    </row>
    <row r="1393" spans="2:7" ht="20.100000000000001" customHeight="1">
      <c r="B1393" s="11"/>
      <c r="C1393" s="11"/>
      <c r="D1393" s="15"/>
      <c r="E1393" s="11"/>
      <c r="F1393" s="16"/>
      <c r="G1393" s="53" t="str">
        <f t="shared" si="23"/>
        <v xml:space="preserve"> </v>
      </c>
    </row>
    <row r="1394" spans="2:7" ht="20.100000000000001" customHeight="1">
      <c r="B1394" s="11"/>
      <c r="C1394" s="11"/>
      <c r="D1394" s="15"/>
      <c r="E1394" s="11"/>
      <c r="F1394" s="16"/>
      <c r="G1394" s="53" t="str">
        <f t="shared" si="23"/>
        <v xml:space="preserve"> </v>
      </c>
    </row>
    <row r="1395" spans="2:7" ht="20.100000000000001" customHeight="1">
      <c r="B1395" s="11"/>
      <c r="C1395" s="11"/>
      <c r="D1395" s="15"/>
      <c r="E1395" s="11"/>
      <c r="F1395" s="16"/>
      <c r="G1395" s="53" t="str">
        <f t="shared" si="23"/>
        <v xml:space="preserve"> </v>
      </c>
    </row>
    <row r="1396" spans="2:7" ht="20.100000000000001" customHeight="1">
      <c r="B1396" s="11"/>
      <c r="C1396" s="11"/>
      <c r="D1396" s="15"/>
      <c r="E1396" s="11"/>
      <c r="F1396" s="16"/>
      <c r="G1396" s="53" t="str">
        <f t="shared" si="23"/>
        <v xml:space="preserve"> </v>
      </c>
    </row>
    <row r="1397" spans="2:7" ht="20.100000000000001" customHeight="1">
      <c r="B1397" s="11"/>
      <c r="C1397" s="11"/>
      <c r="D1397" s="15"/>
      <c r="E1397" s="11"/>
      <c r="F1397" s="16"/>
      <c r="G1397" s="53" t="str">
        <f t="shared" si="23"/>
        <v xml:space="preserve"> </v>
      </c>
    </row>
    <row r="1398" spans="2:7" ht="20.100000000000001" customHeight="1">
      <c r="B1398" s="11"/>
      <c r="C1398" s="11"/>
      <c r="D1398" s="15"/>
      <c r="E1398" s="11"/>
      <c r="F1398" s="16"/>
      <c r="G1398" s="53" t="str">
        <f t="shared" si="23"/>
        <v xml:space="preserve"> </v>
      </c>
    </row>
    <row r="1399" spans="2:7" ht="20.100000000000001" customHeight="1">
      <c r="B1399" s="11"/>
      <c r="C1399" s="11"/>
      <c r="D1399" s="15"/>
      <c r="E1399" s="11"/>
      <c r="F1399" s="16"/>
      <c r="G1399" s="53" t="str">
        <f t="shared" si="23"/>
        <v xml:space="preserve"> </v>
      </c>
    </row>
    <row r="1400" spans="2:7" ht="20.100000000000001" customHeight="1">
      <c r="B1400" s="11"/>
      <c r="C1400" s="11"/>
      <c r="D1400" s="15"/>
      <c r="E1400" s="11"/>
      <c r="F1400" s="16"/>
      <c r="G1400" s="53" t="str">
        <f t="shared" si="23"/>
        <v xml:space="preserve"> </v>
      </c>
    </row>
    <row r="1401" spans="2:7" ht="20.100000000000001" customHeight="1">
      <c r="B1401" s="11"/>
      <c r="C1401" s="11"/>
      <c r="D1401" s="15"/>
      <c r="E1401" s="11"/>
      <c r="F1401" s="16"/>
      <c r="G1401" s="53" t="str">
        <f t="shared" si="23"/>
        <v xml:space="preserve"> </v>
      </c>
    </row>
    <row r="1402" spans="2:7" ht="20.100000000000001" customHeight="1">
      <c r="B1402" s="11"/>
      <c r="C1402" s="11"/>
      <c r="D1402" s="15"/>
      <c r="E1402" s="11"/>
      <c r="F1402" s="16"/>
      <c r="G1402" s="53" t="str">
        <f t="shared" si="23"/>
        <v xml:space="preserve"> </v>
      </c>
    </row>
    <row r="1403" spans="2:7" ht="20.100000000000001" customHeight="1">
      <c r="B1403" s="11"/>
      <c r="C1403" s="11"/>
      <c r="D1403" s="15"/>
      <c r="E1403" s="11"/>
      <c r="F1403" s="16"/>
      <c r="G1403" s="53" t="str">
        <f t="shared" si="23"/>
        <v xml:space="preserve"> </v>
      </c>
    </row>
    <row r="1404" spans="2:7" ht="20.100000000000001" customHeight="1">
      <c r="B1404" s="11"/>
      <c r="C1404" s="11"/>
      <c r="D1404" s="15"/>
      <c r="E1404" s="11"/>
      <c r="F1404" s="16"/>
      <c r="G1404" s="53" t="str">
        <f t="shared" si="23"/>
        <v xml:space="preserve"> </v>
      </c>
    </row>
    <row r="1405" spans="2:7" ht="20.100000000000001" customHeight="1">
      <c r="B1405" s="11"/>
      <c r="C1405" s="11"/>
      <c r="D1405" s="15"/>
      <c r="E1405" s="11"/>
      <c r="F1405" s="16"/>
      <c r="G1405" s="53" t="str">
        <f t="shared" si="23"/>
        <v xml:space="preserve"> </v>
      </c>
    </row>
    <row r="1406" spans="2:7" ht="20.100000000000001" customHeight="1">
      <c r="B1406" s="11"/>
      <c r="C1406" s="11"/>
      <c r="D1406" s="15"/>
      <c r="E1406" s="11"/>
      <c r="F1406" s="16"/>
      <c r="G1406" s="53" t="str">
        <f t="shared" si="23"/>
        <v xml:space="preserve"> </v>
      </c>
    </row>
    <row r="1407" spans="2:7" ht="20.100000000000001" customHeight="1">
      <c r="B1407" s="11"/>
      <c r="C1407" s="11"/>
      <c r="D1407" s="15"/>
      <c r="E1407" s="11"/>
      <c r="F1407" s="16"/>
      <c r="G1407" s="53" t="str">
        <f t="shared" si="23"/>
        <v xml:space="preserve"> </v>
      </c>
    </row>
    <row r="1408" spans="2:7" ht="20.100000000000001" customHeight="1">
      <c r="B1408" s="11"/>
      <c r="C1408" s="11"/>
      <c r="D1408" s="15"/>
      <c r="E1408" s="11"/>
      <c r="F1408" s="16"/>
      <c r="G1408" s="53" t="str">
        <f t="shared" si="23"/>
        <v xml:space="preserve"> </v>
      </c>
    </row>
    <row r="1409" spans="2:7" ht="20.100000000000001" customHeight="1">
      <c r="B1409" s="11"/>
      <c r="C1409" s="11"/>
      <c r="D1409" s="15"/>
      <c r="E1409" s="11"/>
      <c r="F1409" s="16"/>
      <c r="G1409" s="53" t="str">
        <f t="shared" si="23"/>
        <v xml:space="preserve"> </v>
      </c>
    </row>
    <row r="1410" spans="2:7" ht="20.100000000000001" customHeight="1">
      <c r="B1410" s="11"/>
      <c r="C1410" s="11"/>
      <c r="D1410" s="15"/>
      <c r="E1410" s="11"/>
      <c r="F1410" s="16"/>
      <c r="G1410" s="53" t="str">
        <f t="shared" si="23"/>
        <v xml:space="preserve"> </v>
      </c>
    </row>
    <row r="1411" spans="2:7" ht="20.100000000000001" customHeight="1">
      <c r="B1411" s="11"/>
      <c r="C1411" s="11"/>
      <c r="D1411" s="15"/>
      <c r="E1411" s="11"/>
      <c r="F1411" s="16"/>
      <c r="G1411" s="53" t="str">
        <f t="shared" si="23"/>
        <v xml:space="preserve"> </v>
      </c>
    </row>
    <row r="1412" spans="2:7" ht="20.100000000000001" customHeight="1">
      <c r="B1412" s="11"/>
      <c r="C1412" s="11"/>
      <c r="D1412" s="15"/>
      <c r="E1412" s="11"/>
      <c r="F1412" s="16"/>
      <c r="G1412" s="53" t="str">
        <f t="shared" si="23"/>
        <v xml:space="preserve"> </v>
      </c>
    </row>
    <row r="1413" spans="2:7" ht="20.100000000000001" customHeight="1">
      <c r="B1413" s="11"/>
      <c r="C1413" s="11"/>
      <c r="D1413" s="15"/>
      <c r="E1413" s="11"/>
      <c r="F1413" s="16"/>
      <c r="G1413" s="53" t="str">
        <f t="shared" si="23"/>
        <v xml:space="preserve"> </v>
      </c>
    </row>
    <row r="1414" spans="2:7" ht="20.100000000000001" customHeight="1">
      <c r="B1414" s="11"/>
      <c r="C1414" s="11"/>
      <c r="D1414" s="15"/>
      <c r="E1414" s="11"/>
      <c r="F1414" s="16"/>
      <c r="G1414" s="53" t="str">
        <f t="shared" si="23"/>
        <v xml:space="preserve"> </v>
      </c>
    </row>
    <row r="1415" spans="2:7" ht="20.100000000000001" customHeight="1">
      <c r="B1415" s="11"/>
      <c r="C1415" s="11"/>
      <c r="D1415" s="15"/>
      <c r="E1415" s="11"/>
      <c r="F1415" s="16"/>
      <c r="G1415" s="53" t="str">
        <f t="shared" si="23"/>
        <v xml:space="preserve"> </v>
      </c>
    </row>
    <row r="1416" spans="2:7" ht="20.100000000000001" customHeight="1">
      <c r="B1416" s="11"/>
      <c r="C1416" s="11"/>
      <c r="D1416" s="15"/>
      <c r="E1416" s="11"/>
      <c r="F1416" s="16"/>
      <c r="G1416" s="53" t="str">
        <f t="shared" si="23"/>
        <v xml:space="preserve"> </v>
      </c>
    </row>
    <row r="1417" spans="2:7" ht="20.100000000000001" customHeight="1">
      <c r="B1417" s="11"/>
      <c r="C1417" s="11"/>
      <c r="D1417" s="15"/>
      <c r="E1417" s="11"/>
      <c r="F1417" s="16"/>
      <c r="G1417" s="53" t="str">
        <f t="shared" si="23"/>
        <v xml:space="preserve"> </v>
      </c>
    </row>
    <row r="1418" spans="2:7" ht="20.100000000000001" customHeight="1">
      <c r="B1418" s="11"/>
      <c r="C1418" s="11"/>
      <c r="D1418" s="15"/>
      <c r="E1418" s="11"/>
      <c r="F1418" s="16"/>
      <c r="G1418" s="53" t="str">
        <f t="shared" si="23"/>
        <v xml:space="preserve"> </v>
      </c>
    </row>
    <row r="1419" spans="2:7" ht="20.100000000000001" customHeight="1">
      <c r="B1419" s="11"/>
      <c r="C1419" s="11"/>
      <c r="D1419" s="15"/>
      <c r="E1419" s="11"/>
      <c r="F1419" s="16"/>
      <c r="G1419" s="53" t="str">
        <f t="shared" si="23"/>
        <v xml:space="preserve"> </v>
      </c>
    </row>
    <row r="1420" spans="2:7" ht="20.100000000000001" customHeight="1">
      <c r="B1420" s="11"/>
      <c r="C1420" s="11"/>
      <c r="D1420" s="15"/>
      <c r="E1420" s="11"/>
      <c r="F1420" s="16"/>
      <c r="G1420" s="53" t="str">
        <f t="shared" si="23"/>
        <v xml:space="preserve"> </v>
      </c>
    </row>
    <row r="1421" spans="2:7" ht="20.100000000000001" customHeight="1">
      <c r="B1421" s="11"/>
      <c r="C1421" s="11"/>
      <c r="D1421" s="15"/>
      <c r="E1421" s="11"/>
      <c r="F1421" s="16"/>
      <c r="G1421" s="53" t="str">
        <f t="shared" si="23"/>
        <v xml:space="preserve"> </v>
      </c>
    </row>
    <row r="1422" spans="2:7" ht="20.100000000000001" customHeight="1">
      <c r="B1422" s="11"/>
      <c r="C1422" s="11"/>
      <c r="D1422" s="15"/>
      <c r="E1422" s="11"/>
      <c r="F1422" s="16"/>
      <c r="G1422" s="53" t="str">
        <f t="shared" si="23"/>
        <v xml:space="preserve"> </v>
      </c>
    </row>
    <row r="1423" spans="2:7" ht="20.100000000000001" customHeight="1">
      <c r="B1423" s="11"/>
      <c r="C1423" s="11"/>
      <c r="D1423" s="15"/>
      <c r="E1423" s="11"/>
      <c r="F1423" s="16"/>
      <c r="G1423" s="53" t="str">
        <f t="shared" si="23"/>
        <v xml:space="preserve"> </v>
      </c>
    </row>
    <row r="1424" spans="2:7" ht="20.100000000000001" customHeight="1">
      <c r="B1424" s="11"/>
      <c r="C1424" s="11"/>
      <c r="D1424" s="15"/>
      <c r="E1424" s="11"/>
      <c r="F1424" s="16"/>
      <c r="G1424" s="53" t="str">
        <f t="shared" si="23"/>
        <v xml:space="preserve"> </v>
      </c>
    </row>
    <row r="1425" spans="2:7" ht="20.100000000000001" customHeight="1">
      <c r="B1425" s="11"/>
      <c r="C1425" s="11"/>
      <c r="D1425" s="15"/>
      <c r="E1425" s="11"/>
      <c r="F1425" s="16"/>
      <c r="G1425" s="53" t="str">
        <f t="shared" si="23"/>
        <v xml:space="preserve"> </v>
      </c>
    </row>
    <row r="1426" spans="2:7" ht="20.100000000000001" customHeight="1">
      <c r="B1426" s="11"/>
      <c r="C1426" s="11"/>
      <c r="D1426" s="15"/>
      <c r="E1426" s="11"/>
      <c r="F1426" s="16"/>
      <c r="G1426" s="53" t="str">
        <f t="shared" si="23"/>
        <v xml:space="preserve"> </v>
      </c>
    </row>
    <row r="1427" spans="2:7" ht="20.100000000000001" customHeight="1">
      <c r="B1427" s="11"/>
      <c r="C1427" s="11"/>
      <c r="D1427" s="15"/>
      <c r="E1427" s="11"/>
      <c r="F1427" s="16"/>
      <c r="G1427" s="53" t="str">
        <f t="shared" si="23"/>
        <v xml:space="preserve"> </v>
      </c>
    </row>
    <row r="1428" spans="2:7" ht="20.100000000000001" customHeight="1">
      <c r="B1428" s="11"/>
      <c r="C1428" s="11"/>
      <c r="D1428" s="15"/>
      <c r="E1428" s="11"/>
      <c r="F1428" s="16"/>
      <c r="G1428" s="53" t="str">
        <f t="shared" si="23"/>
        <v xml:space="preserve"> </v>
      </c>
    </row>
    <row r="1429" spans="2:7" ht="20.100000000000001" customHeight="1">
      <c r="B1429" s="11"/>
      <c r="C1429" s="11"/>
      <c r="D1429" s="15"/>
      <c r="E1429" s="11"/>
      <c r="F1429" s="16"/>
      <c r="G1429" s="53" t="str">
        <f t="shared" si="23"/>
        <v xml:space="preserve"> </v>
      </c>
    </row>
    <row r="1430" spans="2:7" ht="20.100000000000001" customHeight="1">
      <c r="B1430" s="11"/>
      <c r="C1430" s="11"/>
      <c r="D1430" s="15"/>
      <c r="E1430" s="11"/>
      <c r="F1430" s="16"/>
      <c r="G1430" s="53" t="str">
        <f t="shared" si="23"/>
        <v xml:space="preserve"> </v>
      </c>
    </row>
    <row r="1431" spans="2:7" ht="20.100000000000001" customHeight="1">
      <c r="B1431" s="11"/>
      <c r="C1431" s="11"/>
      <c r="D1431" s="15"/>
      <c r="E1431" s="11"/>
      <c r="F1431" s="16"/>
      <c r="G1431" s="53" t="str">
        <f t="shared" si="23"/>
        <v xml:space="preserve"> </v>
      </c>
    </row>
    <row r="1432" spans="2:7" ht="20.100000000000001" customHeight="1">
      <c r="B1432" s="11"/>
      <c r="C1432" s="11"/>
      <c r="D1432" s="15"/>
      <c r="E1432" s="11"/>
      <c r="F1432" s="16"/>
      <c r="G1432" s="53" t="str">
        <f t="shared" si="23"/>
        <v xml:space="preserve"> </v>
      </c>
    </row>
    <row r="1433" spans="2:7" ht="20.100000000000001" customHeight="1">
      <c r="B1433" s="11"/>
      <c r="C1433" s="11"/>
      <c r="D1433" s="15"/>
      <c r="E1433" s="11"/>
      <c r="F1433" s="16"/>
      <c r="G1433" s="53" t="str">
        <f t="shared" si="23"/>
        <v xml:space="preserve"> </v>
      </c>
    </row>
    <row r="1434" spans="2:7" ht="20.100000000000001" customHeight="1">
      <c r="B1434" s="11"/>
      <c r="C1434" s="11"/>
      <c r="D1434" s="15"/>
      <c r="E1434" s="11"/>
      <c r="F1434" s="16"/>
      <c r="G1434" s="53" t="str">
        <f t="shared" si="23"/>
        <v xml:space="preserve"> </v>
      </c>
    </row>
    <row r="1435" spans="2:7" ht="20.100000000000001" customHeight="1">
      <c r="B1435" s="11"/>
      <c r="C1435" s="11"/>
      <c r="D1435" s="15"/>
      <c r="E1435" s="11"/>
      <c r="F1435" s="16"/>
      <c r="G1435" s="53" t="str">
        <f t="shared" si="23"/>
        <v xml:space="preserve"> </v>
      </c>
    </row>
    <row r="1436" spans="2:7" ht="20.100000000000001" customHeight="1">
      <c r="B1436" s="11"/>
      <c r="C1436" s="11"/>
      <c r="D1436" s="15"/>
      <c r="E1436" s="11"/>
      <c r="F1436" s="16"/>
      <c r="G1436" s="53" t="str">
        <f t="shared" si="23"/>
        <v xml:space="preserve"> </v>
      </c>
    </row>
    <row r="1437" spans="2:7" ht="20.100000000000001" customHeight="1">
      <c r="B1437" s="11"/>
      <c r="C1437" s="11"/>
      <c r="D1437" s="15"/>
      <c r="E1437" s="11"/>
      <c r="F1437" s="16"/>
      <c r="G1437" s="53" t="str">
        <f t="shared" si="23"/>
        <v xml:space="preserve"> </v>
      </c>
    </row>
    <row r="1438" spans="2:7" ht="20.100000000000001" customHeight="1">
      <c r="B1438" s="11"/>
      <c r="C1438" s="11"/>
      <c r="D1438" s="15"/>
      <c r="E1438" s="11"/>
      <c r="F1438" s="16"/>
      <c r="G1438" s="53" t="str">
        <f t="shared" si="23"/>
        <v xml:space="preserve"> </v>
      </c>
    </row>
    <row r="1439" spans="2:7" ht="20.100000000000001" customHeight="1">
      <c r="B1439" s="11"/>
      <c r="C1439" s="11"/>
      <c r="D1439" s="15"/>
      <c r="E1439" s="11"/>
      <c r="F1439" s="16"/>
      <c r="G1439" s="53" t="str">
        <f t="shared" si="23"/>
        <v xml:space="preserve"> </v>
      </c>
    </row>
    <row r="1440" spans="2:7" ht="20.100000000000001" customHeight="1">
      <c r="B1440" s="11"/>
      <c r="C1440" s="11"/>
      <c r="D1440" s="15"/>
      <c r="E1440" s="11"/>
      <c r="F1440" s="16"/>
      <c r="G1440" s="53" t="str">
        <f t="shared" si="23"/>
        <v xml:space="preserve"> </v>
      </c>
    </row>
    <row r="1441" spans="2:7" ht="20.100000000000001" customHeight="1">
      <c r="B1441" s="11"/>
      <c r="C1441" s="11"/>
      <c r="D1441" s="15"/>
      <c r="E1441" s="11"/>
      <c r="F1441" s="16"/>
      <c r="G1441" s="53" t="str">
        <f t="shared" si="23"/>
        <v xml:space="preserve"> </v>
      </c>
    </row>
    <row r="1442" spans="2:7" ht="20.100000000000001" customHeight="1">
      <c r="B1442" s="11"/>
      <c r="C1442" s="11"/>
      <c r="D1442" s="15"/>
      <c r="E1442" s="11"/>
      <c r="F1442" s="16"/>
      <c r="G1442" s="53" t="str">
        <f t="shared" ref="G1442:G1505" si="24">IFERROR(IF(ISBLANK(C1442)," ",IF(ISBLANK(D1442),"NUM ARBOL",IF(ISBLANK(E1442),"DAP",IF(ISBLANK(F1442),"ALTURA",IF($E$33="DAP (cm)",PI()*((E1442/100)^2)/4*F1442*$F$9,IF($E$33="CAP (cm)",PI()*((E1442/PI()/100)^2)/4*F1442*$F$9))))))," ")</f>
        <v xml:space="preserve"> </v>
      </c>
    </row>
    <row r="1443" spans="2:7" ht="20.100000000000001" customHeight="1">
      <c r="B1443" s="11"/>
      <c r="C1443" s="11"/>
      <c r="D1443" s="15"/>
      <c r="E1443" s="11"/>
      <c r="F1443" s="16"/>
      <c r="G1443" s="53" t="str">
        <f t="shared" si="24"/>
        <v xml:space="preserve"> </v>
      </c>
    </row>
    <row r="1444" spans="2:7" ht="20.100000000000001" customHeight="1">
      <c r="B1444" s="11"/>
      <c r="C1444" s="11"/>
      <c r="D1444" s="15"/>
      <c r="E1444" s="11"/>
      <c r="F1444" s="16"/>
      <c r="G1444" s="53" t="str">
        <f t="shared" si="24"/>
        <v xml:space="preserve"> </v>
      </c>
    </row>
    <row r="1445" spans="2:7" ht="20.100000000000001" customHeight="1">
      <c r="B1445" s="11"/>
      <c r="C1445" s="11"/>
      <c r="D1445" s="15"/>
      <c r="E1445" s="11"/>
      <c r="F1445" s="16"/>
      <c r="G1445" s="53" t="str">
        <f t="shared" si="24"/>
        <v xml:space="preserve"> </v>
      </c>
    </row>
    <row r="1446" spans="2:7" ht="20.100000000000001" customHeight="1">
      <c r="B1446" s="11"/>
      <c r="C1446" s="11"/>
      <c r="D1446" s="15"/>
      <c r="E1446" s="11"/>
      <c r="F1446" s="16"/>
      <c r="G1446" s="53" t="str">
        <f t="shared" si="24"/>
        <v xml:space="preserve"> </v>
      </c>
    </row>
    <row r="1447" spans="2:7" ht="20.100000000000001" customHeight="1">
      <c r="B1447" s="11"/>
      <c r="C1447" s="11"/>
      <c r="D1447" s="15"/>
      <c r="E1447" s="11"/>
      <c r="F1447" s="16"/>
      <c r="G1447" s="53" t="str">
        <f t="shared" si="24"/>
        <v xml:space="preserve"> </v>
      </c>
    </row>
    <row r="1448" spans="2:7" ht="20.100000000000001" customHeight="1">
      <c r="B1448" s="11"/>
      <c r="C1448" s="11"/>
      <c r="D1448" s="15"/>
      <c r="E1448" s="11"/>
      <c r="F1448" s="16"/>
      <c r="G1448" s="53" t="str">
        <f t="shared" si="24"/>
        <v xml:space="preserve"> </v>
      </c>
    </row>
    <row r="1449" spans="2:7" ht="20.100000000000001" customHeight="1">
      <c r="B1449" s="11"/>
      <c r="C1449" s="11"/>
      <c r="D1449" s="15"/>
      <c r="E1449" s="11"/>
      <c r="F1449" s="16"/>
      <c r="G1449" s="53" t="str">
        <f t="shared" si="24"/>
        <v xml:space="preserve"> </v>
      </c>
    </row>
    <row r="1450" spans="2:7" ht="20.100000000000001" customHeight="1">
      <c r="B1450" s="11"/>
      <c r="C1450" s="11"/>
      <c r="D1450" s="15"/>
      <c r="E1450" s="11"/>
      <c r="F1450" s="16"/>
      <c r="G1450" s="53" t="str">
        <f t="shared" si="24"/>
        <v xml:space="preserve"> </v>
      </c>
    </row>
    <row r="1451" spans="2:7" ht="20.100000000000001" customHeight="1">
      <c r="B1451" s="11"/>
      <c r="C1451" s="11"/>
      <c r="D1451" s="15"/>
      <c r="E1451" s="11"/>
      <c r="F1451" s="16"/>
      <c r="G1451" s="53" t="str">
        <f t="shared" si="24"/>
        <v xml:space="preserve"> </v>
      </c>
    </row>
    <row r="1452" spans="2:7" ht="20.100000000000001" customHeight="1">
      <c r="B1452" s="11"/>
      <c r="C1452" s="11"/>
      <c r="D1452" s="15"/>
      <c r="E1452" s="11"/>
      <c r="F1452" s="16"/>
      <c r="G1452" s="53" t="str">
        <f t="shared" si="24"/>
        <v xml:space="preserve"> </v>
      </c>
    </row>
    <row r="1453" spans="2:7" ht="20.100000000000001" customHeight="1">
      <c r="B1453" s="11"/>
      <c r="C1453" s="11"/>
      <c r="D1453" s="15"/>
      <c r="E1453" s="11"/>
      <c r="F1453" s="16"/>
      <c r="G1453" s="53" t="str">
        <f t="shared" si="24"/>
        <v xml:space="preserve"> </v>
      </c>
    </row>
    <row r="1454" spans="2:7" ht="20.100000000000001" customHeight="1">
      <c r="B1454" s="11"/>
      <c r="C1454" s="11"/>
      <c r="D1454" s="15"/>
      <c r="E1454" s="11"/>
      <c r="F1454" s="16"/>
      <c r="G1454" s="53" t="str">
        <f t="shared" si="24"/>
        <v xml:space="preserve"> </v>
      </c>
    </row>
    <row r="1455" spans="2:7" ht="20.100000000000001" customHeight="1">
      <c r="B1455" s="11"/>
      <c r="C1455" s="11"/>
      <c r="D1455" s="15"/>
      <c r="E1455" s="11"/>
      <c r="F1455" s="16"/>
      <c r="G1455" s="53" t="str">
        <f t="shared" si="24"/>
        <v xml:space="preserve"> </v>
      </c>
    </row>
    <row r="1456" spans="2:7" ht="20.100000000000001" customHeight="1">
      <c r="B1456" s="11"/>
      <c r="C1456" s="11"/>
      <c r="D1456" s="15"/>
      <c r="E1456" s="11"/>
      <c r="F1456" s="16"/>
      <c r="G1456" s="53" t="str">
        <f t="shared" si="24"/>
        <v xml:space="preserve"> </v>
      </c>
    </row>
    <row r="1457" spans="2:7" ht="20.100000000000001" customHeight="1">
      <c r="B1457" s="11"/>
      <c r="C1457" s="11"/>
      <c r="D1457" s="15"/>
      <c r="E1457" s="11"/>
      <c r="F1457" s="16"/>
      <c r="G1457" s="53" t="str">
        <f t="shared" si="24"/>
        <v xml:space="preserve"> </v>
      </c>
    </row>
    <row r="1458" spans="2:7" ht="20.100000000000001" customHeight="1">
      <c r="B1458" s="11"/>
      <c r="C1458" s="11"/>
      <c r="D1458" s="15"/>
      <c r="E1458" s="11"/>
      <c r="F1458" s="16"/>
      <c r="G1458" s="53" t="str">
        <f t="shared" si="24"/>
        <v xml:space="preserve"> </v>
      </c>
    </row>
    <row r="1459" spans="2:7" ht="20.100000000000001" customHeight="1">
      <c r="B1459" s="11"/>
      <c r="C1459" s="11"/>
      <c r="D1459" s="15"/>
      <c r="E1459" s="11"/>
      <c r="F1459" s="16"/>
      <c r="G1459" s="53" t="str">
        <f t="shared" si="24"/>
        <v xml:space="preserve"> </v>
      </c>
    </row>
    <row r="1460" spans="2:7" ht="20.100000000000001" customHeight="1">
      <c r="B1460" s="11"/>
      <c r="C1460" s="11"/>
      <c r="D1460" s="15"/>
      <c r="E1460" s="11"/>
      <c r="F1460" s="16"/>
      <c r="G1460" s="53" t="str">
        <f t="shared" si="24"/>
        <v xml:space="preserve"> </v>
      </c>
    </row>
    <row r="1461" spans="2:7" ht="20.100000000000001" customHeight="1">
      <c r="B1461" s="11"/>
      <c r="C1461" s="11"/>
      <c r="D1461" s="15"/>
      <c r="E1461" s="11"/>
      <c r="F1461" s="16"/>
      <c r="G1461" s="53" t="str">
        <f t="shared" si="24"/>
        <v xml:space="preserve"> </v>
      </c>
    </row>
    <row r="1462" spans="2:7" ht="20.100000000000001" customHeight="1">
      <c r="B1462" s="11"/>
      <c r="C1462" s="11"/>
      <c r="D1462" s="15"/>
      <c r="E1462" s="11"/>
      <c r="F1462" s="16"/>
      <c r="G1462" s="53" t="str">
        <f t="shared" si="24"/>
        <v xml:space="preserve"> </v>
      </c>
    </row>
    <row r="1463" spans="2:7" ht="20.100000000000001" customHeight="1">
      <c r="B1463" s="11"/>
      <c r="C1463" s="11"/>
      <c r="D1463" s="15"/>
      <c r="E1463" s="11"/>
      <c r="F1463" s="16"/>
      <c r="G1463" s="53" t="str">
        <f t="shared" si="24"/>
        <v xml:space="preserve"> </v>
      </c>
    </row>
    <row r="1464" spans="2:7" ht="20.100000000000001" customHeight="1">
      <c r="B1464" s="11"/>
      <c r="C1464" s="11"/>
      <c r="D1464" s="15"/>
      <c r="E1464" s="11"/>
      <c r="F1464" s="16"/>
      <c r="G1464" s="53" t="str">
        <f t="shared" si="24"/>
        <v xml:space="preserve"> </v>
      </c>
    </row>
    <row r="1465" spans="2:7" ht="20.100000000000001" customHeight="1">
      <c r="B1465" s="11"/>
      <c r="C1465" s="11"/>
      <c r="D1465" s="15"/>
      <c r="E1465" s="11"/>
      <c r="F1465" s="16"/>
      <c r="G1465" s="53" t="str">
        <f t="shared" si="24"/>
        <v xml:space="preserve"> </v>
      </c>
    </row>
    <row r="1466" spans="2:7" ht="20.100000000000001" customHeight="1">
      <c r="B1466" s="11"/>
      <c r="C1466" s="11"/>
      <c r="D1466" s="15"/>
      <c r="E1466" s="11"/>
      <c r="F1466" s="16"/>
      <c r="G1466" s="53" t="str">
        <f t="shared" si="24"/>
        <v xml:space="preserve"> </v>
      </c>
    </row>
    <row r="1467" spans="2:7" ht="20.100000000000001" customHeight="1">
      <c r="B1467" s="11"/>
      <c r="C1467" s="11"/>
      <c r="D1467" s="15"/>
      <c r="E1467" s="11"/>
      <c r="F1467" s="16"/>
      <c r="G1467" s="53" t="str">
        <f t="shared" si="24"/>
        <v xml:space="preserve"> </v>
      </c>
    </row>
    <row r="1468" spans="2:7" ht="20.100000000000001" customHeight="1">
      <c r="B1468" s="11"/>
      <c r="C1468" s="11"/>
      <c r="D1468" s="15"/>
      <c r="E1468" s="11"/>
      <c r="F1468" s="16"/>
      <c r="G1468" s="53" t="str">
        <f t="shared" si="24"/>
        <v xml:space="preserve"> </v>
      </c>
    </row>
    <row r="1469" spans="2:7" ht="20.100000000000001" customHeight="1">
      <c r="B1469" s="11"/>
      <c r="C1469" s="11"/>
      <c r="D1469" s="15"/>
      <c r="E1469" s="11"/>
      <c r="F1469" s="16"/>
      <c r="G1469" s="53" t="str">
        <f t="shared" si="24"/>
        <v xml:space="preserve"> </v>
      </c>
    </row>
    <row r="1470" spans="2:7" ht="20.100000000000001" customHeight="1">
      <c r="B1470" s="11"/>
      <c r="C1470" s="11"/>
      <c r="D1470" s="15"/>
      <c r="E1470" s="11"/>
      <c r="F1470" s="16"/>
      <c r="G1470" s="53" t="str">
        <f t="shared" si="24"/>
        <v xml:space="preserve"> </v>
      </c>
    </row>
    <row r="1471" spans="2:7" ht="20.100000000000001" customHeight="1">
      <c r="B1471" s="11"/>
      <c r="C1471" s="11"/>
      <c r="D1471" s="15"/>
      <c r="E1471" s="11"/>
      <c r="F1471" s="16"/>
      <c r="G1471" s="53" t="str">
        <f t="shared" si="24"/>
        <v xml:space="preserve"> </v>
      </c>
    </row>
    <row r="1472" spans="2:7" ht="20.100000000000001" customHeight="1">
      <c r="B1472" s="11"/>
      <c r="C1472" s="11"/>
      <c r="D1472" s="15"/>
      <c r="E1472" s="11"/>
      <c r="F1472" s="16"/>
      <c r="G1472" s="53" t="str">
        <f t="shared" si="24"/>
        <v xml:space="preserve"> </v>
      </c>
    </row>
    <row r="1473" spans="2:7" ht="20.100000000000001" customHeight="1">
      <c r="B1473" s="11"/>
      <c r="C1473" s="11"/>
      <c r="D1473" s="15"/>
      <c r="E1473" s="11"/>
      <c r="F1473" s="16"/>
      <c r="G1473" s="53" t="str">
        <f t="shared" si="24"/>
        <v xml:space="preserve"> </v>
      </c>
    </row>
    <row r="1474" spans="2:7" ht="20.100000000000001" customHeight="1">
      <c r="B1474" s="11"/>
      <c r="C1474" s="11"/>
      <c r="D1474" s="15"/>
      <c r="E1474" s="11"/>
      <c r="F1474" s="16"/>
      <c r="G1474" s="53" t="str">
        <f t="shared" si="24"/>
        <v xml:space="preserve"> </v>
      </c>
    </row>
    <row r="1475" spans="2:7" ht="20.100000000000001" customHeight="1">
      <c r="B1475" s="11"/>
      <c r="C1475" s="11"/>
      <c r="D1475" s="15"/>
      <c r="E1475" s="11"/>
      <c r="F1475" s="16"/>
      <c r="G1475" s="53" t="str">
        <f t="shared" si="24"/>
        <v xml:space="preserve"> </v>
      </c>
    </row>
    <row r="1476" spans="2:7" ht="20.100000000000001" customHeight="1">
      <c r="B1476" s="11"/>
      <c r="C1476" s="11"/>
      <c r="D1476" s="15"/>
      <c r="E1476" s="11"/>
      <c r="F1476" s="16"/>
      <c r="G1476" s="53" t="str">
        <f t="shared" si="24"/>
        <v xml:space="preserve"> </v>
      </c>
    </row>
    <row r="1477" spans="2:7" ht="20.100000000000001" customHeight="1">
      <c r="B1477" s="11"/>
      <c r="C1477" s="11"/>
      <c r="D1477" s="15"/>
      <c r="E1477" s="11"/>
      <c r="F1477" s="16"/>
      <c r="G1477" s="53" t="str">
        <f t="shared" si="24"/>
        <v xml:space="preserve"> </v>
      </c>
    </row>
    <row r="1478" spans="2:7" ht="20.100000000000001" customHeight="1">
      <c r="B1478" s="11"/>
      <c r="C1478" s="11"/>
      <c r="D1478" s="15"/>
      <c r="E1478" s="11"/>
      <c r="F1478" s="16"/>
      <c r="G1478" s="53" t="str">
        <f t="shared" si="24"/>
        <v xml:space="preserve"> </v>
      </c>
    </row>
    <row r="1479" spans="2:7" ht="20.100000000000001" customHeight="1">
      <c r="B1479" s="11"/>
      <c r="C1479" s="11"/>
      <c r="D1479" s="15"/>
      <c r="E1479" s="11"/>
      <c r="F1479" s="16"/>
      <c r="G1479" s="53" t="str">
        <f t="shared" si="24"/>
        <v xml:space="preserve"> </v>
      </c>
    </row>
    <row r="1480" spans="2:7" ht="20.100000000000001" customHeight="1">
      <c r="B1480" s="11"/>
      <c r="C1480" s="11"/>
      <c r="D1480" s="15"/>
      <c r="E1480" s="11"/>
      <c r="F1480" s="16"/>
      <c r="G1480" s="53" t="str">
        <f t="shared" si="24"/>
        <v xml:space="preserve"> </v>
      </c>
    </row>
    <row r="1481" spans="2:7" ht="20.100000000000001" customHeight="1">
      <c r="B1481" s="11"/>
      <c r="C1481" s="11"/>
      <c r="D1481" s="15"/>
      <c r="E1481" s="11"/>
      <c r="F1481" s="16"/>
      <c r="G1481" s="53" t="str">
        <f t="shared" si="24"/>
        <v xml:space="preserve"> </v>
      </c>
    </row>
    <row r="1482" spans="2:7" ht="20.100000000000001" customHeight="1">
      <c r="B1482" s="11"/>
      <c r="C1482" s="11"/>
      <c r="D1482" s="15"/>
      <c r="E1482" s="11"/>
      <c r="F1482" s="16"/>
      <c r="G1482" s="53" t="str">
        <f t="shared" si="24"/>
        <v xml:space="preserve"> </v>
      </c>
    </row>
    <row r="1483" spans="2:7" ht="20.100000000000001" customHeight="1">
      <c r="B1483" s="11"/>
      <c r="C1483" s="11"/>
      <c r="D1483" s="15"/>
      <c r="E1483" s="11"/>
      <c r="F1483" s="16"/>
      <c r="G1483" s="53" t="str">
        <f t="shared" si="24"/>
        <v xml:space="preserve"> </v>
      </c>
    </row>
    <row r="1484" spans="2:7" ht="20.100000000000001" customHeight="1">
      <c r="B1484" s="11"/>
      <c r="C1484" s="11"/>
      <c r="D1484" s="15"/>
      <c r="E1484" s="11"/>
      <c r="F1484" s="16"/>
      <c r="G1484" s="53" t="str">
        <f t="shared" si="24"/>
        <v xml:space="preserve"> </v>
      </c>
    </row>
    <row r="1485" spans="2:7" ht="20.100000000000001" customHeight="1">
      <c r="B1485" s="11"/>
      <c r="C1485" s="11"/>
      <c r="D1485" s="15"/>
      <c r="E1485" s="11"/>
      <c r="F1485" s="16"/>
      <c r="G1485" s="53" t="str">
        <f t="shared" si="24"/>
        <v xml:space="preserve"> </v>
      </c>
    </row>
    <row r="1486" spans="2:7" ht="20.100000000000001" customHeight="1">
      <c r="B1486" s="11"/>
      <c r="C1486" s="11"/>
      <c r="D1486" s="15"/>
      <c r="E1486" s="11"/>
      <c r="F1486" s="16"/>
      <c r="G1486" s="53" t="str">
        <f t="shared" si="24"/>
        <v xml:space="preserve"> </v>
      </c>
    </row>
    <row r="1487" spans="2:7" ht="20.100000000000001" customHeight="1">
      <c r="B1487" s="11"/>
      <c r="C1487" s="11"/>
      <c r="D1487" s="15"/>
      <c r="E1487" s="11"/>
      <c r="F1487" s="16"/>
      <c r="G1487" s="53" t="str">
        <f t="shared" si="24"/>
        <v xml:space="preserve"> </v>
      </c>
    </row>
    <row r="1488" spans="2:7" ht="20.100000000000001" customHeight="1">
      <c r="B1488" s="11"/>
      <c r="C1488" s="11"/>
      <c r="D1488" s="15"/>
      <c r="E1488" s="11"/>
      <c r="F1488" s="16"/>
      <c r="G1488" s="53" t="str">
        <f t="shared" si="24"/>
        <v xml:space="preserve"> </v>
      </c>
    </row>
    <row r="1489" spans="2:7" ht="20.100000000000001" customHeight="1">
      <c r="B1489" s="11"/>
      <c r="C1489" s="11"/>
      <c r="D1489" s="15"/>
      <c r="E1489" s="11"/>
      <c r="F1489" s="16"/>
      <c r="G1489" s="53" t="str">
        <f t="shared" si="24"/>
        <v xml:space="preserve"> </v>
      </c>
    </row>
    <row r="1490" spans="2:7" ht="20.100000000000001" customHeight="1">
      <c r="B1490" s="11"/>
      <c r="C1490" s="11"/>
      <c r="D1490" s="15"/>
      <c r="E1490" s="11"/>
      <c r="F1490" s="16"/>
      <c r="G1490" s="53" t="str">
        <f t="shared" si="24"/>
        <v xml:space="preserve"> </v>
      </c>
    </row>
    <row r="1491" spans="2:7" ht="20.100000000000001" customHeight="1">
      <c r="B1491" s="11"/>
      <c r="C1491" s="11"/>
      <c r="D1491" s="15"/>
      <c r="E1491" s="11"/>
      <c r="F1491" s="16"/>
      <c r="G1491" s="53" t="str">
        <f t="shared" si="24"/>
        <v xml:space="preserve"> </v>
      </c>
    </row>
    <row r="1492" spans="2:7" ht="20.100000000000001" customHeight="1">
      <c r="B1492" s="11"/>
      <c r="C1492" s="11"/>
      <c r="D1492" s="15"/>
      <c r="E1492" s="11"/>
      <c r="F1492" s="16"/>
      <c r="G1492" s="53" t="str">
        <f t="shared" si="24"/>
        <v xml:space="preserve"> </v>
      </c>
    </row>
    <row r="1493" spans="2:7" ht="20.100000000000001" customHeight="1">
      <c r="B1493" s="11"/>
      <c r="C1493" s="11"/>
      <c r="D1493" s="15"/>
      <c r="E1493" s="11"/>
      <c r="F1493" s="16"/>
      <c r="G1493" s="53" t="str">
        <f t="shared" si="24"/>
        <v xml:space="preserve"> </v>
      </c>
    </row>
    <row r="1494" spans="2:7" ht="20.100000000000001" customHeight="1">
      <c r="B1494" s="11"/>
      <c r="C1494" s="11"/>
      <c r="D1494" s="15"/>
      <c r="E1494" s="11"/>
      <c r="F1494" s="16"/>
      <c r="G1494" s="53" t="str">
        <f t="shared" si="24"/>
        <v xml:space="preserve"> </v>
      </c>
    </row>
    <row r="1495" spans="2:7" ht="20.100000000000001" customHeight="1">
      <c r="B1495" s="11"/>
      <c r="C1495" s="11"/>
      <c r="D1495" s="15"/>
      <c r="E1495" s="11"/>
      <c r="F1495" s="16"/>
      <c r="G1495" s="53" t="str">
        <f t="shared" si="24"/>
        <v xml:space="preserve"> </v>
      </c>
    </row>
    <row r="1496" spans="2:7" ht="20.100000000000001" customHeight="1">
      <c r="B1496" s="11"/>
      <c r="C1496" s="11"/>
      <c r="D1496" s="15"/>
      <c r="E1496" s="11"/>
      <c r="F1496" s="16"/>
      <c r="G1496" s="53" t="str">
        <f t="shared" si="24"/>
        <v xml:space="preserve"> </v>
      </c>
    </row>
    <row r="1497" spans="2:7" ht="20.100000000000001" customHeight="1">
      <c r="B1497" s="11"/>
      <c r="C1497" s="11"/>
      <c r="D1497" s="15"/>
      <c r="E1497" s="11"/>
      <c r="F1497" s="16"/>
      <c r="G1497" s="53" t="str">
        <f t="shared" si="24"/>
        <v xml:space="preserve"> </v>
      </c>
    </row>
    <row r="1498" spans="2:7" ht="20.100000000000001" customHeight="1">
      <c r="B1498" s="11"/>
      <c r="C1498" s="11"/>
      <c r="D1498" s="15"/>
      <c r="E1498" s="11"/>
      <c r="F1498" s="16"/>
      <c r="G1498" s="53" t="str">
        <f t="shared" si="24"/>
        <v xml:space="preserve"> </v>
      </c>
    </row>
    <row r="1499" spans="2:7" ht="20.100000000000001" customHeight="1">
      <c r="B1499" s="11"/>
      <c r="C1499" s="11"/>
      <c r="D1499" s="15"/>
      <c r="E1499" s="11"/>
      <c r="F1499" s="16"/>
      <c r="G1499" s="53" t="str">
        <f t="shared" si="24"/>
        <v xml:space="preserve"> </v>
      </c>
    </row>
    <row r="1500" spans="2:7" ht="20.100000000000001" customHeight="1">
      <c r="B1500" s="11"/>
      <c r="C1500" s="11"/>
      <c r="D1500" s="15"/>
      <c r="E1500" s="11"/>
      <c r="F1500" s="16"/>
      <c r="G1500" s="53" t="str">
        <f t="shared" si="24"/>
        <v xml:space="preserve"> </v>
      </c>
    </row>
    <row r="1501" spans="2:7" ht="20.100000000000001" customHeight="1">
      <c r="B1501" s="11"/>
      <c r="C1501" s="11"/>
      <c r="D1501" s="15"/>
      <c r="E1501" s="11"/>
      <c r="F1501" s="16"/>
      <c r="G1501" s="53" t="str">
        <f t="shared" si="24"/>
        <v xml:space="preserve"> </v>
      </c>
    </row>
    <row r="1502" spans="2:7" ht="20.100000000000001" customHeight="1">
      <c r="B1502" s="11"/>
      <c r="C1502" s="11"/>
      <c r="D1502" s="15"/>
      <c r="E1502" s="11"/>
      <c r="F1502" s="16"/>
      <c r="G1502" s="53" t="str">
        <f t="shared" si="24"/>
        <v xml:space="preserve"> </v>
      </c>
    </row>
    <row r="1503" spans="2:7" ht="20.100000000000001" customHeight="1">
      <c r="B1503" s="11"/>
      <c r="C1503" s="11"/>
      <c r="D1503" s="15"/>
      <c r="E1503" s="11"/>
      <c r="F1503" s="16"/>
      <c r="G1503" s="53" t="str">
        <f t="shared" si="24"/>
        <v xml:space="preserve"> </v>
      </c>
    </row>
    <row r="1504" spans="2:7" ht="20.100000000000001" customHeight="1">
      <c r="B1504" s="11"/>
      <c r="C1504" s="11"/>
      <c r="D1504" s="15"/>
      <c r="E1504" s="11"/>
      <c r="F1504" s="16"/>
      <c r="G1504" s="53" t="str">
        <f t="shared" si="24"/>
        <v xml:space="preserve"> </v>
      </c>
    </row>
    <row r="1505" spans="2:7" ht="20.100000000000001" customHeight="1">
      <c r="B1505" s="11"/>
      <c r="C1505" s="11"/>
      <c r="D1505" s="15"/>
      <c r="E1505" s="11"/>
      <c r="F1505" s="16"/>
      <c r="G1505" s="53" t="str">
        <f t="shared" si="24"/>
        <v xml:space="preserve"> </v>
      </c>
    </row>
    <row r="1506" spans="2:7" ht="20.100000000000001" customHeight="1">
      <c r="B1506" s="11"/>
      <c r="C1506" s="11"/>
      <c r="D1506" s="15"/>
      <c r="E1506" s="11"/>
      <c r="F1506" s="16"/>
      <c r="G1506" s="53" t="str">
        <f t="shared" ref="G1506:G1569" si="25">IFERROR(IF(ISBLANK(C1506)," ",IF(ISBLANK(D1506),"NUM ARBOL",IF(ISBLANK(E1506),"DAP",IF(ISBLANK(F1506),"ALTURA",IF($E$33="DAP (cm)",PI()*((E1506/100)^2)/4*F1506*$F$9,IF($E$33="CAP (cm)",PI()*((E1506/PI()/100)^2)/4*F1506*$F$9))))))," ")</f>
        <v xml:space="preserve"> </v>
      </c>
    </row>
    <row r="1507" spans="2:7" ht="20.100000000000001" customHeight="1">
      <c r="B1507" s="11"/>
      <c r="C1507" s="11"/>
      <c r="D1507" s="15"/>
      <c r="E1507" s="11"/>
      <c r="F1507" s="16"/>
      <c r="G1507" s="53" t="str">
        <f t="shared" si="25"/>
        <v xml:space="preserve"> </v>
      </c>
    </row>
    <row r="1508" spans="2:7" ht="20.100000000000001" customHeight="1">
      <c r="B1508" s="11"/>
      <c r="C1508" s="11"/>
      <c r="D1508" s="15"/>
      <c r="E1508" s="11"/>
      <c r="F1508" s="16"/>
      <c r="G1508" s="53" t="str">
        <f t="shared" si="25"/>
        <v xml:space="preserve"> </v>
      </c>
    </row>
    <row r="1509" spans="2:7" ht="20.100000000000001" customHeight="1">
      <c r="B1509" s="11"/>
      <c r="C1509" s="11"/>
      <c r="D1509" s="15"/>
      <c r="E1509" s="11"/>
      <c r="F1509" s="16"/>
      <c r="G1509" s="53" t="str">
        <f t="shared" si="25"/>
        <v xml:space="preserve"> </v>
      </c>
    </row>
    <row r="1510" spans="2:7" ht="20.100000000000001" customHeight="1">
      <c r="B1510" s="11"/>
      <c r="C1510" s="11"/>
      <c r="D1510" s="15"/>
      <c r="E1510" s="11"/>
      <c r="F1510" s="16"/>
      <c r="G1510" s="53" t="str">
        <f t="shared" si="25"/>
        <v xml:space="preserve"> </v>
      </c>
    </row>
    <row r="1511" spans="2:7" ht="20.100000000000001" customHeight="1">
      <c r="B1511" s="11"/>
      <c r="C1511" s="11"/>
      <c r="D1511" s="15"/>
      <c r="E1511" s="11"/>
      <c r="F1511" s="16"/>
      <c r="G1511" s="53" t="str">
        <f t="shared" si="25"/>
        <v xml:space="preserve"> </v>
      </c>
    </row>
    <row r="1512" spans="2:7" ht="20.100000000000001" customHeight="1">
      <c r="B1512" s="11"/>
      <c r="C1512" s="11"/>
      <c r="D1512" s="15"/>
      <c r="E1512" s="11"/>
      <c r="F1512" s="16"/>
      <c r="G1512" s="53" t="str">
        <f t="shared" si="25"/>
        <v xml:space="preserve"> </v>
      </c>
    </row>
    <row r="1513" spans="2:7" ht="20.100000000000001" customHeight="1">
      <c r="B1513" s="11"/>
      <c r="C1513" s="11"/>
      <c r="D1513" s="15"/>
      <c r="E1513" s="11"/>
      <c r="F1513" s="16"/>
      <c r="G1513" s="53" t="str">
        <f t="shared" si="25"/>
        <v xml:space="preserve"> </v>
      </c>
    </row>
    <row r="1514" spans="2:7" ht="20.100000000000001" customHeight="1">
      <c r="B1514" s="11"/>
      <c r="C1514" s="11"/>
      <c r="D1514" s="15"/>
      <c r="E1514" s="11"/>
      <c r="F1514" s="16"/>
      <c r="G1514" s="53" t="str">
        <f t="shared" si="25"/>
        <v xml:space="preserve"> </v>
      </c>
    </row>
    <row r="1515" spans="2:7" ht="20.100000000000001" customHeight="1">
      <c r="B1515" s="11"/>
      <c r="C1515" s="11"/>
      <c r="D1515" s="15"/>
      <c r="E1515" s="11"/>
      <c r="F1515" s="16"/>
      <c r="G1515" s="53" t="str">
        <f t="shared" si="25"/>
        <v xml:space="preserve"> </v>
      </c>
    </row>
    <row r="1516" spans="2:7" ht="20.100000000000001" customHeight="1">
      <c r="B1516" s="11"/>
      <c r="C1516" s="11"/>
      <c r="D1516" s="15"/>
      <c r="E1516" s="11"/>
      <c r="F1516" s="16"/>
      <c r="G1516" s="53" t="str">
        <f t="shared" si="25"/>
        <v xml:space="preserve"> </v>
      </c>
    </row>
    <row r="1517" spans="2:7" ht="20.100000000000001" customHeight="1">
      <c r="B1517" s="11"/>
      <c r="C1517" s="11"/>
      <c r="D1517" s="15"/>
      <c r="E1517" s="11"/>
      <c r="F1517" s="16"/>
      <c r="G1517" s="53" t="str">
        <f t="shared" si="25"/>
        <v xml:space="preserve"> </v>
      </c>
    </row>
    <row r="1518" spans="2:7" ht="20.100000000000001" customHeight="1">
      <c r="B1518" s="11"/>
      <c r="C1518" s="11"/>
      <c r="D1518" s="15"/>
      <c r="E1518" s="11"/>
      <c r="F1518" s="16"/>
      <c r="G1518" s="53" t="str">
        <f t="shared" si="25"/>
        <v xml:space="preserve"> </v>
      </c>
    </row>
    <row r="1519" spans="2:7" ht="20.100000000000001" customHeight="1">
      <c r="B1519" s="11"/>
      <c r="C1519" s="11"/>
      <c r="D1519" s="15"/>
      <c r="E1519" s="11"/>
      <c r="F1519" s="16"/>
      <c r="G1519" s="53" t="str">
        <f t="shared" si="25"/>
        <v xml:space="preserve"> </v>
      </c>
    </row>
    <row r="1520" spans="2:7" ht="20.100000000000001" customHeight="1">
      <c r="B1520" s="11"/>
      <c r="C1520" s="11"/>
      <c r="D1520" s="15"/>
      <c r="E1520" s="11"/>
      <c r="F1520" s="16"/>
      <c r="G1520" s="53" t="str">
        <f t="shared" si="25"/>
        <v xml:space="preserve"> </v>
      </c>
    </row>
    <row r="1521" spans="2:7" ht="20.100000000000001" customHeight="1">
      <c r="B1521" s="11"/>
      <c r="C1521" s="11"/>
      <c r="D1521" s="15"/>
      <c r="E1521" s="11"/>
      <c r="F1521" s="16"/>
      <c r="G1521" s="53" t="str">
        <f t="shared" si="25"/>
        <v xml:space="preserve"> </v>
      </c>
    </row>
    <row r="1522" spans="2:7" ht="20.100000000000001" customHeight="1">
      <c r="B1522" s="11"/>
      <c r="C1522" s="11"/>
      <c r="D1522" s="15"/>
      <c r="E1522" s="11"/>
      <c r="F1522" s="16"/>
      <c r="G1522" s="53" t="str">
        <f t="shared" si="25"/>
        <v xml:space="preserve"> </v>
      </c>
    </row>
    <row r="1523" spans="2:7" ht="20.100000000000001" customHeight="1">
      <c r="B1523" s="11"/>
      <c r="C1523" s="11"/>
      <c r="D1523" s="15"/>
      <c r="E1523" s="11"/>
      <c r="F1523" s="16"/>
      <c r="G1523" s="53" t="str">
        <f t="shared" si="25"/>
        <v xml:space="preserve"> </v>
      </c>
    </row>
    <row r="1524" spans="2:7" ht="20.100000000000001" customHeight="1">
      <c r="B1524" s="11"/>
      <c r="C1524" s="11"/>
      <c r="D1524" s="15"/>
      <c r="E1524" s="11"/>
      <c r="F1524" s="16"/>
      <c r="G1524" s="53" t="str">
        <f t="shared" si="25"/>
        <v xml:space="preserve"> </v>
      </c>
    </row>
    <row r="1525" spans="2:7" ht="20.100000000000001" customHeight="1">
      <c r="B1525" s="11"/>
      <c r="C1525" s="11"/>
      <c r="D1525" s="15"/>
      <c r="E1525" s="11"/>
      <c r="F1525" s="16"/>
      <c r="G1525" s="53" t="str">
        <f t="shared" si="25"/>
        <v xml:space="preserve"> </v>
      </c>
    </row>
    <row r="1526" spans="2:7" ht="20.100000000000001" customHeight="1">
      <c r="B1526" s="11"/>
      <c r="C1526" s="11"/>
      <c r="D1526" s="15"/>
      <c r="E1526" s="11"/>
      <c r="F1526" s="16"/>
      <c r="G1526" s="53" t="str">
        <f t="shared" si="25"/>
        <v xml:space="preserve"> </v>
      </c>
    </row>
    <row r="1527" spans="2:7" ht="20.100000000000001" customHeight="1">
      <c r="B1527" s="11"/>
      <c r="C1527" s="11"/>
      <c r="D1527" s="15"/>
      <c r="E1527" s="11"/>
      <c r="F1527" s="16"/>
      <c r="G1527" s="53" t="str">
        <f t="shared" si="25"/>
        <v xml:space="preserve"> </v>
      </c>
    </row>
    <row r="1528" spans="2:7" ht="20.100000000000001" customHeight="1">
      <c r="B1528" s="11"/>
      <c r="C1528" s="11"/>
      <c r="D1528" s="15"/>
      <c r="E1528" s="11"/>
      <c r="F1528" s="16"/>
      <c r="G1528" s="53" t="str">
        <f t="shared" si="25"/>
        <v xml:space="preserve"> </v>
      </c>
    </row>
    <row r="1529" spans="2:7" ht="20.100000000000001" customHeight="1">
      <c r="B1529" s="11"/>
      <c r="C1529" s="11"/>
      <c r="D1529" s="15"/>
      <c r="E1529" s="11"/>
      <c r="F1529" s="16"/>
      <c r="G1529" s="53" t="str">
        <f t="shared" si="25"/>
        <v xml:space="preserve"> </v>
      </c>
    </row>
    <row r="1530" spans="2:7" ht="20.100000000000001" customHeight="1">
      <c r="B1530" s="11"/>
      <c r="C1530" s="11"/>
      <c r="D1530" s="15"/>
      <c r="E1530" s="11"/>
      <c r="F1530" s="16"/>
      <c r="G1530" s="53" t="str">
        <f t="shared" si="25"/>
        <v xml:space="preserve"> </v>
      </c>
    </row>
    <row r="1531" spans="2:7" ht="20.100000000000001" customHeight="1">
      <c r="B1531" s="11"/>
      <c r="C1531" s="11"/>
      <c r="D1531" s="15"/>
      <c r="E1531" s="11"/>
      <c r="F1531" s="16"/>
      <c r="G1531" s="53" t="str">
        <f t="shared" si="25"/>
        <v xml:space="preserve"> </v>
      </c>
    </row>
    <row r="1532" spans="2:7" ht="20.100000000000001" customHeight="1">
      <c r="B1532" s="11"/>
      <c r="C1532" s="11"/>
      <c r="D1532" s="15"/>
      <c r="E1532" s="11"/>
      <c r="F1532" s="16"/>
      <c r="G1532" s="53" t="str">
        <f t="shared" si="25"/>
        <v xml:space="preserve"> </v>
      </c>
    </row>
    <row r="1533" spans="2:7" ht="20.100000000000001" customHeight="1">
      <c r="B1533" s="11"/>
      <c r="C1533" s="11"/>
      <c r="D1533" s="15"/>
      <c r="E1533" s="11"/>
      <c r="F1533" s="16"/>
      <c r="G1533" s="53" t="str">
        <f t="shared" si="25"/>
        <v xml:space="preserve"> </v>
      </c>
    </row>
    <row r="1534" spans="2:7" ht="20.100000000000001" customHeight="1">
      <c r="B1534" s="11"/>
      <c r="C1534" s="11"/>
      <c r="D1534" s="15"/>
      <c r="E1534" s="11"/>
      <c r="F1534" s="16"/>
      <c r="G1534" s="53" t="str">
        <f t="shared" si="25"/>
        <v xml:space="preserve"> </v>
      </c>
    </row>
    <row r="1535" spans="2:7" ht="20.100000000000001" customHeight="1">
      <c r="B1535" s="11"/>
      <c r="C1535" s="11"/>
      <c r="D1535" s="15"/>
      <c r="E1535" s="11"/>
      <c r="F1535" s="16"/>
      <c r="G1535" s="53" t="str">
        <f t="shared" si="25"/>
        <v xml:space="preserve"> </v>
      </c>
    </row>
    <row r="1536" spans="2:7" ht="20.100000000000001" customHeight="1">
      <c r="B1536" s="11"/>
      <c r="C1536" s="11"/>
      <c r="D1536" s="15"/>
      <c r="E1536" s="11"/>
      <c r="F1536" s="16"/>
      <c r="G1536" s="53" t="str">
        <f t="shared" si="25"/>
        <v xml:space="preserve"> </v>
      </c>
    </row>
    <row r="1537" spans="2:7" ht="20.100000000000001" customHeight="1">
      <c r="B1537" s="11"/>
      <c r="C1537" s="11"/>
      <c r="D1537" s="15"/>
      <c r="E1537" s="11"/>
      <c r="F1537" s="16"/>
      <c r="G1537" s="53" t="str">
        <f t="shared" si="25"/>
        <v xml:space="preserve"> </v>
      </c>
    </row>
    <row r="1538" spans="2:7" ht="20.100000000000001" customHeight="1">
      <c r="B1538" s="11"/>
      <c r="C1538" s="11"/>
      <c r="D1538" s="15"/>
      <c r="E1538" s="11"/>
      <c r="F1538" s="16"/>
      <c r="G1538" s="53" t="str">
        <f t="shared" si="25"/>
        <v xml:space="preserve"> </v>
      </c>
    </row>
    <row r="1539" spans="2:7" ht="20.100000000000001" customHeight="1">
      <c r="B1539" s="11"/>
      <c r="C1539" s="11"/>
      <c r="D1539" s="15"/>
      <c r="E1539" s="11"/>
      <c r="F1539" s="16"/>
      <c r="G1539" s="53" t="str">
        <f t="shared" si="25"/>
        <v xml:space="preserve"> </v>
      </c>
    </row>
    <row r="1540" spans="2:7" ht="20.100000000000001" customHeight="1">
      <c r="B1540" s="11"/>
      <c r="C1540" s="11"/>
      <c r="D1540" s="15"/>
      <c r="E1540" s="11"/>
      <c r="F1540" s="16"/>
      <c r="G1540" s="53" t="str">
        <f t="shared" si="25"/>
        <v xml:space="preserve"> </v>
      </c>
    </row>
    <row r="1541" spans="2:7" ht="20.100000000000001" customHeight="1">
      <c r="B1541" s="11"/>
      <c r="C1541" s="11"/>
      <c r="D1541" s="15"/>
      <c r="E1541" s="11"/>
      <c r="F1541" s="16"/>
      <c r="G1541" s="53" t="str">
        <f t="shared" si="25"/>
        <v xml:space="preserve"> </v>
      </c>
    </row>
    <row r="1542" spans="2:7" ht="20.100000000000001" customHeight="1">
      <c r="B1542" s="11"/>
      <c r="C1542" s="11"/>
      <c r="D1542" s="15"/>
      <c r="E1542" s="11"/>
      <c r="F1542" s="16"/>
      <c r="G1542" s="53" t="str">
        <f t="shared" si="25"/>
        <v xml:space="preserve"> </v>
      </c>
    </row>
    <row r="1543" spans="2:7" ht="20.100000000000001" customHeight="1">
      <c r="B1543" s="11"/>
      <c r="C1543" s="11"/>
      <c r="D1543" s="15"/>
      <c r="E1543" s="11"/>
      <c r="F1543" s="16"/>
      <c r="G1543" s="53" t="str">
        <f t="shared" si="25"/>
        <v xml:space="preserve"> </v>
      </c>
    </row>
    <row r="1544" spans="2:7" ht="20.100000000000001" customHeight="1">
      <c r="B1544" s="11"/>
      <c r="C1544" s="11"/>
      <c r="D1544" s="15"/>
      <c r="E1544" s="11"/>
      <c r="F1544" s="16"/>
      <c r="G1544" s="53" t="str">
        <f t="shared" si="25"/>
        <v xml:space="preserve"> </v>
      </c>
    </row>
    <row r="1545" spans="2:7" ht="20.100000000000001" customHeight="1">
      <c r="B1545" s="11"/>
      <c r="C1545" s="11"/>
      <c r="D1545" s="15"/>
      <c r="E1545" s="11"/>
      <c r="F1545" s="16"/>
      <c r="G1545" s="53" t="str">
        <f t="shared" si="25"/>
        <v xml:space="preserve"> </v>
      </c>
    </row>
    <row r="1546" spans="2:7" ht="20.100000000000001" customHeight="1">
      <c r="B1546" s="11"/>
      <c r="C1546" s="11"/>
      <c r="D1546" s="15"/>
      <c r="E1546" s="11"/>
      <c r="F1546" s="16"/>
      <c r="G1546" s="53" t="str">
        <f t="shared" si="25"/>
        <v xml:space="preserve"> </v>
      </c>
    </row>
    <row r="1547" spans="2:7" ht="20.100000000000001" customHeight="1">
      <c r="B1547" s="11"/>
      <c r="C1547" s="11"/>
      <c r="D1547" s="15"/>
      <c r="E1547" s="11"/>
      <c r="F1547" s="16"/>
      <c r="G1547" s="53" t="str">
        <f t="shared" si="25"/>
        <v xml:space="preserve"> </v>
      </c>
    </row>
    <row r="1548" spans="2:7" ht="20.100000000000001" customHeight="1">
      <c r="B1548" s="11"/>
      <c r="C1548" s="11"/>
      <c r="D1548" s="15"/>
      <c r="E1548" s="11"/>
      <c r="F1548" s="16"/>
      <c r="G1548" s="53" t="str">
        <f t="shared" si="25"/>
        <v xml:space="preserve"> </v>
      </c>
    </row>
    <row r="1549" spans="2:7" ht="20.100000000000001" customHeight="1">
      <c r="B1549" s="11"/>
      <c r="C1549" s="11"/>
      <c r="D1549" s="15"/>
      <c r="E1549" s="11"/>
      <c r="F1549" s="16"/>
      <c r="G1549" s="53" t="str">
        <f t="shared" si="25"/>
        <v xml:space="preserve"> </v>
      </c>
    </row>
    <row r="1550" spans="2:7" ht="20.100000000000001" customHeight="1">
      <c r="B1550" s="11"/>
      <c r="C1550" s="11"/>
      <c r="D1550" s="15"/>
      <c r="E1550" s="11"/>
      <c r="F1550" s="16"/>
      <c r="G1550" s="53" t="str">
        <f t="shared" si="25"/>
        <v xml:space="preserve"> </v>
      </c>
    </row>
    <row r="1551" spans="2:7" ht="20.100000000000001" customHeight="1">
      <c r="B1551" s="11"/>
      <c r="C1551" s="11"/>
      <c r="D1551" s="15"/>
      <c r="E1551" s="11"/>
      <c r="F1551" s="16"/>
      <c r="G1551" s="53" t="str">
        <f t="shared" si="25"/>
        <v xml:space="preserve"> </v>
      </c>
    </row>
    <row r="1552" spans="2:7" ht="20.100000000000001" customHeight="1">
      <c r="B1552" s="11"/>
      <c r="C1552" s="11"/>
      <c r="D1552" s="15"/>
      <c r="E1552" s="11"/>
      <c r="F1552" s="16"/>
      <c r="G1552" s="53" t="str">
        <f t="shared" si="25"/>
        <v xml:space="preserve"> </v>
      </c>
    </row>
    <row r="1553" spans="2:7" ht="20.100000000000001" customHeight="1">
      <c r="B1553" s="11"/>
      <c r="C1553" s="11"/>
      <c r="D1553" s="15"/>
      <c r="E1553" s="11"/>
      <c r="F1553" s="16"/>
      <c r="G1553" s="53" t="str">
        <f t="shared" si="25"/>
        <v xml:space="preserve"> </v>
      </c>
    </row>
    <row r="1554" spans="2:7" ht="20.100000000000001" customHeight="1">
      <c r="B1554" s="11"/>
      <c r="C1554" s="11"/>
      <c r="D1554" s="15"/>
      <c r="E1554" s="11"/>
      <c r="F1554" s="16"/>
      <c r="G1554" s="53" t="str">
        <f t="shared" si="25"/>
        <v xml:space="preserve"> </v>
      </c>
    </row>
    <row r="1555" spans="2:7" ht="20.100000000000001" customHeight="1">
      <c r="B1555" s="11"/>
      <c r="C1555" s="11"/>
      <c r="D1555" s="15"/>
      <c r="E1555" s="11"/>
      <c r="F1555" s="16"/>
      <c r="G1555" s="53" t="str">
        <f t="shared" si="25"/>
        <v xml:space="preserve"> </v>
      </c>
    </row>
    <row r="1556" spans="2:7" ht="20.100000000000001" customHeight="1">
      <c r="B1556" s="11"/>
      <c r="C1556" s="11"/>
      <c r="D1556" s="15"/>
      <c r="E1556" s="11"/>
      <c r="F1556" s="16"/>
      <c r="G1556" s="53" t="str">
        <f t="shared" si="25"/>
        <v xml:space="preserve"> </v>
      </c>
    </row>
    <row r="1557" spans="2:7" ht="20.100000000000001" customHeight="1">
      <c r="B1557" s="11"/>
      <c r="C1557" s="11"/>
      <c r="D1557" s="15"/>
      <c r="E1557" s="11"/>
      <c r="F1557" s="16"/>
      <c r="G1557" s="53" t="str">
        <f t="shared" si="25"/>
        <v xml:space="preserve"> </v>
      </c>
    </row>
    <row r="1558" spans="2:7" ht="20.100000000000001" customHeight="1">
      <c r="B1558" s="11"/>
      <c r="C1558" s="11"/>
      <c r="D1558" s="15"/>
      <c r="E1558" s="11"/>
      <c r="F1558" s="16"/>
      <c r="G1558" s="53" t="str">
        <f t="shared" si="25"/>
        <v xml:space="preserve"> </v>
      </c>
    </row>
    <row r="1559" spans="2:7" ht="20.100000000000001" customHeight="1">
      <c r="B1559" s="11"/>
      <c r="C1559" s="11"/>
      <c r="D1559" s="15"/>
      <c r="E1559" s="11"/>
      <c r="F1559" s="16"/>
      <c r="G1559" s="53" t="str">
        <f t="shared" si="25"/>
        <v xml:space="preserve"> </v>
      </c>
    </row>
    <row r="1560" spans="2:7" ht="20.100000000000001" customHeight="1">
      <c r="B1560" s="11"/>
      <c r="C1560" s="11"/>
      <c r="D1560" s="15"/>
      <c r="E1560" s="11"/>
      <c r="F1560" s="16"/>
      <c r="G1560" s="53" t="str">
        <f t="shared" si="25"/>
        <v xml:space="preserve"> </v>
      </c>
    </row>
    <row r="1561" spans="2:7" ht="20.100000000000001" customHeight="1">
      <c r="B1561" s="11"/>
      <c r="C1561" s="11"/>
      <c r="D1561" s="15"/>
      <c r="E1561" s="11"/>
      <c r="F1561" s="16"/>
      <c r="G1561" s="53" t="str">
        <f t="shared" si="25"/>
        <v xml:space="preserve"> </v>
      </c>
    </row>
    <row r="1562" spans="2:7" ht="20.100000000000001" customHeight="1">
      <c r="B1562" s="11"/>
      <c r="C1562" s="11"/>
      <c r="D1562" s="15"/>
      <c r="E1562" s="11"/>
      <c r="F1562" s="16"/>
      <c r="G1562" s="53" t="str">
        <f t="shared" si="25"/>
        <v xml:space="preserve"> </v>
      </c>
    </row>
    <row r="1563" spans="2:7" ht="20.100000000000001" customHeight="1">
      <c r="B1563" s="11"/>
      <c r="C1563" s="11"/>
      <c r="D1563" s="15"/>
      <c r="E1563" s="11"/>
      <c r="F1563" s="16"/>
      <c r="G1563" s="53" t="str">
        <f t="shared" si="25"/>
        <v xml:space="preserve"> </v>
      </c>
    </row>
    <row r="1564" spans="2:7" ht="20.100000000000001" customHeight="1">
      <c r="B1564" s="11"/>
      <c r="C1564" s="11"/>
      <c r="D1564" s="15"/>
      <c r="E1564" s="11"/>
      <c r="F1564" s="16"/>
      <c r="G1564" s="53" t="str">
        <f t="shared" si="25"/>
        <v xml:space="preserve"> </v>
      </c>
    </row>
    <row r="1565" spans="2:7" ht="20.100000000000001" customHeight="1">
      <c r="B1565" s="11"/>
      <c r="C1565" s="11"/>
      <c r="D1565" s="15"/>
      <c r="E1565" s="11"/>
      <c r="F1565" s="16"/>
      <c r="G1565" s="53" t="str">
        <f t="shared" si="25"/>
        <v xml:space="preserve"> </v>
      </c>
    </row>
    <row r="1566" spans="2:7" ht="20.100000000000001" customHeight="1">
      <c r="B1566" s="11"/>
      <c r="C1566" s="11"/>
      <c r="D1566" s="15"/>
      <c r="E1566" s="11"/>
      <c r="F1566" s="16"/>
      <c r="G1566" s="53" t="str">
        <f t="shared" si="25"/>
        <v xml:space="preserve"> </v>
      </c>
    </row>
    <row r="1567" spans="2:7" ht="20.100000000000001" customHeight="1">
      <c r="B1567" s="11"/>
      <c r="C1567" s="11"/>
      <c r="D1567" s="15"/>
      <c r="E1567" s="11"/>
      <c r="F1567" s="16"/>
      <c r="G1567" s="53" t="str">
        <f t="shared" si="25"/>
        <v xml:space="preserve"> </v>
      </c>
    </row>
    <row r="1568" spans="2:7" ht="20.100000000000001" customHeight="1">
      <c r="B1568" s="11"/>
      <c r="C1568" s="11"/>
      <c r="D1568" s="15"/>
      <c r="E1568" s="11"/>
      <c r="F1568" s="16"/>
      <c r="G1568" s="53" t="str">
        <f t="shared" si="25"/>
        <v xml:space="preserve"> </v>
      </c>
    </row>
    <row r="1569" spans="2:7" ht="20.100000000000001" customHeight="1">
      <c r="B1569" s="11"/>
      <c r="C1569" s="11"/>
      <c r="D1569" s="15"/>
      <c r="E1569" s="11"/>
      <c r="F1569" s="16"/>
      <c r="G1569" s="53" t="str">
        <f t="shared" si="25"/>
        <v xml:space="preserve"> </v>
      </c>
    </row>
    <row r="1570" spans="2:7" ht="20.100000000000001" customHeight="1">
      <c r="B1570" s="11"/>
      <c r="C1570" s="11"/>
      <c r="D1570" s="15"/>
      <c r="E1570" s="11"/>
      <c r="F1570" s="16"/>
      <c r="G1570" s="53" t="str">
        <f t="shared" ref="G1570:G1633" si="26">IFERROR(IF(ISBLANK(C1570)," ",IF(ISBLANK(D1570),"NUM ARBOL",IF(ISBLANK(E1570),"DAP",IF(ISBLANK(F1570),"ALTURA",IF($E$33="DAP (cm)",PI()*((E1570/100)^2)/4*F1570*$F$9,IF($E$33="CAP (cm)",PI()*((E1570/PI()/100)^2)/4*F1570*$F$9))))))," ")</f>
        <v xml:space="preserve"> </v>
      </c>
    </row>
    <row r="1571" spans="2:7" ht="20.100000000000001" customHeight="1">
      <c r="B1571" s="11"/>
      <c r="C1571" s="11"/>
      <c r="D1571" s="15"/>
      <c r="E1571" s="11"/>
      <c r="F1571" s="16"/>
      <c r="G1571" s="53" t="str">
        <f t="shared" si="26"/>
        <v xml:space="preserve"> </v>
      </c>
    </row>
    <row r="1572" spans="2:7" ht="20.100000000000001" customHeight="1">
      <c r="B1572" s="11"/>
      <c r="C1572" s="11"/>
      <c r="D1572" s="15"/>
      <c r="E1572" s="11"/>
      <c r="F1572" s="16"/>
      <c r="G1572" s="53" t="str">
        <f t="shared" si="26"/>
        <v xml:space="preserve"> </v>
      </c>
    </row>
    <row r="1573" spans="2:7" ht="20.100000000000001" customHeight="1">
      <c r="B1573" s="11"/>
      <c r="C1573" s="11"/>
      <c r="D1573" s="15"/>
      <c r="E1573" s="11"/>
      <c r="F1573" s="16"/>
      <c r="G1573" s="53" t="str">
        <f t="shared" si="26"/>
        <v xml:space="preserve"> </v>
      </c>
    </row>
    <row r="1574" spans="2:7" ht="20.100000000000001" customHeight="1">
      <c r="B1574" s="11"/>
      <c r="C1574" s="11"/>
      <c r="D1574" s="15"/>
      <c r="E1574" s="11"/>
      <c r="F1574" s="16"/>
      <c r="G1574" s="53" t="str">
        <f t="shared" si="26"/>
        <v xml:space="preserve"> </v>
      </c>
    </row>
    <row r="1575" spans="2:7" ht="20.100000000000001" customHeight="1">
      <c r="B1575" s="11"/>
      <c r="C1575" s="11"/>
      <c r="D1575" s="15"/>
      <c r="E1575" s="11"/>
      <c r="F1575" s="16"/>
      <c r="G1575" s="53" t="str">
        <f t="shared" si="26"/>
        <v xml:space="preserve"> </v>
      </c>
    </row>
    <row r="1576" spans="2:7" ht="20.100000000000001" customHeight="1">
      <c r="B1576" s="11"/>
      <c r="C1576" s="11"/>
      <c r="D1576" s="15"/>
      <c r="E1576" s="11"/>
      <c r="F1576" s="16"/>
      <c r="G1576" s="53" t="str">
        <f t="shared" si="26"/>
        <v xml:space="preserve"> </v>
      </c>
    </row>
    <row r="1577" spans="2:7" ht="20.100000000000001" customHeight="1">
      <c r="B1577" s="11"/>
      <c r="C1577" s="11"/>
      <c r="D1577" s="15"/>
      <c r="E1577" s="11"/>
      <c r="F1577" s="16"/>
      <c r="G1577" s="53" t="str">
        <f t="shared" si="26"/>
        <v xml:space="preserve"> </v>
      </c>
    </row>
    <row r="1578" spans="2:7" ht="20.100000000000001" customHeight="1">
      <c r="B1578" s="11"/>
      <c r="C1578" s="11"/>
      <c r="D1578" s="15"/>
      <c r="E1578" s="11"/>
      <c r="F1578" s="16"/>
      <c r="G1578" s="53" t="str">
        <f t="shared" si="26"/>
        <v xml:space="preserve"> </v>
      </c>
    </row>
    <row r="1579" spans="2:7" ht="20.100000000000001" customHeight="1">
      <c r="B1579" s="11"/>
      <c r="C1579" s="11"/>
      <c r="D1579" s="15"/>
      <c r="E1579" s="11"/>
      <c r="F1579" s="16"/>
      <c r="G1579" s="53" t="str">
        <f t="shared" si="26"/>
        <v xml:space="preserve"> </v>
      </c>
    </row>
    <row r="1580" spans="2:7" ht="20.100000000000001" customHeight="1">
      <c r="B1580" s="11"/>
      <c r="C1580" s="11"/>
      <c r="D1580" s="15"/>
      <c r="E1580" s="11"/>
      <c r="F1580" s="16"/>
      <c r="G1580" s="53" t="str">
        <f t="shared" si="26"/>
        <v xml:space="preserve"> </v>
      </c>
    </row>
    <row r="1581" spans="2:7" ht="20.100000000000001" customHeight="1">
      <c r="B1581" s="11"/>
      <c r="C1581" s="11"/>
      <c r="D1581" s="15"/>
      <c r="E1581" s="11"/>
      <c r="F1581" s="16"/>
      <c r="G1581" s="53" t="str">
        <f t="shared" si="26"/>
        <v xml:space="preserve"> </v>
      </c>
    </row>
    <row r="1582" spans="2:7" ht="20.100000000000001" customHeight="1">
      <c r="B1582" s="11"/>
      <c r="C1582" s="11"/>
      <c r="D1582" s="15"/>
      <c r="E1582" s="11"/>
      <c r="F1582" s="16"/>
      <c r="G1582" s="53" t="str">
        <f t="shared" si="26"/>
        <v xml:space="preserve"> </v>
      </c>
    </row>
    <row r="1583" spans="2:7" ht="20.100000000000001" customHeight="1">
      <c r="B1583" s="11"/>
      <c r="C1583" s="11"/>
      <c r="D1583" s="15"/>
      <c r="E1583" s="11"/>
      <c r="F1583" s="16"/>
      <c r="G1583" s="53" t="str">
        <f t="shared" si="26"/>
        <v xml:space="preserve"> </v>
      </c>
    </row>
    <row r="1584" spans="2:7" ht="20.100000000000001" customHeight="1">
      <c r="B1584" s="11"/>
      <c r="C1584" s="11"/>
      <c r="D1584" s="15"/>
      <c r="E1584" s="11"/>
      <c r="F1584" s="16"/>
      <c r="G1584" s="53" t="str">
        <f t="shared" si="26"/>
        <v xml:space="preserve"> </v>
      </c>
    </row>
    <row r="1585" spans="2:7" ht="20.100000000000001" customHeight="1">
      <c r="B1585" s="11"/>
      <c r="C1585" s="11"/>
      <c r="D1585" s="15"/>
      <c r="E1585" s="11"/>
      <c r="F1585" s="16"/>
      <c r="G1585" s="53" t="str">
        <f t="shared" si="26"/>
        <v xml:space="preserve"> </v>
      </c>
    </row>
    <row r="1586" spans="2:7" ht="20.100000000000001" customHeight="1">
      <c r="B1586" s="11"/>
      <c r="C1586" s="11"/>
      <c r="D1586" s="15"/>
      <c r="E1586" s="11"/>
      <c r="F1586" s="16"/>
      <c r="G1586" s="53" t="str">
        <f t="shared" si="26"/>
        <v xml:space="preserve"> </v>
      </c>
    </row>
    <row r="1587" spans="2:7" ht="20.100000000000001" customHeight="1">
      <c r="B1587" s="11"/>
      <c r="C1587" s="11"/>
      <c r="D1587" s="15"/>
      <c r="E1587" s="11"/>
      <c r="F1587" s="16"/>
      <c r="G1587" s="53" t="str">
        <f t="shared" si="26"/>
        <v xml:space="preserve"> </v>
      </c>
    </row>
    <row r="1588" spans="2:7" ht="20.100000000000001" customHeight="1">
      <c r="B1588" s="11"/>
      <c r="C1588" s="11"/>
      <c r="D1588" s="15"/>
      <c r="E1588" s="11"/>
      <c r="F1588" s="16"/>
      <c r="G1588" s="53" t="str">
        <f t="shared" si="26"/>
        <v xml:space="preserve"> </v>
      </c>
    </row>
    <row r="1589" spans="2:7" ht="20.100000000000001" customHeight="1">
      <c r="B1589" s="11"/>
      <c r="C1589" s="11"/>
      <c r="D1589" s="15"/>
      <c r="E1589" s="11"/>
      <c r="F1589" s="16"/>
      <c r="G1589" s="53" t="str">
        <f t="shared" si="26"/>
        <v xml:space="preserve"> </v>
      </c>
    </row>
    <row r="1590" spans="2:7" ht="20.100000000000001" customHeight="1">
      <c r="B1590" s="11"/>
      <c r="C1590" s="11"/>
      <c r="D1590" s="15"/>
      <c r="E1590" s="11"/>
      <c r="F1590" s="16"/>
      <c r="G1590" s="53" t="str">
        <f t="shared" si="26"/>
        <v xml:space="preserve"> </v>
      </c>
    </row>
    <row r="1591" spans="2:7" ht="20.100000000000001" customHeight="1">
      <c r="B1591" s="11"/>
      <c r="C1591" s="11"/>
      <c r="D1591" s="15"/>
      <c r="E1591" s="11"/>
      <c r="F1591" s="16"/>
      <c r="G1591" s="53" t="str">
        <f t="shared" si="26"/>
        <v xml:space="preserve"> </v>
      </c>
    </row>
    <row r="1592" spans="2:7" ht="20.100000000000001" customHeight="1">
      <c r="B1592" s="11"/>
      <c r="C1592" s="11"/>
      <c r="D1592" s="15"/>
      <c r="E1592" s="11"/>
      <c r="F1592" s="16"/>
      <c r="G1592" s="53" t="str">
        <f t="shared" si="26"/>
        <v xml:space="preserve"> </v>
      </c>
    </row>
    <row r="1593" spans="2:7" ht="20.100000000000001" customHeight="1">
      <c r="B1593" s="11"/>
      <c r="C1593" s="11"/>
      <c r="D1593" s="15"/>
      <c r="E1593" s="11"/>
      <c r="F1593" s="16"/>
      <c r="G1593" s="53" t="str">
        <f t="shared" si="26"/>
        <v xml:space="preserve"> </v>
      </c>
    </row>
    <row r="1594" spans="2:7" ht="20.100000000000001" customHeight="1">
      <c r="B1594" s="11"/>
      <c r="C1594" s="11"/>
      <c r="D1594" s="15"/>
      <c r="E1594" s="11"/>
      <c r="F1594" s="16"/>
      <c r="G1594" s="53" t="str">
        <f t="shared" si="26"/>
        <v xml:space="preserve"> </v>
      </c>
    </row>
    <row r="1595" spans="2:7" ht="20.100000000000001" customHeight="1">
      <c r="B1595" s="11"/>
      <c r="C1595" s="11"/>
      <c r="D1595" s="15"/>
      <c r="E1595" s="11"/>
      <c r="F1595" s="16"/>
      <c r="G1595" s="53" t="str">
        <f t="shared" si="26"/>
        <v xml:space="preserve"> </v>
      </c>
    </row>
    <row r="1596" spans="2:7" ht="20.100000000000001" customHeight="1">
      <c r="B1596" s="11"/>
      <c r="C1596" s="11"/>
      <c r="D1596" s="15"/>
      <c r="E1596" s="11"/>
      <c r="F1596" s="16"/>
      <c r="G1596" s="53" t="str">
        <f t="shared" si="26"/>
        <v xml:space="preserve"> </v>
      </c>
    </row>
    <row r="1597" spans="2:7" ht="20.100000000000001" customHeight="1">
      <c r="B1597" s="11"/>
      <c r="C1597" s="11"/>
      <c r="D1597" s="15"/>
      <c r="E1597" s="11"/>
      <c r="F1597" s="16"/>
      <c r="G1597" s="53" t="str">
        <f t="shared" si="26"/>
        <v xml:space="preserve"> </v>
      </c>
    </row>
    <row r="1598" spans="2:7" ht="20.100000000000001" customHeight="1">
      <c r="B1598" s="11"/>
      <c r="C1598" s="11"/>
      <c r="D1598" s="15"/>
      <c r="E1598" s="11"/>
      <c r="F1598" s="16"/>
      <c r="G1598" s="53" t="str">
        <f t="shared" si="26"/>
        <v xml:space="preserve"> </v>
      </c>
    </row>
    <row r="1599" spans="2:7" ht="20.100000000000001" customHeight="1">
      <c r="B1599" s="11"/>
      <c r="C1599" s="11"/>
      <c r="D1599" s="15"/>
      <c r="E1599" s="11"/>
      <c r="F1599" s="16"/>
      <c r="G1599" s="53" t="str">
        <f t="shared" si="26"/>
        <v xml:space="preserve"> </v>
      </c>
    </row>
    <row r="1600" spans="2:7" ht="20.100000000000001" customHeight="1">
      <c r="B1600" s="11"/>
      <c r="C1600" s="11"/>
      <c r="D1600" s="15"/>
      <c r="E1600" s="11"/>
      <c r="F1600" s="16"/>
      <c r="G1600" s="53" t="str">
        <f t="shared" si="26"/>
        <v xml:space="preserve"> </v>
      </c>
    </row>
    <row r="1601" spans="2:7" ht="20.100000000000001" customHeight="1">
      <c r="B1601" s="11"/>
      <c r="C1601" s="11"/>
      <c r="D1601" s="15"/>
      <c r="E1601" s="11"/>
      <c r="F1601" s="16"/>
      <c r="G1601" s="53" t="str">
        <f t="shared" si="26"/>
        <v xml:space="preserve"> </v>
      </c>
    </row>
    <row r="1602" spans="2:7" ht="20.100000000000001" customHeight="1">
      <c r="B1602" s="11"/>
      <c r="C1602" s="11"/>
      <c r="D1602" s="15"/>
      <c r="E1602" s="11"/>
      <c r="F1602" s="16"/>
      <c r="G1602" s="53" t="str">
        <f t="shared" si="26"/>
        <v xml:space="preserve"> </v>
      </c>
    </row>
    <row r="1603" spans="2:7" ht="20.100000000000001" customHeight="1">
      <c r="B1603" s="11"/>
      <c r="C1603" s="11"/>
      <c r="D1603" s="15"/>
      <c r="E1603" s="11"/>
      <c r="F1603" s="16"/>
      <c r="G1603" s="53" t="str">
        <f t="shared" si="26"/>
        <v xml:space="preserve"> </v>
      </c>
    </row>
    <row r="1604" spans="2:7" ht="20.100000000000001" customHeight="1">
      <c r="B1604" s="11"/>
      <c r="C1604" s="11"/>
      <c r="D1604" s="15"/>
      <c r="E1604" s="11"/>
      <c r="F1604" s="16"/>
      <c r="G1604" s="53" t="str">
        <f t="shared" si="26"/>
        <v xml:space="preserve"> </v>
      </c>
    </row>
    <row r="1605" spans="2:7" ht="20.100000000000001" customHeight="1">
      <c r="B1605" s="11"/>
      <c r="C1605" s="11"/>
      <c r="D1605" s="15"/>
      <c r="E1605" s="11"/>
      <c r="F1605" s="16"/>
      <c r="G1605" s="53" t="str">
        <f t="shared" si="26"/>
        <v xml:space="preserve"> </v>
      </c>
    </row>
    <row r="1606" spans="2:7" ht="20.100000000000001" customHeight="1">
      <c r="B1606" s="11"/>
      <c r="C1606" s="11"/>
      <c r="D1606" s="15"/>
      <c r="E1606" s="11"/>
      <c r="F1606" s="16"/>
      <c r="G1606" s="53" t="str">
        <f t="shared" si="26"/>
        <v xml:space="preserve"> </v>
      </c>
    </row>
    <row r="1607" spans="2:7" ht="20.100000000000001" customHeight="1">
      <c r="B1607" s="11"/>
      <c r="C1607" s="11"/>
      <c r="D1607" s="15"/>
      <c r="E1607" s="11"/>
      <c r="F1607" s="16"/>
      <c r="G1607" s="53" t="str">
        <f t="shared" si="26"/>
        <v xml:space="preserve"> </v>
      </c>
    </row>
    <row r="1608" spans="2:7" ht="20.100000000000001" customHeight="1">
      <c r="B1608" s="11"/>
      <c r="C1608" s="11"/>
      <c r="D1608" s="15"/>
      <c r="E1608" s="11"/>
      <c r="F1608" s="16"/>
      <c r="G1608" s="53" t="str">
        <f t="shared" si="26"/>
        <v xml:space="preserve"> </v>
      </c>
    </row>
    <row r="1609" spans="2:7" ht="20.100000000000001" customHeight="1">
      <c r="B1609" s="11"/>
      <c r="C1609" s="11"/>
      <c r="D1609" s="15"/>
      <c r="E1609" s="11"/>
      <c r="F1609" s="16"/>
      <c r="G1609" s="53" t="str">
        <f t="shared" si="26"/>
        <v xml:space="preserve"> </v>
      </c>
    </row>
    <row r="1610" spans="2:7" ht="20.100000000000001" customHeight="1">
      <c r="B1610" s="11"/>
      <c r="C1610" s="11"/>
      <c r="D1610" s="15"/>
      <c r="E1610" s="11"/>
      <c r="F1610" s="16"/>
      <c r="G1610" s="53" t="str">
        <f t="shared" si="26"/>
        <v xml:space="preserve"> </v>
      </c>
    </row>
    <row r="1611" spans="2:7" ht="20.100000000000001" customHeight="1">
      <c r="B1611" s="11"/>
      <c r="C1611" s="11"/>
      <c r="D1611" s="15"/>
      <c r="E1611" s="11"/>
      <c r="F1611" s="16"/>
      <c r="G1611" s="53" t="str">
        <f t="shared" si="26"/>
        <v xml:space="preserve"> </v>
      </c>
    </row>
    <row r="1612" spans="2:7" ht="20.100000000000001" customHeight="1">
      <c r="B1612" s="11"/>
      <c r="C1612" s="11"/>
      <c r="D1612" s="15"/>
      <c r="E1612" s="11"/>
      <c r="F1612" s="16"/>
      <c r="G1612" s="53" t="str">
        <f t="shared" si="26"/>
        <v xml:space="preserve"> </v>
      </c>
    </row>
    <row r="1613" spans="2:7" ht="20.100000000000001" customHeight="1">
      <c r="B1613" s="11"/>
      <c r="C1613" s="11"/>
      <c r="D1613" s="15"/>
      <c r="E1613" s="11"/>
      <c r="F1613" s="16"/>
      <c r="G1613" s="53" t="str">
        <f t="shared" si="26"/>
        <v xml:space="preserve"> </v>
      </c>
    </row>
    <row r="1614" spans="2:7" ht="20.100000000000001" customHeight="1">
      <c r="B1614" s="11"/>
      <c r="C1614" s="11"/>
      <c r="D1614" s="15"/>
      <c r="E1614" s="11"/>
      <c r="F1614" s="16"/>
      <c r="G1614" s="53" t="str">
        <f t="shared" si="26"/>
        <v xml:space="preserve"> </v>
      </c>
    </row>
    <row r="1615" spans="2:7" ht="20.100000000000001" customHeight="1">
      <c r="B1615" s="11"/>
      <c r="C1615" s="11"/>
      <c r="D1615" s="15"/>
      <c r="E1615" s="11"/>
      <c r="F1615" s="16"/>
      <c r="G1615" s="53" t="str">
        <f t="shared" si="26"/>
        <v xml:space="preserve"> </v>
      </c>
    </row>
    <row r="1616" spans="2:7" ht="20.100000000000001" customHeight="1">
      <c r="B1616" s="11"/>
      <c r="C1616" s="11"/>
      <c r="D1616" s="15"/>
      <c r="E1616" s="11"/>
      <c r="F1616" s="16"/>
      <c r="G1616" s="53" t="str">
        <f t="shared" si="26"/>
        <v xml:space="preserve"> </v>
      </c>
    </row>
    <row r="1617" spans="2:7" ht="20.100000000000001" customHeight="1">
      <c r="B1617" s="11"/>
      <c r="C1617" s="11"/>
      <c r="D1617" s="15"/>
      <c r="E1617" s="11"/>
      <c r="F1617" s="16"/>
      <c r="G1617" s="53" t="str">
        <f t="shared" si="26"/>
        <v xml:space="preserve"> </v>
      </c>
    </row>
    <row r="1618" spans="2:7" ht="20.100000000000001" customHeight="1">
      <c r="B1618" s="11"/>
      <c r="C1618" s="11"/>
      <c r="D1618" s="15"/>
      <c r="E1618" s="11"/>
      <c r="F1618" s="16"/>
      <c r="G1618" s="53" t="str">
        <f t="shared" si="26"/>
        <v xml:space="preserve"> </v>
      </c>
    </row>
    <row r="1619" spans="2:7" ht="20.100000000000001" customHeight="1">
      <c r="B1619" s="11"/>
      <c r="C1619" s="11"/>
      <c r="D1619" s="15"/>
      <c r="E1619" s="11"/>
      <c r="F1619" s="16"/>
      <c r="G1619" s="53" t="str">
        <f t="shared" si="26"/>
        <v xml:space="preserve"> </v>
      </c>
    </row>
    <row r="1620" spans="2:7" ht="20.100000000000001" customHeight="1">
      <c r="B1620" s="11"/>
      <c r="C1620" s="11"/>
      <c r="D1620" s="15"/>
      <c r="E1620" s="11"/>
      <c r="F1620" s="16"/>
      <c r="G1620" s="53" t="str">
        <f t="shared" si="26"/>
        <v xml:space="preserve"> </v>
      </c>
    </row>
    <row r="1621" spans="2:7" ht="20.100000000000001" customHeight="1">
      <c r="B1621" s="11"/>
      <c r="C1621" s="11"/>
      <c r="D1621" s="15"/>
      <c r="E1621" s="11"/>
      <c r="F1621" s="16"/>
      <c r="G1621" s="53" t="str">
        <f t="shared" si="26"/>
        <v xml:space="preserve"> </v>
      </c>
    </row>
    <row r="1622" spans="2:7" ht="20.100000000000001" customHeight="1">
      <c r="B1622" s="11"/>
      <c r="C1622" s="11"/>
      <c r="D1622" s="15"/>
      <c r="E1622" s="11"/>
      <c r="F1622" s="16"/>
      <c r="G1622" s="53" t="str">
        <f t="shared" si="26"/>
        <v xml:space="preserve"> </v>
      </c>
    </row>
    <row r="1623" spans="2:7" ht="20.100000000000001" customHeight="1">
      <c r="B1623" s="11"/>
      <c r="C1623" s="11"/>
      <c r="D1623" s="15"/>
      <c r="E1623" s="11"/>
      <c r="F1623" s="16"/>
      <c r="G1623" s="53" t="str">
        <f t="shared" si="26"/>
        <v xml:space="preserve"> </v>
      </c>
    </row>
    <row r="1624" spans="2:7" ht="20.100000000000001" customHeight="1">
      <c r="B1624" s="11"/>
      <c r="C1624" s="11"/>
      <c r="D1624" s="15"/>
      <c r="E1624" s="11"/>
      <c r="F1624" s="16"/>
      <c r="G1624" s="53" t="str">
        <f t="shared" si="26"/>
        <v xml:space="preserve"> </v>
      </c>
    </row>
    <row r="1625" spans="2:7" ht="20.100000000000001" customHeight="1">
      <c r="B1625" s="11"/>
      <c r="C1625" s="11"/>
      <c r="D1625" s="15"/>
      <c r="E1625" s="11"/>
      <c r="F1625" s="16"/>
      <c r="G1625" s="53" t="str">
        <f t="shared" si="26"/>
        <v xml:space="preserve"> </v>
      </c>
    </row>
    <row r="1626" spans="2:7" ht="20.100000000000001" customHeight="1">
      <c r="B1626" s="11"/>
      <c r="C1626" s="11"/>
      <c r="D1626" s="15"/>
      <c r="E1626" s="11"/>
      <c r="F1626" s="16"/>
      <c r="G1626" s="53" t="str">
        <f t="shared" si="26"/>
        <v xml:space="preserve"> </v>
      </c>
    </row>
    <row r="1627" spans="2:7" ht="20.100000000000001" customHeight="1">
      <c r="B1627" s="11"/>
      <c r="C1627" s="11"/>
      <c r="D1627" s="15"/>
      <c r="E1627" s="11"/>
      <c r="F1627" s="16"/>
      <c r="G1627" s="53" t="str">
        <f t="shared" si="26"/>
        <v xml:space="preserve"> </v>
      </c>
    </row>
    <row r="1628" spans="2:7" ht="20.100000000000001" customHeight="1">
      <c r="B1628" s="11"/>
      <c r="C1628" s="11"/>
      <c r="D1628" s="15"/>
      <c r="E1628" s="11"/>
      <c r="F1628" s="16"/>
      <c r="G1628" s="53" t="str">
        <f t="shared" si="26"/>
        <v xml:space="preserve"> </v>
      </c>
    </row>
    <row r="1629" spans="2:7" ht="20.100000000000001" customHeight="1">
      <c r="B1629" s="11"/>
      <c r="C1629" s="11"/>
      <c r="D1629" s="15"/>
      <c r="E1629" s="11"/>
      <c r="F1629" s="16"/>
      <c r="G1629" s="53" t="str">
        <f t="shared" si="26"/>
        <v xml:space="preserve"> </v>
      </c>
    </row>
    <row r="1630" spans="2:7" ht="20.100000000000001" customHeight="1">
      <c r="B1630" s="11"/>
      <c r="C1630" s="11"/>
      <c r="D1630" s="15"/>
      <c r="E1630" s="11"/>
      <c r="F1630" s="16"/>
      <c r="G1630" s="53" t="str">
        <f t="shared" si="26"/>
        <v xml:space="preserve"> </v>
      </c>
    </row>
    <row r="1631" spans="2:7" ht="20.100000000000001" customHeight="1">
      <c r="B1631" s="11"/>
      <c r="C1631" s="11"/>
      <c r="D1631" s="15"/>
      <c r="E1631" s="11"/>
      <c r="F1631" s="16"/>
      <c r="G1631" s="53" t="str">
        <f t="shared" si="26"/>
        <v xml:space="preserve"> </v>
      </c>
    </row>
    <row r="1632" spans="2:7" ht="20.100000000000001" customHeight="1">
      <c r="B1632" s="11"/>
      <c r="C1632" s="11"/>
      <c r="D1632" s="15"/>
      <c r="E1632" s="11"/>
      <c r="F1632" s="16"/>
      <c r="G1632" s="53" t="str">
        <f t="shared" si="26"/>
        <v xml:space="preserve"> </v>
      </c>
    </row>
    <row r="1633" spans="2:7" ht="20.100000000000001" customHeight="1">
      <c r="B1633" s="11"/>
      <c r="C1633" s="11"/>
      <c r="D1633" s="15"/>
      <c r="E1633" s="11"/>
      <c r="F1633" s="16"/>
      <c r="G1633" s="53" t="str">
        <f t="shared" si="26"/>
        <v xml:space="preserve"> </v>
      </c>
    </row>
    <row r="1634" spans="2:7" ht="20.100000000000001" customHeight="1">
      <c r="B1634" s="11"/>
      <c r="C1634" s="11"/>
      <c r="D1634" s="15"/>
      <c r="E1634" s="11"/>
      <c r="F1634" s="16"/>
      <c r="G1634" s="53" t="str">
        <f t="shared" ref="G1634:G1697" si="27">IFERROR(IF(ISBLANK(C1634)," ",IF(ISBLANK(D1634),"NUM ARBOL",IF(ISBLANK(E1634),"DAP",IF(ISBLANK(F1634),"ALTURA",IF($E$33="DAP (cm)",PI()*((E1634/100)^2)/4*F1634*$F$9,IF($E$33="CAP (cm)",PI()*((E1634/PI()/100)^2)/4*F1634*$F$9))))))," ")</f>
        <v xml:space="preserve"> </v>
      </c>
    </row>
    <row r="1635" spans="2:7" ht="20.100000000000001" customHeight="1">
      <c r="B1635" s="11"/>
      <c r="C1635" s="11"/>
      <c r="D1635" s="15"/>
      <c r="E1635" s="11"/>
      <c r="F1635" s="16"/>
      <c r="G1635" s="53" t="str">
        <f t="shared" si="27"/>
        <v xml:space="preserve"> </v>
      </c>
    </row>
    <row r="1636" spans="2:7" ht="20.100000000000001" customHeight="1">
      <c r="B1636" s="11"/>
      <c r="C1636" s="11"/>
      <c r="D1636" s="15"/>
      <c r="E1636" s="11"/>
      <c r="F1636" s="16"/>
      <c r="G1636" s="53" t="str">
        <f t="shared" si="27"/>
        <v xml:space="preserve"> </v>
      </c>
    </row>
    <row r="1637" spans="2:7" ht="20.100000000000001" customHeight="1">
      <c r="B1637" s="11"/>
      <c r="C1637" s="11"/>
      <c r="D1637" s="15"/>
      <c r="E1637" s="11"/>
      <c r="F1637" s="16"/>
      <c r="G1637" s="53" t="str">
        <f t="shared" si="27"/>
        <v xml:space="preserve"> </v>
      </c>
    </row>
    <row r="1638" spans="2:7" ht="20.100000000000001" customHeight="1">
      <c r="B1638" s="11"/>
      <c r="C1638" s="11"/>
      <c r="D1638" s="15"/>
      <c r="E1638" s="11"/>
      <c r="F1638" s="16"/>
      <c r="G1638" s="53" t="str">
        <f t="shared" si="27"/>
        <v xml:space="preserve"> </v>
      </c>
    </row>
    <row r="1639" spans="2:7" ht="20.100000000000001" customHeight="1">
      <c r="B1639" s="11"/>
      <c r="C1639" s="11"/>
      <c r="D1639" s="15"/>
      <c r="E1639" s="11"/>
      <c r="F1639" s="16"/>
      <c r="G1639" s="53" t="str">
        <f t="shared" si="27"/>
        <v xml:space="preserve"> </v>
      </c>
    </row>
    <row r="1640" spans="2:7" ht="20.100000000000001" customHeight="1">
      <c r="B1640" s="11"/>
      <c r="C1640" s="11"/>
      <c r="D1640" s="15"/>
      <c r="E1640" s="11"/>
      <c r="F1640" s="16"/>
      <c r="G1640" s="53" t="str">
        <f t="shared" si="27"/>
        <v xml:space="preserve"> </v>
      </c>
    </row>
    <row r="1641" spans="2:7" ht="20.100000000000001" customHeight="1">
      <c r="B1641" s="11"/>
      <c r="C1641" s="11"/>
      <c r="D1641" s="15"/>
      <c r="E1641" s="11"/>
      <c r="F1641" s="16"/>
      <c r="G1641" s="53" t="str">
        <f t="shared" si="27"/>
        <v xml:space="preserve"> </v>
      </c>
    </row>
    <row r="1642" spans="2:7" ht="20.100000000000001" customHeight="1">
      <c r="B1642" s="11"/>
      <c r="C1642" s="11"/>
      <c r="D1642" s="15"/>
      <c r="E1642" s="11"/>
      <c r="F1642" s="16"/>
      <c r="G1642" s="53" t="str">
        <f t="shared" si="27"/>
        <v xml:space="preserve"> </v>
      </c>
    </row>
    <row r="1643" spans="2:7" ht="20.100000000000001" customHeight="1">
      <c r="B1643" s="11"/>
      <c r="C1643" s="11"/>
      <c r="D1643" s="15"/>
      <c r="E1643" s="11"/>
      <c r="F1643" s="16"/>
      <c r="G1643" s="53" t="str">
        <f t="shared" si="27"/>
        <v xml:space="preserve"> </v>
      </c>
    </row>
    <row r="1644" spans="2:7" ht="20.100000000000001" customHeight="1">
      <c r="B1644" s="11"/>
      <c r="C1644" s="11"/>
      <c r="D1644" s="15"/>
      <c r="E1644" s="11"/>
      <c r="F1644" s="16"/>
      <c r="G1644" s="53" t="str">
        <f t="shared" si="27"/>
        <v xml:space="preserve"> </v>
      </c>
    </row>
    <row r="1645" spans="2:7" ht="20.100000000000001" customHeight="1">
      <c r="B1645" s="11"/>
      <c r="C1645" s="11"/>
      <c r="D1645" s="15"/>
      <c r="E1645" s="11"/>
      <c r="F1645" s="16"/>
      <c r="G1645" s="53" t="str">
        <f t="shared" si="27"/>
        <v xml:space="preserve"> </v>
      </c>
    </row>
    <row r="1646" spans="2:7" ht="20.100000000000001" customHeight="1">
      <c r="B1646" s="11"/>
      <c r="C1646" s="11"/>
      <c r="D1646" s="15"/>
      <c r="E1646" s="11"/>
      <c r="F1646" s="16"/>
      <c r="G1646" s="53" t="str">
        <f t="shared" si="27"/>
        <v xml:space="preserve"> </v>
      </c>
    </row>
    <row r="1647" spans="2:7" ht="20.100000000000001" customHeight="1">
      <c r="B1647" s="11"/>
      <c r="C1647" s="11"/>
      <c r="D1647" s="15"/>
      <c r="E1647" s="11"/>
      <c r="F1647" s="16"/>
      <c r="G1647" s="53" t="str">
        <f t="shared" si="27"/>
        <v xml:space="preserve"> </v>
      </c>
    </row>
    <row r="1648" spans="2:7" ht="20.100000000000001" customHeight="1">
      <c r="B1648" s="11"/>
      <c r="C1648" s="11"/>
      <c r="D1648" s="15"/>
      <c r="E1648" s="11"/>
      <c r="F1648" s="16"/>
      <c r="G1648" s="53" t="str">
        <f t="shared" si="27"/>
        <v xml:space="preserve"> </v>
      </c>
    </row>
    <row r="1649" spans="2:7" ht="20.100000000000001" customHeight="1">
      <c r="B1649" s="11"/>
      <c r="C1649" s="11"/>
      <c r="D1649" s="15"/>
      <c r="E1649" s="11"/>
      <c r="F1649" s="16"/>
      <c r="G1649" s="53" t="str">
        <f t="shared" si="27"/>
        <v xml:space="preserve"> </v>
      </c>
    </row>
    <row r="1650" spans="2:7" ht="20.100000000000001" customHeight="1">
      <c r="B1650" s="11"/>
      <c r="C1650" s="11"/>
      <c r="D1650" s="15"/>
      <c r="E1650" s="11"/>
      <c r="F1650" s="16"/>
      <c r="G1650" s="53" t="str">
        <f t="shared" si="27"/>
        <v xml:space="preserve"> </v>
      </c>
    </row>
    <row r="1651" spans="2:7" ht="20.100000000000001" customHeight="1">
      <c r="B1651" s="11"/>
      <c r="C1651" s="11"/>
      <c r="D1651" s="15"/>
      <c r="E1651" s="11"/>
      <c r="F1651" s="16"/>
      <c r="G1651" s="53" t="str">
        <f t="shared" si="27"/>
        <v xml:space="preserve"> </v>
      </c>
    </row>
    <row r="1652" spans="2:7" ht="20.100000000000001" customHeight="1">
      <c r="B1652" s="11"/>
      <c r="C1652" s="11"/>
      <c r="D1652" s="15"/>
      <c r="E1652" s="11"/>
      <c r="F1652" s="16"/>
      <c r="G1652" s="53" t="str">
        <f t="shared" si="27"/>
        <v xml:space="preserve"> </v>
      </c>
    </row>
    <row r="1653" spans="2:7" ht="20.100000000000001" customHeight="1">
      <c r="B1653" s="11"/>
      <c r="C1653" s="11"/>
      <c r="D1653" s="15"/>
      <c r="E1653" s="11"/>
      <c r="F1653" s="16"/>
      <c r="G1653" s="53" t="str">
        <f t="shared" si="27"/>
        <v xml:space="preserve"> </v>
      </c>
    </row>
    <row r="1654" spans="2:7" ht="20.100000000000001" customHeight="1">
      <c r="B1654" s="11"/>
      <c r="C1654" s="11"/>
      <c r="D1654" s="15"/>
      <c r="E1654" s="11"/>
      <c r="F1654" s="16"/>
      <c r="G1654" s="53" t="str">
        <f t="shared" si="27"/>
        <v xml:space="preserve"> </v>
      </c>
    </row>
    <row r="1655" spans="2:7" ht="20.100000000000001" customHeight="1">
      <c r="B1655" s="11"/>
      <c r="C1655" s="11"/>
      <c r="D1655" s="15"/>
      <c r="E1655" s="11"/>
      <c r="F1655" s="16"/>
      <c r="G1655" s="53" t="str">
        <f t="shared" si="27"/>
        <v xml:space="preserve"> </v>
      </c>
    </row>
    <row r="1656" spans="2:7" ht="20.100000000000001" customHeight="1">
      <c r="B1656" s="11"/>
      <c r="C1656" s="11"/>
      <c r="D1656" s="15"/>
      <c r="E1656" s="11"/>
      <c r="F1656" s="16"/>
      <c r="G1656" s="53" t="str">
        <f t="shared" si="27"/>
        <v xml:space="preserve"> </v>
      </c>
    </row>
    <row r="1657" spans="2:7" ht="20.100000000000001" customHeight="1">
      <c r="B1657" s="11"/>
      <c r="C1657" s="11"/>
      <c r="D1657" s="15"/>
      <c r="E1657" s="11"/>
      <c r="F1657" s="16"/>
      <c r="G1657" s="53" t="str">
        <f t="shared" si="27"/>
        <v xml:space="preserve"> </v>
      </c>
    </row>
    <row r="1658" spans="2:7" ht="20.100000000000001" customHeight="1">
      <c r="B1658" s="11"/>
      <c r="C1658" s="11"/>
      <c r="D1658" s="15"/>
      <c r="E1658" s="11"/>
      <c r="F1658" s="16"/>
      <c r="G1658" s="53" t="str">
        <f t="shared" si="27"/>
        <v xml:space="preserve"> </v>
      </c>
    </row>
    <row r="1659" spans="2:7" ht="20.100000000000001" customHeight="1">
      <c r="B1659" s="11"/>
      <c r="C1659" s="11"/>
      <c r="D1659" s="15"/>
      <c r="E1659" s="11"/>
      <c r="F1659" s="16"/>
      <c r="G1659" s="53" t="str">
        <f t="shared" si="27"/>
        <v xml:space="preserve"> </v>
      </c>
    </row>
    <row r="1660" spans="2:7" ht="20.100000000000001" customHeight="1">
      <c r="B1660" s="11"/>
      <c r="C1660" s="11"/>
      <c r="D1660" s="15"/>
      <c r="E1660" s="11"/>
      <c r="F1660" s="16"/>
      <c r="G1660" s="53" t="str">
        <f t="shared" si="27"/>
        <v xml:space="preserve"> </v>
      </c>
    </row>
    <row r="1661" spans="2:7" ht="20.100000000000001" customHeight="1">
      <c r="B1661" s="11"/>
      <c r="C1661" s="11"/>
      <c r="D1661" s="15"/>
      <c r="E1661" s="11"/>
      <c r="F1661" s="16"/>
      <c r="G1661" s="53" t="str">
        <f t="shared" si="27"/>
        <v xml:space="preserve"> </v>
      </c>
    </row>
    <row r="1662" spans="2:7" ht="20.100000000000001" customHeight="1">
      <c r="B1662" s="11"/>
      <c r="C1662" s="11"/>
      <c r="D1662" s="15"/>
      <c r="E1662" s="11"/>
      <c r="F1662" s="16"/>
      <c r="G1662" s="53" t="str">
        <f t="shared" si="27"/>
        <v xml:space="preserve"> </v>
      </c>
    </row>
    <row r="1663" spans="2:7" ht="20.100000000000001" customHeight="1">
      <c r="B1663" s="11"/>
      <c r="C1663" s="11"/>
      <c r="D1663" s="15"/>
      <c r="E1663" s="11"/>
      <c r="F1663" s="16"/>
      <c r="G1663" s="53" t="str">
        <f t="shared" si="27"/>
        <v xml:space="preserve"> </v>
      </c>
    </row>
    <row r="1664" spans="2:7" ht="20.100000000000001" customHeight="1">
      <c r="B1664" s="11"/>
      <c r="C1664" s="11"/>
      <c r="D1664" s="15"/>
      <c r="E1664" s="11"/>
      <c r="F1664" s="16"/>
      <c r="G1664" s="53" t="str">
        <f t="shared" si="27"/>
        <v xml:space="preserve"> </v>
      </c>
    </row>
    <row r="1665" spans="2:7" ht="20.100000000000001" customHeight="1">
      <c r="B1665" s="11"/>
      <c r="C1665" s="11"/>
      <c r="D1665" s="15"/>
      <c r="E1665" s="11"/>
      <c r="F1665" s="16"/>
      <c r="G1665" s="53" t="str">
        <f t="shared" si="27"/>
        <v xml:space="preserve"> </v>
      </c>
    </row>
    <row r="1666" spans="2:7" ht="20.100000000000001" customHeight="1">
      <c r="B1666" s="11"/>
      <c r="C1666" s="11"/>
      <c r="D1666" s="15"/>
      <c r="E1666" s="11"/>
      <c r="F1666" s="16"/>
      <c r="G1666" s="53" t="str">
        <f t="shared" si="27"/>
        <v xml:space="preserve"> </v>
      </c>
    </row>
    <row r="1667" spans="2:7" ht="20.100000000000001" customHeight="1">
      <c r="B1667" s="11"/>
      <c r="C1667" s="11"/>
      <c r="D1667" s="15"/>
      <c r="E1667" s="11"/>
      <c r="F1667" s="16"/>
      <c r="G1667" s="53" t="str">
        <f t="shared" si="27"/>
        <v xml:space="preserve"> </v>
      </c>
    </row>
    <row r="1668" spans="2:7" ht="20.100000000000001" customHeight="1">
      <c r="B1668" s="11"/>
      <c r="C1668" s="11"/>
      <c r="D1668" s="15"/>
      <c r="E1668" s="11"/>
      <c r="F1668" s="16"/>
      <c r="G1668" s="53" t="str">
        <f t="shared" si="27"/>
        <v xml:space="preserve"> </v>
      </c>
    </row>
    <row r="1669" spans="2:7" ht="20.100000000000001" customHeight="1">
      <c r="B1669" s="11"/>
      <c r="C1669" s="11"/>
      <c r="D1669" s="15"/>
      <c r="E1669" s="11"/>
      <c r="F1669" s="16"/>
      <c r="G1669" s="53" t="str">
        <f t="shared" si="27"/>
        <v xml:space="preserve"> </v>
      </c>
    </row>
    <row r="1670" spans="2:7" ht="20.100000000000001" customHeight="1">
      <c r="B1670" s="11"/>
      <c r="C1670" s="11"/>
      <c r="D1670" s="15"/>
      <c r="E1670" s="11"/>
      <c r="F1670" s="16"/>
      <c r="G1670" s="53" t="str">
        <f t="shared" si="27"/>
        <v xml:space="preserve"> </v>
      </c>
    </row>
    <row r="1671" spans="2:7" ht="20.100000000000001" customHeight="1">
      <c r="B1671" s="11"/>
      <c r="C1671" s="11"/>
      <c r="D1671" s="15"/>
      <c r="E1671" s="11"/>
      <c r="F1671" s="16"/>
      <c r="G1671" s="53" t="str">
        <f t="shared" si="27"/>
        <v xml:space="preserve"> </v>
      </c>
    </row>
    <row r="1672" spans="2:7" ht="20.100000000000001" customHeight="1">
      <c r="B1672" s="11"/>
      <c r="C1672" s="11"/>
      <c r="D1672" s="15"/>
      <c r="E1672" s="11"/>
      <c r="F1672" s="16"/>
      <c r="G1672" s="53" t="str">
        <f t="shared" si="27"/>
        <v xml:space="preserve"> </v>
      </c>
    </row>
    <row r="1673" spans="2:7" ht="20.100000000000001" customHeight="1">
      <c r="B1673" s="11"/>
      <c r="C1673" s="11"/>
      <c r="D1673" s="15"/>
      <c r="E1673" s="11"/>
      <c r="F1673" s="16"/>
      <c r="G1673" s="53" t="str">
        <f t="shared" si="27"/>
        <v xml:space="preserve"> </v>
      </c>
    </row>
    <row r="1674" spans="2:7" ht="20.100000000000001" customHeight="1">
      <c r="B1674" s="11"/>
      <c r="C1674" s="11"/>
      <c r="D1674" s="15"/>
      <c r="E1674" s="11"/>
      <c r="F1674" s="16"/>
      <c r="G1674" s="53" t="str">
        <f t="shared" si="27"/>
        <v xml:space="preserve"> </v>
      </c>
    </row>
    <row r="1675" spans="2:7" ht="20.100000000000001" customHeight="1">
      <c r="B1675" s="11"/>
      <c r="C1675" s="11"/>
      <c r="D1675" s="15"/>
      <c r="E1675" s="11"/>
      <c r="F1675" s="16"/>
      <c r="G1675" s="53" t="str">
        <f t="shared" si="27"/>
        <v xml:space="preserve"> </v>
      </c>
    </row>
    <row r="1676" spans="2:7" ht="20.100000000000001" customHeight="1">
      <c r="B1676" s="11"/>
      <c r="C1676" s="11"/>
      <c r="D1676" s="15"/>
      <c r="E1676" s="11"/>
      <c r="F1676" s="16"/>
      <c r="G1676" s="53" t="str">
        <f t="shared" si="27"/>
        <v xml:space="preserve"> </v>
      </c>
    </row>
    <row r="1677" spans="2:7" ht="20.100000000000001" customHeight="1">
      <c r="B1677" s="11"/>
      <c r="C1677" s="11"/>
      <c r="D1677" s="15"/>
      <c r="E1677" s="11"/>
      <c r="F1677" s="16"/>
      <c r="G1677" s="53" t="str">
        <f t="shared" si="27"/>
        <v xml:space="preserve"> </v>
      </c>
    </row>
    <row r="1678" spans="2:7" ht="20.100000000000001" customHeight="1">
      <c r="B1678" s="11"/>
      <c r="C1678" s="11"/>
      <c r="D1678" s="15"/>
      <c r="E1678" s="11"/>
      <c r="F1678" s="16"/>
      <c r="G1678" s="53" t="str">
        <f t="shared" si="27"/>
        <v xml:space="preserve"> </v>
      </c>
    </row>
    <row r="1679" spans="2:7" ht="20.100000000000001" customHeight="1">
      <c r="B1679" s="11"/>
      <c r="C1679" s="11"/>
      <c r="D1679" s="15"/>
      <c r="E1679" s="11"/>
      <c r="F1679" s="16"/>
      <c r="G1679" s="53" t="str">
        <f t="shared" si="27"/>
        <v xml:space="preserve"> </v>
      </c>
    </row>
    <row r="1680" spans="2:7" ht="20.100000000000001" customHeight="1">
      <c r="B1680" s="11"/>
      <c r="C1680" s="11"/>
      <c r="D1680" s="15"/>
      <c r="E1680" s="11"/>
      <c r="F1680" s="16"/>
      <c r="G1680" s="53" t="str">
        <f t="shared" si="27"/>
        <v xml:space="preserve"> </v>
      </c>
    </row>
    <row r="1681" spans="2:7" ht="20.100000000000001" customHeight="1">
      <c r="B1681" s="11"/>
      <c r="C1681" s="11"/>
      <c r="D1681" s="15"/>
      <c r="E1681" s="11"/>
      <c r="F1681" s="16"/>
      <c r="G1681" s="53" t="str">
        <f t="shared" si="27"/>
        <v xml:space="preserve"> </v>
      </c>
    </row>
    <row r="1682" spans="2:7" ht="20.100000000000001" customHeight="1">
      <c r="B1682" s="11"/>
      <c r="C1682" s="11"/>
      <c r="D1682" s="15"/>
      <c r="E1682" s="11"/>
      <c r="F1682" s="16"/>
      <c r="G1682" s="53" t="str">
        <f t="shared" si="27"/>
        <v xml:space="preserve"> </v>
      </c>
    </row>
    <row r="1683" spans="2:7" ht="20.100000000000001" customHeight="1">
      <c r="B1683" s="11"/>
      <c r="C1683" s="11"/>
      <c r="D1683" s="15"/>
      <c r="E1683" s="11"/>
      <c r="F1683" s="16"/>
      <c r="G1683" s="53" t="str">
        <f t="shared" si="27"/>
        <v xml:space="preserve"> </v>
      </c>
    </row>
    <row r="1684" spans="2:7" ht="20.100000000000001" customHeight="1">
      <c r="B1684" s="11"/>
      <c r="C1684" s="11"/>
      <c r="D1684" s="15"/>
      <c r="E1684" s="11"/>
      <c r="F1684" s="16"/>
      <c r="G1684" s="53" t="str">
        <f t="shared" si="27"/>
        <v xml:space="preserve"> </v>
      </c>
    </row>
    <row r="1685" spans="2:7" ht="20.100000000000001" customHeight="1">
      <c r="B1685" s="11"/>
      <c r="C1685" s="11"/>
      <c r="D1685" s="15"/>
      <c r="E1685" s="11"/>
      <c r="F1685" s="16"/>
      <c r="G1685" s="53" t="str">
        <f t="shared" si="27"/>
        <v xml:space="preserve"> </v>
      </c>
    </row>
    <row r="1686" spans="2:7" ht="20.100000000000001" customHeight="1">
      <c r="B1686" s="11"/>
      <c r="C1686" s="11"/>
      <c r="D1686" s="15"/>
      <c r="E1686" s="11"/>
      <c r="F1686" s="16"/>
      <c r="G1686" s="53" t="str">
        <f t="shared" si="27"/>
        <v xml:space="preserve"> </v>
      </c>
    </row>
    <row r="1687" spans="2:7" ht="20.100000000000001" customHeight="1">
      <c r="B1687" s="11"/>
      <c r="C1687" s="11"/>
      <c r="D1687" s="15"/>
      <c r="E1687" s="11"/>
      <c r="F1687" s="16"/>
      <c r="G1687" s="53" t="str">
        <f t="shared" si="27"/>
        <v xml:space="preserve"> </v>
      </c>
    </row>
    <row r="1688" spans="2:7" ht="20.100000000000001" customHeight="1">
      <c r="B1688" s="11"/>
      <c r="C1688" s="11"/>
      <c r="D1688" s="15"/>
      <c r="E1688" s="11"/>
      <c r="F1688" s="16"/>
      <c r="G1688" s="53" t="str">
        <f t="shared" si="27"/>
        <v xml:space="preserve"> </v>
      </c>
    </row>
    <row r="1689" spans="2:7" ht="20.100000000000001" customHeight="1">
      <c r="B1689" s="11"/>
      <c r="C1689" s="11"/>
      <c r="D1689" s="15"/>
      <c r="E1689" s="11"/>
      <c r="F1689" s="16"/>
      <c r="G1689" s="53" t="str">
        <f t="shared" si="27"/>
        <v xml:space="preserve"> </v>
      </c>
    </row>
    <row r="1690" spans="2:7" ht="20.100000000000001" customHeight="1">
      <c r="B1690" s="11"/>
      <c r="C1690" s="11"/>
      <c r="D1690" s="15"/>
      <c r="E1690" s="11"/>
      <c r="F1690" s="16"/>
      <c r="G1690" s="53" t="str">
        <f t="shared" si="27"/>
        <v xml:space="preserve"> </v>
      </c>
    </row>
    <row r="1691" spans="2:7" ht="20.100000000000001" customHeight="1">
      <c r="B1691" s="11"/>
      <c r="C1691" s="11"/>
      <c r="D1691" s="15"/>
      <c r="E1691" s="11"/>
      <c r="F1691" s="16"/>
      <c r="G1691" s="53" t="str">
        <f t="shared" si="27"/>
        <v xml:space="preserve"> </v>
      </c>
    </row>
    <row r="1692" spans="2:7" ht="20.100000000000001" customHeight="1">
      <c r="B1692" s="11"/>
      <c r="C1692" s="11"/>
      <c r="D1692" s="15"/>
      <c r="E1692" s="11"/>
      <c r="F1692" s="16"/>
      <c r="G1692" s="53" t="str">
        <f t="shared" si="27"/>
        <v xml:space="preserve"> </v>
      </c>
    </row>
    <row r="1693" spans="2:7" ht="20.100000000000001" customHeight="1">
      <c r="B1693" s="11"/>
      <c r="C1693" s="11"/>
      <c r="D1693" s="15"/>
      <c r="E1693" s="11"/>
      <c r="F1693" s="16"/>
      <c r="G1693" s="53" t="str">
        <f t="shared" si="27"/>
        <v xml:space="preserve"> </v>
      </c>
    </row>
    <row r="1694" spans="2:7" ht="20.100000000000001" customHeight="1">
      <c r="B1694" s="11"/>
      <c r="C1694" s="11"/>
      <c r="D1694" s="15"/>
      <c r="E1694" s="11"/>
      <c r="F1694" s="16"/>
      <c r="G1694" s="53" t="str">
        <f t="shared" si="27"/>
        <v xml:space="preserve"> </v>
      </c>
    </row>
    <row r="1695" spans="2:7" ht="20.100000000000001" customHeight="1">
      <c r="B1695" s="11"/>
      <c r="C1695" s="11"/>
      <c r="D1695" s="15"/>
      <c r="E1695" s="11"/>
      <c r="F1695" s="16"/>
      <c r="G1695" s="53" t="str">
        <f t="shared" si="27"/>
        <v xml:space="preserve"> </v>
      </c>
    </row>
    <row r="1696" spans="2:7" ht="20.100000000000001" customHeight="1">
      <c r="B1696" s="11"/>
      <c r="C1696" s="11"/>
      <c r="D1696" s="15"/>
      <c r="E1696" s="11"/>
      <c r="F1696" s="16"/>
      <c r="G1696" s="53" t="str">
        <f t="shared" si="27"/>
        <v xml:space="preserve"> </v>
      </c>
    </row>
    <row r="1697" spans="2:7" ht="20.100000000000001" customHeight="1">
      <c r="B1697" s="11"/>
      <c r="C1697" s="11"/>
      <c r="D1697" s="15"/>
      <c r="E1697" s="11"/>
      <c r="F1697" s="16"/>
      <c r="G1697" s="53" t="str">
        <f t="shared" si="27"/>
        <v xml:space="preserve"> </v>
      </c>
    </row>
    <row r="1698" spans="2:7" ht="20.100000000000001" customHeight="1">
      <c r="B1698" s="11"/>
      <c r="C1698" s="11"/>
      <c r="D1698" s="15"/>
      <c r="E1698" s="11"/>
      <c r="F1698" s="16"/>
      <c r="G1698" s="53" t="str">
        <f t="shared" ref="G1698:G1761" si="28">IFERROR(IF(ISBLANK(C1698)," ",IF(ISBLANK(D1698),"NUM ARBOL",IF(ISBLANK(E1698),"DAP",IF(ISBLANK(F1698),"ALTURA",IF($E$33="DAP (cm)",PI()*((E1698/100)^2)/4*F1698*$F$9,IF($E$33="CAP (cm)",PI()*((E1698/PI()/100)^2)/4*F1698*$F$9))))))," ")</f>
        <v xml:space="preserve"> </v>
      </c>
    </row>
    <row r="1699" spans="2:7" ht="20.100000000000001" customHeight="1">
      <c r="B1699" s="11"/>
      <c r="C1699" s="11"/>
      <c r="D1699" s="15"/>
      <c r="E1699" s="11"/>
      <c r="F1699" s="16"/>
      <c r="G1699" s="53" t="str">
        <f t="shared" si="28"/>
        <v xml:space="preserve"> </v>
      </c>
    </row>
    <row r="1700" spans="2:7" ht="20.100000000000001" customHeight="1">
      <c r="B1700" s="11"/>
      <c r="C1700" s="11"/>
      <c r="D1700" s="15"/>
      <c r="E1700" s="11"/>
      <c r="F1700" s="16"/>
      <c r="G1700" s="53" t="str">
        <f t="shared" si="28"/>
        <v xml:space="preserve"> </v>
      </c>
    </row>
    <row r="1701" spans="2:7" ht="20.100000000000001" customHeight="1">
      <c r="B1701" s="11"/>
      <c r="C1701" s="11"/>
      <c r="D1701" s="15"/>
      <c r="E1701" s="11"/>
      <c r="F1701" s="16"/>
      <c r="G1701" s="53" t="str">
        <f t="shared" si="28"/>
        <v xml:space="preserve"> </v>
      </c>
    </row>
    <row r="1702" spans="2:7" ht="20.100000000000001" customHeight="1">
      <c r="B1702" s="11"/>
      <c r="C1702" s="11"/>
      <c r="D1702" s="15"/>
      <c r="E1702" s="11"/>
      <c r="F1702" s="16"/>
      <c r="G1702" s="53" t="str">
        <f t="shared" si="28"/>
        <v xml:space="preserve"> </v>
      </c>
    </row>
    <row r="1703" spans="2:7" ht="20.100000000000001" customHeight="1">
      <c r="B1703" s="11"/>
      <c r="C1703" s="11"/>
      <c r="D1703" s="15"/>
      <c r="E1703" s="11"/>
      <c r="F1703" s="16"/>
      <c r="G1703" s="53" t="str">
        <f t="shared" si="28"/>
        <v xml:space="preserve"> </v>
      </c>
    </row>
    <row r="1704" spans="2:7" ht="20.100000000000001" customHeight="1">
      <c r="B1704" s="11"/>
      <c r="C1704" s="11"/>
      <c r="D1704" s="15"/>
      <c r="E1704" s="11"/>
      <c r="F1704" s="16"/>
      <c r="G1704" s="53" t="str">
        <f t="shared" si="28"/>
        <v xml:space="preserve"> </v>
      </c>
    </row>
    <row r="1705" spans="2:7" ht="20.100000000000001" customHeight="1">
      <c r="B1705" s="11"/>
      <c r="C1705" s="11"/>
      <c r="D1705" s="15"/>
      <c r="E1705" s="11"/>
      <c r="F1705" s="16"/>
      <c r="G1705" s="53" t="str">
        <f t="shared" si="28"/>
        <v xml:space="preserve"> </v>
      </c>
    </row>
    <row r="1706" spans="2:7" ht="20.100000000000001" customHeight="1">
      <c r="B1706" s="11"/>
      <c r="C1706" s="11"/>
      <c r="D1706" s="15"/>
      <c r="E1706" s="11"/>
      <c r="F1706" s="16"/>
      <c r="G1706" s="53" t="str">
        <f t="shared" si="28"/>
        <v xml:space="preserve"> </v>
      </c>
    </row>
    <row r="1707" spans="2:7" ht="20.100000000000001" customHeight="1">
      <c r="B1707" s="11"/>
      <c r="C1707" s="11"/>
      <c r="D1707" s="15"/>
      <c r="E1707" s="11"/>
      <c r="F1707" s="16"/>
      <c r="G1707" s="53" t="str">
        <f t="shared" si="28"/>
        <v xml:space="preserve"> </v>
      </c>
    </row>
    <row r="1708" spans="2:7" ht="20.100000000000001" customHeight="1">
      <c r="B1708" s="11"/>
      <c r="C1708" s="11"/>
      <c r="D1708" s="15"/>
      <c r="E1708" s="11"/>
      <c r="F1708" s="16"/>
      <c r="G1708" s="53" t="str">
        <f t="shared" si="28"/>
        <v xml:space="preserve"> </v>
      </c>
    </row>
    <row r="1709" spans="2:7" ht="20.100000000000001" customHeight="1">
      <c r="B1709" s="11"/>
      <c r="C1709" s="11"/>
      <c r="D1709" s="15"/>
      <c r="E1709" s="11"/>
      <c r="F1709" s="16"/>
      <c r="G1709" s="53" t="str">
        <f t="shared" si="28"/>
        <v xml:space="preserve"> </v>
      </c>
    </row>
    <row r="1710" spans="2:7" ht="20.100000000000001" customHeight="1">
      <c r="B1710" s="11"/>
      <c r="C1710" s="11"/>
      <c r="D1710" s="15"/>
      <c r="E1710" s="11"/>
      <c r="F1710" s="16"/>
      <c r="G1710" s="53" t="str">
        <f t="shared" si="28"/>
        <v xml:space="preserve"> </v>
      </c>
    </row>
    <row r="1711" spans="2:7" ht="20.100000000000001" customHeight="1">
      <c r="B1711" s="11"/>
      <c r="C1711" s="11"/>
      <c r="D1711" s="15"/>
      <c r="E1711" s="11"/>
      <c r="F1711" s="16"/>
      <c r="G1711" s="53" t="str">
        <f t="shared" si="28"/>
        <v xml:space="preserve"> </v>
      </c>
    </row>
    <row r="1712" spans="2:7" ht="20.100000000000001" customHeight="1">
      <c r="B1712" s="11"/>
      <c r="C1712" s="11"/>
      <c r="D1712" s="15"/>
      <c r="E1712" s="11"/>
      <c r="F1712" s="16"/>
      <c r="G1712" s="53" t="str">
        <f t="shared" si="28"/>
        <v xml:space="preserve"> </v>
      </c>
    </row>
    <row r="1713" spans="2:7" ht="20.100000000000001" customHeight="1">
      <c r="B1713" s="11"/>
      <c r="C1713" s="11"/>
      <c r="D1713" s="15"/>
      <c r="E1713" s="11"/>
      <c r="F1713" s="16"/>
      <c r="G1713" s="53" t="str">
        <f t="shared" si="28"/>
        <v xml:space="preserve"> </v>
      </c>
    </row>
    <row r="1714" spans="2:7" ht="20.100000000000001" customHeight="1">
      <c r="B1714" s="11"/>
      <c r="C1714" s="11"/>
      <c r="D1714" s="15"/>
      <c r="E1714" s="11"/>
      <c r="F1714" s="16"/>
      <c r="G1714" s="53" t="str">
        <f t="shared" si="28"/>
        <v xml:space="preserve"> </v>
      </c>
    </row>
    <row r="1715" spans="2:7" ht="20.100000000000001" customHeight="1">
      <c r="B1715" s="11"/>
      <c r="C1715" s="11"/>
      <c r="D1715" s="15"/>
      <c r="E1715" s="11"/>
      <c r="F1715" s="16"/>
      <c r="G1715" s="53" t="str">
        <f t="shared" si="28"/>
        <v xml:space="preserve"> </v>
      </c>
    </row>
    <row r="1716" spans="2:7" ht="20.100000000000001" customHeight="1">
      <c r="B1716" s="11"/>
      <c r="C1716" s="11"/>
      <c r="D1716" s="15"/>
      <c r="E1716" s="11"/>
      <c r="F1716" s="16"/>
      <c r="G1716" s="53" t="str">
        <f t="shared" si="28"/>
        <v xml:space="preserve"> </v>
      </c>
    </row>
    <row r="1717" spans="2:7" ht="20.100000000000001" customHeight="1">
      <c r="B1717" s="11"/>
      <c r="C1717" s="11"/>
      <c r="D1717" s="15"/>
      <c r="E1717" s="11"/>
      <c r="F1717" s="16"/>
      <c r="G1717" s="53" t="str">
        <f t="shared" si="28"/>
        <v xml:space="preserve"> </v>
      </c>
    </row>
    <row r="1718" spans="2:7" ht="20.100000000000001" customHeight="1">
      <c r="B1718" s="11"/>
      <c r="C1718" s="11"/>
      <c r="D1718" s="15"/>
      <c r="E1718" s="11"/>
      <c r="F1718" s="16"/>
      <c r="G1718" s="53" t="str">
        <f t="shared" si="28"/>
        <v xml:space="preserve"> </v>
      </c>
    </row>
    <row r="1719" spans="2:7" ht="20.100000000000001" customHeight="1">
      <c r="B1719" s="11"/>
      <c r="C1719" s="11"/>
      <c r="D1719" s="15"/>
      <c r="E1719" s="11"/>
      <c r="F1719" s="16"/>
      <c r="G1719" s="53" t="str">
        <f t="shared" si="28"/>
        <v xml:space="preserve"> </v>
      </c>
    </row>
    <row r="1720" spans="2:7" ht="20.100000000000001" customHeight="1">
      <c r="B1720" s="11"/>
      <c r="C1720" s="11"/>
      <c r="D1720" s="15"/>
      <c r="E1720" s="11"/>
      <c r="F1720" s="16"/>
      <c r="G1720" s="53" t="str">
        <f t="shared" si="28"/>
        <v xml:space="preserve"> </v>
      </c>
    </row>
    <row r="1721" spans="2:7" ht="20.100000000000001" customHeight="1">
      <c r="B1721" s="11"/>
      <c r="C1721" s="11"/>
      <c r="D1721" s="15"/>
      <c r="E1721" s="11"/>
      <c r="F1721" s="16"/>
      <c r="G1721" s="53" t="str">
        <f t="shared" si="28"/>
        <v xml:space="preserve"> </v>
      </c>
    </row>
    <row r="1722" spans="2:7" ht="20.100000000000001" customHeight="1">
      <c r="B1722" s="11"/>
      <c r="C1722" s="11"/>
      <c r="D1722" s="15"/>
      <c r="E1722" s="11"/>
      <c r="F1722" s="16"/>
      <c r="G1722" s="53" t="str">
        <f t="shared" si="28"/>
        <v xml:space="preserve"> </v>
      </c>
    </row>
    <row r="1723" spans="2:7" ht="20.100000000000001" customHeight="1">
      <c r="B1723" s="11"/>
      <c r="C1723" s="11"/>
      <c r="D1723" s="15"/>
      <c r="E1723" s="11"/>
      <c r="F1723" s="16"/>
      <c r="G1723" s="53" t="str">
        <f t="shared" si="28"/>
        <v xml:space="preserve"> </v>
      </c>
    </row>
    <row r="1724" spans="2:7" ht="20.100000000000001" customHeight="1">
      <c r="B1724" s="11"/>
      <c r="C1724" s="11"/>
      <c r="D1724" s="15"/>
      <c r="E1724" s="11"/>
      <c r="F1724" s="16"/>
      <c r="G1724" s="53" t="str">
        <f t="shared" si="28"/>
        <v xml:space="preserve"> </v>
      </c>
    </row>
    <row r="1725" spans="2:7" ht="20.100000000000001" customHeight="1">
      <c r="B1725" s="11"/>
      <c r="C1725" s="11"/>
      <c r="D1725" s="15"/>
      <c r="E1725" s="11"/>
      <c r="F1725" s="16"/>
      <c r="G1725" s="53" t="str">
        <f t="shared" si="28"/>
        <v xml:space="preserve"> </v>
      </c>
    </row>
    <row r="1726" spans="2:7" ht="20.100000000000001" customHeight="1">
      <c r="B1726" s="11"/>
      <c r="C1726" s="11"/>
      <c r="D1726" s="15"/>
      <c r="E1726" s="11"/>
      <c r="F1726" s="16"/>
      <c r="G1726" s="53" t="str">
        <f t="shared" si="28"/>
        <v xml:space="preserve"> </v>
      </c>
    </row>
    <row r="1727" spans="2:7" ht="20.100000000000001" customHeight="1">
      <c r="B1727" s="11"/>
      <c r="C1727" s="11"/>
      <c r="D1727" s="15"/>
      <c r="E1727" s="11"/>
      <c r="F1727" s="16"/>
      <c r="G1727" s="53" t="str">
        <f t="shared" si="28"/>
        <v xml:space="preserve"> </v>
      </c>
    </row>
    <row r="1728" spans="2:7" ht="20.100000000000001" customHeight="1">
      <c r="B1728" s="11"/>
      <c r="C1728" s="11"/>
      <c r="D1728" s="15"/>
      <c r="E1728" s="11"/>
      <c r="F1728" s="16"/>
      <c r="G1728" s="53" t="str">
        <f t="shared" si="28"/>
        <v xml:space="preserve"> </v>
      </c>
    </row>
    <row r="1729" spans="2:7" ht="20.100000000000001" customHeight="1">
      <c r="B1729" s="11"/>
      <c r="C1729" s="11"/>
      <c r="D1729" s="15"/>
      <c r="E1729" s="11"/>
      <c r="F1729" s="16"/>
      <c r="G1729" s="53" t="str">
        <f t="shared" si="28"/>
        <v xml:space="preserve"> </v>
      </c>
    </row>
    <row r="1730" spans="2:7" ht="20.100000000000001" customHeight="1">
      <c r="B1730" s="11"/>
      <c r="C1730" s="11"/>
      <c r="D1730" s="15"/>
      <c r="E1730" s="11"/>
      <c r="F1730" s="16"/>
      <c r="G1730" s="53" t="str">
        <f t="shared" si="28"/>
        <v xml:space="preserve"> </v>
      </c>
    </row>
    <row r="1731" spans="2:7" ht="20.100000000000001" customHeight="1">
      <c r="B1731" s="11"/>
      <c r="C1731" s="11"/>
      <c r="D1731" s="15"/>
      <c r="E1731" s="11"/>
      <c r="F1731" s="16"/>
      <c r="G1731" s="53" t="str">
        <f t="shared" si="28"/>
        <v xml:space="preserve"> </v>
      </c>
    </row>
    <row r="1732" spans="2:7" ht="20.100000000000001" customHeight="1">
      <c r="B1732" s="11"/>
      <c r="C1732" s="11"/>
      <c r="D1732" s="15"/>
      <c r="E1732" s="11"/>
      <c r="F1732" s="16"/>
      <c r="G1732" s="53" t="str">
        <f t="shared" si="28"/>
        <v xml:space="preserve"> </v>
      </c>
    </row>
    <row r="1733" spans="2:7" ht="20.100000000000001" customHeight="1">
      <c r="B1733" s="11"/>
      <c r="C1733" s="11"/>
      <c r="D1733" s="15"/>
      <c r="E1733" s="11"/>
      <c r="F1733" s="16"/>
      <c r="G1733" s="53" t="str">
        <f t="shared" si="28"/>
        <v xml:space="preserve"> </v>
      </c>
    </row>
    <row r="1734" spans="2:7" ht="20.100000000000001" customHeight="1">
      <c r="B1734" s="11"/>
      <c r="C1734" s="11"/>
      <c r="D1734" s="15"/>
      <c r="E1734" s="11"/>
      <c r="F1734" s="16"/>
      <c r="G1734" s="53" t="str">
        <f t="shared" si="28"/>
        <v xml:space="preserve"> </v>
      </c>
    </row>
    <row r="1735" spans="2:7" ht="20.100000000000001" customHeight="1">
      <c r="B1735" s="11"/>
      <c r="C1735" s="11"/>
      <c r="D1735" s="15"/>
      <c r="E1735" s="11"/>
      <c r="F1735" s="16"/>
      <c r="G1735" s="53" t="str">
        <f t="shared" si="28"/>
        <v xml:space="preserve"> </v>
      </c>
    </row>
    <row r="1736" spans="2:7" ht="20.100000000000001" customHeight="1">
      <c r="B1736" s="11"/>
      <c r="C1736" s="11"/>
      <c r="D1736" s="15"/>
      <c r="E1736" s="11"/>
      <c r="F1736" s="16"/>
      <c r="G1736" s="53" t="str">
        <f t="shared" si="28"/>
        <v xml:space="preserve"> </v>
      </c>
    </row>
    <row r="1737" spans="2:7" ht="20.100000000000001" customHeight="1">
      <c r="B1737" s="11"/>
      <c r="C1737" s="11"/>
      <c r="D1737" s="15"/>
      <c r="E1737" s="11"/>
      <c r="F1737" s="16"/>
      <c r="G1737" s="53" t="str">
        <f t="shared" si="28"/>
        <v xml:space="preserve"> </v>
      </c>
    </row>
    <row r="1738" spans="2:7" ht="20.100000000000001" customHeight="1">
      <c r="B1738" s="11"/>
      <c r="C1738" s="11"/>
      <c r="D1738" s="15"/>
      <c r="E1738" s="11"/>
      <c r="F1738" s="16"/>
      <c r="G1738" s="53" t="str">
        <f t="shared" si="28"/>
        <v xml:space="preserve"> </v>
      </c>
    </row>
    <row r="1739" spans="2:7" ht="20.100000000000001" customHeight="1">
      <c r="B1739" s="11"/>
      <c r="C1739" s="11"/>
      <c r="D1739" s="15"/>
      <c r="E1739" s="11"/>
      <c r="F1739" s="16"/>
      <c r="G1739" s="53" t="str">
        <f t="shared" si="28"/>
        <v xml:space="preserve"> </v>
      </c>
    </row>
    <row r="1740" spans="2:7" ht="20.100000000000001" customHeight="1">
      <c r="B1740" s="11"/>
      <c r="C1740" s="11"/>
      <c r="D1740" s="15"/>
      <c r="E1740" s="11"/>
      <c r="F1740" s="16"/>
      <c r="G1740" s="53" t="str">
        <f t="shared" si="28"/>
        <v xml:space="preserve"> </v>
      </c>
    </row>
    <row r="1741" spans="2:7" ht="20.100000000000001" customHeight="1">
      <c r="B1741" s="11"/>
      <c r="C1741" s="11"/>
      <c r="D1741" s="15"/>
      <c r="E1741" s="11"/>
      <c r="F1741" s="16"/>
      <c r="G1741" s="53" t="str">
        <f t="shared" si="28"/>
        <v xml:space="preserve"> </v>
      </c>
    </row>
    <row r="1742" spans="2:7" ht="20.100000000000001" customHeight="1">
      <c r="B1742" s="11"/>
      <c r="C1742" s="11"/>
      <c r="D1742" s="15"/>
      <c r="E1742" s="11"/>
      <c r="F1742" s="16"/>
      <c r="G1742" s="53" t="str">
        <f t="shared" si="28"/>
        <v xml:space="preserve"> </v>
      </c>
    </row>
    <row r="1743" spans="2:7" ht="20.100000000000001" customHeight="1">
      <c r="B1743" s="11"/>
      <c r="C1743" s="11"/>
      <c r="D1743" s="15"/>
      <c r="E1743" s="11"/>
      <c r="F1743" s="16"/>
      <c r="G1743" s="53" t="str">
        <f t="shared" si="28"/>
        <v xml:space="preserve"> </v>
      </c>
    </row>
    <row r="1744" spans="2:7" ht="20.100000000000001" customHeight="1">
      <c r="B1744" s="11"/>
      <c r="C1744" s="11"/>
      <c r="D1744" s="15"/>
      <c r="E1744" s="11"/>
      <c r="F1744" s="16"/>
      <c r="G1744" s="53" t="str">
        <f t="shared" si="28"/>
        <v xml:space="preserve"> </v>
      </c>
    </row>
    <row r="1745" spans="2:7" ht="20.100000000000001" customHeight="1">
      <c r="B1745" s="11"/>
      <c r="C1745" s="11"/>
      <c r="D1745" s="15"/>
      <c r="E1745" s="11"/>
      <c r="F1745" s="16"/>
      <c r="G1745" s="53" t="str">
        <f t="shared" si="28"/>
        <v xml:space="preserve"> </v>
      </c>
    </row>
    <row r="1746" spans="2:7" ht="20.100000000000001" customHeight="1">
      <c r="B1746" s="11"/>
      <c r="C1746" s="11"/>
      <c r="D1746" s="15"/>
      <c r="E1746" s="11"/>
      <c r="F1746" s="16"/>
      <c r="G1746" s="53" t="str">
        <f t="shared" si="28"/>
        <v xml:space="preserve"> </v>
      </c>
    </row>
    <row r="1747" spans="2:7" ht="20.100000000000001" customHeight="1">
      <c r="B1747" s="11"/>
      <c r="C1747" s="11"/>
      <c r="D1747" s="15"/>
      <c r="E1747" s="11"/>
      <c r="F1747" s="16"/>
      <c r="G1747" s="53" t="str">
        <f t="shared" si="28"/>
        <v xml:space="preserve"> </v>
      </c>
    </row>
    <row r="1748" spans="2:7" ht="20.100000000000001" customHeight="1">
      <c r="B1748" s="11"/>
      <c r="C1748" s="11"/>
      <c r="D1748" s="15"/>
      <c r="E1748" s="11"/>
      <c r="F1748" s="16"/>
      <c r="G1748" s="53" t="str">
        <f t="shared" si="28"/>
        <v xml:space="preserve"> </v>
      </c>
    </row>
    <row r="1749" spans="2:7" ht="20.100000000000001" customHeight="1">
      <c r="B1749" s="11"/>
      <c r="C1749" s="11"/>
      <c r="D1749" s="15"/>
      <c r="E1749" s="11"/>
      <c r="F1749" s="16"/>
      <c r="G1749" s="53" t="str">
        <f t="shared" si="28"/>
        <v xml:space="preserve"> </v>
      </c>
    </row>
    <row r="1750" spans="2:7" ht="20.100000000000001" customHeight="1">
      <c r="B1750" s="11"/>
      <c r="C1750" s="11"/>
      <c r="D1750" s="15"/>
      <c r="E1750" s="11"/>
      <c r="F1750" s="16"/>
      <c r="G1750" s="53" t="str">
        <f t="shared" si="28"/>
        <v xml:space="preserve"> </v>
      </c>
    </row>
    <row r="1751" spans="2:7" ht="20.100000000000001" customHeight="1">
      <c r="B1751" s="11"/>
      <c r="C1751" s="11"/>
      <c r="D1751" s="15"/>
      <c r="E1751" s="11"/>
      <c r="F1751" s="16"/>
      <c r="G1751" s="53" t="str">
        <f t="shared" si="28"/>
        <v xml:space="preserve"> </v>
      </c>
    </row>
    <row r="1752" spans="2:7" ht="20.100000000000001" customHeight="1">
      <c r="B1752" s="11"/>
      <c r="C1752" s="11"/>
      <c r="D1752" s="15"/>
      <c r="E1752" s="11"/>
      <c r="F1752" s="16"/>
      <c r="G1752" s="53" t="str">
        <f t="shared" si="28"/>
        <v xml:space="preserve"> </v>
      </c>
    </row>
    <row r="1753" spans="2:7" ht="20.100000000000001" customHeight="1">
      <c r="B1753" s="11"/>
      <c r="C1753" s="11"/>
      <c r="D1753" s="15"/>
      <c r="E1753" s="11"/>
      <c r="F1753" s="16"/>
      <c r="G1753" s="53" t="str">
        <f t="shared" si="28"/>
        <v xml:space="preserve"> </v>
      </c>
    </row>
    <row r="1754" spans="2:7" ht="20.100000000000001" customHeight="1">
      <c r="B1754" s="11"/>
      <c r="C1754" s="11"/>
      <c r="D1754" s="15"/>
      <c r="E1754" s="11"/>
      <c r="F1754" s="16"/>
      <c r="G1754" s="53" t="str">
        <f t="shared" si="28"/>
        <v xml:space="preserve"> </v>
      </c>
    </row>
    <row r="1755" spans="2:7" ht="20.100000000000001" customHeight="1">
      <c r="B1755" s="11"/>
      <c r="C1755" s="11"/>
      <c r="D1755" s="15"/>
      <c r="E1755" s="11"/>
      <c r="F1755" s="16"/>
      <c r="G1755" s="53" t="str">
        <f t="shared" si="28"/>
        <v xml:space="preserve"> </v>
      </c>
    </row>
    <row r="1756" spans="2:7" ht="20.100000000000001" customHeight="1">
      <c r="B1756" s="11"/>
      <c r="C1756" s="11"/>
      <c r="D1756" s="15"/>
      <c r="E1756" s="11"/>
      <c r="F1756" s="16"/>
      <c r="G1756" s="53" t="str">
        <f t="shared" si="28"/>
        <v xml:space="preserve"> </v>
      </c>
    </row>
    <row r="1757" spans="2:7" ht="20.100000000000001" customHeight="1">
      <c r="B1757" s="11"/>
      <c r="C1757" s="11"/>
      <c r="D1757" s="15"/>
      <c r="E1757" s="11"/>
      <c r="F1757" s="16"/>
      <c r="G1757" s="53" t="str">
        <f t="shared" si="28"/>
        <v xml:space="preserve"> </v>
      </c>
    </row>
    <row r="1758" spans="2:7" ht="20.100000000000001" customHeight="1">
      <c r="B1758" s="11"/>
      <c r="C1758" s="11"/>
      <c r="D1758" s="15"/>
      <c r="E1758" s="11"/>
      <c r="F1758" s="16"/>
      <c r="G1758" s="53" t="str">
        <f t="shared" si="28"/>
        <v xml:space="preserve"> </v>
      </c>
    </row>
    <row r="1759" spans="2:7" ht="20.100000000000001" customHeight="1">
      <c r="B1759" s="11"/>
      <c r="C1759" s="11"/>
      <c r="D1759" s="15"/>
      <c r="E1759" s="11"/>
      <c r="F1759" s="16"/>
      <c r="G1759" s="53" t="str">
        <f t="shared" si="28"/>
        <v xml:space="preserve"> </v>
      </c>
    </row>
    <row r="1760" spans="2:7" ht="20.100000000000001" customHeight="1">
      <c r="B1760" s="11"/>
      <c r="C1760" s="11"/>
      <c r="D1760" s="15"/>
      <c r="E1760" s="11"/>
      <c r="F1760" s="16"/>
      <c r="G1760" s="53" t="str">
        <f t="shared" si="28"/>
        <v xml:space="preserve"> </v>
      </c>
    </row>
    <row r="1761" spans="2:7" ht="20.100000000000001" customHeight="1">
      <c r="B1761" s="11"/>
      <c r="C1761" s="11"/>
      <c r="D1761" s="15"/>
      <c r="E1761" s="11"/>
      <c r="F1761" s="16"/>
      <c r="G1761" s="53" t="str">
        <f t="shared" si="28"/>
        <v xml:space="preserve"> </v>
      </c>
    </row>
    <row r="1762" spans="2:7" ht="20.100000000000001" customHeight="1">
      <c r="B1762" s="11"/>
      <c r="C1762" s="11"/>
      <c r="D1762" s="15"/>
      <c r="E1762" s="11"/>
      <c r="F1762" s="16"/>
      <c r="G1762" s="53" t="str">
        <f t="shared" ref="G1762:G1825" si="29">IFERROR(IF(ISBLANK(C1762)," ",IF(ISBLANK(D1762),"NUM ARBOL",IF(ISBLANK(E1762),"DAP",IF(ISBLANK(F1762),"ALTURA",IF($E$33="DAP (cm)",PI()*((E1762/100)^2)/4*F1762*$F$9,IF($E$33="CAP (cm)",PI()*((E1762/PI()/100)^2)/4*F1762*$F$9))))))," ")</f>
        <v xml:space="preserve"> </v>
      </c>
    </row>
    <row r="1763" spans="2:7" ht="20.100000000000001" customHeight="1">
      <c r="B1763" s="11"/>
      <c r="C1763" s="11"/>
      <c r="D1763" s="15"/>
      <c r="E1763" s="11"/>
      <c r="F1763" s="16"/>
      <c r="G1763" s="53" t="str">
        <f t="shared" si="29"/>
        <v xml:space="preserve"> </v>
      </c>
    </row>
    <row r="1764" spans="2:7" ht="20.100000000000001" customHeight="1">
      <c r="B1764" s="11"/>
      <c r="C1764" s="11"/>
      <c r="D1764" s="15"/>
      <c r="E1764" s="11"/>
      <c r="F1764" s="16"/>
      <c r="G1764" s="53" t="str">
        <f t="shared" si="29"/>
        <v xml:space="preserve"> </v>
      </c>
    </row>
    <row r="1765" spans="2:7" ht="20.100000000000001" customHeight="1">
      <c r="B1765" s="11"/>
      <c r="C1765" s="11"/>
      <c r="D1765" s="15"/>
      <c r="E1765" s="11"/>
      <c r="F1765" s="16"/>
      <c r="G1765" s="53" t="str">
        <f t="shared" si="29"/>
        <v xml:space="preserve"> </v>
      </c>
    </row>
    <row r="1766" spans="2:7" ht="20.100000000000001" customHeight="1">
      <c r="B1766" s="11"/>
      <c r="C1766" s="11"/>
      <c r="D1766" s="15"/>
      <c r="E1766" s="11"/>
      <c r="F1766" s="16"/>
      <c r="G1766" s="53" t="str">
        <f t="shared" si="29"/>
        <v xml:space="preserve"> </v>
      </c>
    </row>
    <row r="1767" spans="2:7" ht="20.100000000000001" customHeight="1">
      <c r="B1767" s="11"/>
      <c r="C1767" s="11"/>
      <c r="D1767" s="15"/>
      <c r="E1767" s="11"/>
      <c r="F1767" s="16"/>
      <c r="G1767" s="53" t="str">
        <f t="shared" si="29"/>
        <v xml:space="preserve"> </v>
      </c>
    </row>
    <row r="1768" spans="2:7" ht="20.100000000000001" customHeight="1">
      <c r="B1768" s="11"/>
      <c r="C1768" s="11"/>
      <c r="D1768" s="15"/>
      <c r="E1768" s="11"/>
      <c r="F1768" s="16"/>
      <c r="G1768" s="53" t="str">
        <f t="shared" si="29"/>
        <v xml:space="preserve"> </v>
      </c>
    </row>
    <row r="1769" spans="2:7" ht="20.100000000000001" customHeight="1">
      <c r="B1769" s="11"/>
      <c r="C1769" s="11"/>
      <c r="D1769" s="15"/>
      <c r="E1769" s="11"/>
      <c r="F1769" s="16"/>
      <c r="G1769" s="53" t="str">
        <f t="shared" si="29"/>
        <v xml:space="preserve"> </v>
      </c>
    </row>
    <row r="1770" spans="2:7" ht="20.100000000000001" customHeight="1">
      <c r="B1770" s="11"/>
      <c r="C1770" s="11"/>
      <c r="D1770" s="15"/>
      <c r="E1770" s="11"/>
      <c r="F1770" s="16"/>
      <c r="G1770" s="53" t="str">
        <f t="shared" si="29"/>
        <v xml:space="preserve"> </v>
      </c>
    </row>
    <row r="1771" spans="2:7" ht="20.100000000000001" customHeight="1">
      <c r="B1771" s="11"/>
      <c r="C1771" s="11"/>
      <c r="D1771" s="15"/>
      <c r="E1771" s="11"/>
      <c r="F1771" s="16"/>
      <c r="G1771" s="53" t="str">
        <f t="shared" si="29"/>
        <v xml:space="preserve"> </v>
      </c>
    </row>
    <row r="1772" spans="2:7" ht="20.100000000000001" customHeight="1">
      <c r="B1772" s="11"/>
      <c r="C1772" s="11"/>
      <c r="D1772" s="15"/>
      <c r="E1772" s="11"/>
      <c r="F1772" s="16"/>
      <c r="G1772" s="53" t="str">
        <f t="shared" si="29"/>
        <v xml:space="preserve"> </v>
      </c>
    </row>
    <row r="1773" spans="2:7" ht="20.100000000000001" customHeight="1">
      <c r="B1773" s="11"/>
      <c r="C1773" s="11"/>
      <c r="D1773" s="15"/>
      <c r="E1773" s="11"/>
      <c r="F1773" s="16"/>
      <c r="G1773" s="53" t="str">
        <f t="shared" si="29"/>
        <v xml:space="preserve"> </v>
      </c>
    </row>
    <row r="1774" spans="2:7" ht="20.100000000000001" customHeight="1">
      <c r="B1774" s="11"/>
      <c r="C1774" s="11"/>
      <c r="D1774" s="15"/>
      <c r="E1774" s="11"/>
      <c r="F1774" s="16"/>
      <c r="G1774" s="53" t="str">
        <f t="shared" si="29"/>
        <v xml:space="preserve"> </v>
      </c>
    </row>
    <row r="1775" spans="2:7" ht="20.100000000000001" customHeight="1">
      <c r="B1775" s="11"/>
      <c r="C1775" s="11"/>
      <c r="D1775" s="15"/>
      <c r="E1775" s="11"/>
      <c r="F1775" s="16"/>
      <c r="G1775" s="53" t="str">
        <f t="shared" si="29"/>
        <v xml:space="preserve"> </v>
      </c>
    </row>
    <row r="1776" spans="2:7" ht="20.100000000000001" customHeight="1">
      <c r="B1776" s="11"/>
      <c r="C1776" s="11"/>
      <c r="D1776" s="15"/>
      <c r="E1776" s="11"/>
      <c r="F1776" s="16"/>
      <c r="G1776" s="53" t="str">
        <f t="shared" si="29"/>
        <v xml:space="preserve"> </v>
      </c>
    </row>
    <row r="1777" spans="2:7" ht="20.100000000000001" customHeight="1">
      <c r="B1777" s="11"/>
      <c r="C1777" s="11"/>
      <c r="D1777" s="15"/>
      <c r="E1777" s="11"/>
      <c r="F1777" s="16"/>
      <c r="G1777" s="53" t="str">
        <f t="shared" si="29"/>
        <v xml:space="preserve"> </v>
      </c>
    </row>
    <row r="1778" spans="2:7" ht="20.100000000000001" customHeight="1">
      <c r="B1778" s="11"/>
      <c r="C1778" s="11"/>
      <c r="D1778" s="15"/>
      <c r="E1778" s="11"/>
      <c r="F1778" s="16"/>
      <c r="G1778" s="53" t="str">
        <f t="shared" si="29"/>
        <v xml:space="preserve"> </v>
      </c>
    </row>
    <row r="1779" spans="2:7" ht="20.100000000000001" customHeight="1">
      <c r="B1779" s="11"/>
      <c r="C1779" s="11"/>
      <c r="D1779" s="15"/>
      <c r="E1779" s="11"/>
      <c r="F1779" s="16"/>
      <c r="G1779" s="53" t="str">
        <f t="shared" si="29"/>
        <v xml:space="preserve"> </v>
      </c>
    </row>
    <row r="1780" spans="2:7" ht="20.100000000000001" customHeight="1">
      <c r="B1780" s="11"/>
      <c r="C1780" s="11"/>
      <c r="D1780" s="15"/>
      <c r="E1780" s="11"/>
      <c r="F1780" s="16"/>
      <c r="G1780" s="53" t="str">
        <f t="shared" si="29"/>
        <v xml:space="preserve"> </v>
      </c>
    </row>
    <row r="1781" spans="2:7" ht="20.100000000000001" customHeight="1">
      <c r="B1781" s="11"/>
      <c r="C1781" s="11"/>
      <c r="D1781" s="15"/>
      <c r="E1781" s="11"/>
      <c r="F1781" s="16"/>
      <c r="G1781" s="53" t="str">
        <f t="shared" si="29"/>
        <v xml:space="preserve"> </v>
      </c>
    </row>
    <row r="1782" spans="2:7" ht="20.100000000000001" customHeight="1">
      <c r="B1782" s="11"/>
      <c r="C1782" s="11"/>
      <c r="D1782" s="15"/>
      <c r="E1782" s="11"/>
      <c r="F1782" s="16"/>
      <c r="G1782" s="53" t="str">
        <f t="shared" si="29"/>
        <v xml:space="preserve"> </v>
      </c>
    </row>
    <row r="1783" spans="2:7" ht="20.100000000000001" customHeight="1">
      <c r="B1783" s="11"/>
      <c r="C1783" s="11"/>
      <c r="D1783" s="15"/>
      <c r="E1783" s="11"/>
      <c r="F1783" s="16"/>
      <c r="G1783" s="53" t="str">
        <f t="shared" si="29"/>
        <v xml:space="preserve"> </v>
      </c>
    </row>
    <row r="1784" spans="2:7" ht="20.100000000000001" customHeight="1">
      <c r="B1784" s="11"/>
      <c r="C1784" s="11"/>
      <c r="D1784" s="15"/>
      <c r="E1784" s="11"/>
      <c r="F1784" s="16"/>
      <c r="G1784" s="53" t="str">
        <f t="shared" si="29"/>
        <v xml:space="preserve"> </v>
      </c>
    </row>
    <row r="1785" spans="2:7" ht="20.100000000000001" customHeight="1">
      <c r="B1785" s="11"/>
      <c r="C1785" s="11"/>
      <c r="D1785" s="15"/>
      <c r="E1785" s="11"/>
      <c r="F1785" s="16"/>
      <c r="G1785" s="53" t="str">
        <f t="shared" si="29"/>
        <v xml:space="preserve"> </v>
      </c>
    </row>
    <row r="1786" spans="2:7" ht="20.100000000000001" customHeight="1">
      <c r="B1786" s="11"/>
      <c r="C1786" s="11"/>
      <c r="D1786" s="15"/>
      <c r="E1786" s="11"/>
      <c r="F1786" s="16"/>
      <c r="G1786" s="53" t="str">
        <f t="shared" si="29"/>
        <v xml:space="preserve"> </v>
      </c>
    </row>
    <row r="1787" spans="2:7" ht="20.100000000000001" customHeight="1">
      <c r="B1787" s="11"/>
      <c r="C1787" s="11"/>
      <c r="D1787" s="15"/>
      <c r="E1787" s="11"/>
      <c r="F1787" s="16"/>
      <c r="G1787" s="53" t="str">
        <f t="shared" si="29"/>
        <v xml:space="preserve"> </v>
      </c>
    </row>
    <row r="1788" spans="2:7" ht="20.100000000000001" customHeight="1">
      <c r="B1788" s="11"/>
      <c r="C1788" s="11"/>
      <c r="D1788" s="15"/>
      <c r="E1788" s="11"/>
      <c r="F1788" s="16"/>
      <c r="G1788" s="53" t="str">
        <f t="shared" si="29"/>
        <v xml:space="preserve"> </v>
      </c>
    </row>
    <row r="1789" spans="2:7" ht="20.100000000000001" customHeight="1">
      <c r="B1789" s="11"/>
      <c r="C1789" s="11"/>
      <c r="D1789" s="15"/>
      <c r="E1789" s="11"/>
      <c r="F1789" s="16"/>
      <c r="G1789" s="53" t="str">
        <f t="shared" si="29"/>
        <v xml:space="preserve"> </v>
      </c>
    </row>
    <row r="1790" spans="2:7" ht="20.100000000000001" customHeight="1">
      <c r="B1790" s="11"/>
      <c r="C1790" s="11"/>
      <c r="D1790" s="15"/>
      <c r="E1790" s="11"/>
      <c r="F1790" s="16"/>
      <c r="G1790" s="53" t="str">
        <f t="shared" si="29"/>
        <v xml:space="preserve"> </v>
      </c>
    </row>
    <row r="1791" spans="2:7" ht="20.100000000000001" customHeight="1">
      <c r="B1791" s="11"/>
      <c r="C1791" s="11"/>
      <c r="D1791" s="15"/>
      <c r="E1791" s="11"/>
      <c r="F1791" s="16"/>
      <c r="G1791" s="53" t="str">
        <f t="shared" si="29"/>
        <v xml:space="preserve"> </v>
      </c>
    </row>
    <row r="1792" spans="2:7" ht="20.100000000000001" customHeight="1">
      <c r="B1792" s="11"/>
      <c r="C1792" s="11"/>
      <c r="D1792" s="15"/>
      <c r="E1792" s="11"/>
      <c r="F1792" s="16"/>
      <c r="G1792" s="53" t="str">
        <f t="shared" si="29"/>
        <v xml:space="preserve"> </v>
      </c>
    </row>
    <row r="1793" spans="2:7" ht="20.100000000000001" customHeight="1">
      <c r="B1793" s="11"/>
      <c r="C1793" s="11"/>
      <c r="D1793" s="15"/>
      <c r="E1793" s="11"/>
      <c r="F1793" s="16"/>
      <c r="G1793" s="53" t="str">
        <f t="shared" si="29"/>
        <v xml:space="preserve"> </v>
      </c>
    </row>
    <row r="1794" spans="2:7" ht="20.100000000000001" customHeight="1">
      <c r="B1794" s="11"/>
      <c r="C1794" s="11"/>
      <c r="D1794" s="15"/>
      <c r="E1794" s="11"/>
      <c r="F1794" s="16"/>
      <c r="G1794" s="53" t="str">
        <f t="shared" si="29"/>
        <v xml:space="preserve"> </v>
      </c>
    </row>
    <row r="1795" spans="2:7" ht="20.100000000000001" customHeight="1">
      <c r="B1795" s="11"/>
      <c r="C1795" s="11"/>
      <c r="D1795" s="15"/>
      <c r="E1795" s="11"/>
      <c r="F1795" s="16"/>
      <c r="G1795" s="53" t="str">
        <f t="shared" si="29"/>
        <v xml:space="preserve"> </v>
      </c>
    </row>
    <row r="1796" spans="2:7" ht="20.100000000000001" customHeight="1">
      <c r="B1796" s="11"/>
      <c r="C1796" s="11"/>
      <c r="D1796" s="15"/>
      <c r="E1796" s="11"/>
      <c r="F1796" s="16"/>
      <c r="G1796" s="53" t="str">
        <f t="shared" si="29"/>
        <v xml:space="preserve"> </v>
      </c>
    </row>
    <row r="1797" spans="2:7" ht="20.100000000000001" customHeight="1">
      <c r="B1797" s="11"/>
      <c r="C1797" s="11"/>
      <c r="D1797" s="15"/>
      <c r="E1797" s="11"/>
      <c r="F1797" s="16"/>
      <c r="G1797" s="53" t="str">
        <f t="shared" si="29"/>
        <v xml:space="preserve"> </v>
      </c>
    </row>
    <row r="1798" spans="2:7" ht="20.100000000000001" customHeight="1">
      <c r="B1798" s="11"/>
      <c r="C1798" s="11"/>
      <c r="D1798" s="15"/>
      <c r="E1798" s="11"/>
      <c r="F1798" s="16"/>
      <c r="G1798" s="53" t="str">
        <f t="shared" si="29"/>
        <v xml:space="preserve"> </v>
      </c>
    </row>
    <row r="1799" spans="2:7" ht="20.100000000000001" customHeight="1">
      <c r="B1799" s="11"/>
      <c r="C1799" s="11"/>
      <c r="D1799" s="15"/>
      <c r="E1799" s="11"/>
      <c r="F1799" s="16"/>
      <c r="G1799" s="53" t="str">
        <f t="shared" si="29"/>
        <v xml:space="preserve"> </v>
      </c>
    </row>
    <row r="1800" spans="2:7" ht="20.100000000000001" customHeight="1">
      <c r="B1800" s="11"/>
      <c r="C1800" s="11"/>
      <c r="D1800" s="15"/>
      <c r="E1800" s="11"/>
      <c r="F1800" s="16"/>
      <c r="G1800" s="53" t="str">
        <f t="shared" si="29"/>
        <v xml:space="preserve"> </v>
      </c>
    </row>
    <row r="1801" spans="2:7" ht="20.100000000000001" customHeight="1">
      <c r="B1801" s="11"/>
      <c r="C1801" s="11"/>
      <c r="D1801" s="15"/>
      <c r="E1801" s="11"/>
      <c r="F1801" s="16"/>
      <c r="G1801" s="53" t="str">
        <f t="shared" si="29"/>
        <v xml:space="preserve"> </v>
      </c>
    </row>
    <row r="1802" spans="2:7" ht="20.100000000000001" customHeight="1">
      <c r="B1802" s="11"/>
      <c r="C1802" s="11"/>
      <c r="D1802" s="15"/>
      <c r="E1802" s="11"/>
      <c r="F1802" s="16"/>
      <c r="G1802" s="53" t="str">
        <f t="shared" si="29"/>
        <v xml:space="preserve"> </v>
      </c>
    </row>
    <row r="1803" spans="2:7" ht="20.100000000000001" customHeight="1">
      <c r="B1803" s="11"/>
      <c r="C1803" s="11"/>
      <c r="D1803" s="15"/>
      <c r="E1803" s="11"/>
      <c r="F1803" s="16"/>
      <c r="G1803" s="53" t="str">
        <f t="shared" si="29"/>
        <v xml:space="preserve"> </v>
      </c>
    </row>
    <row r="1804" spans="2:7" ht="20.100000000000001" customHeight="1">
      <c r="B1804" s="11"/>
      <c r="C1804" s="11"/>
      <c r="D1804" s="15"/>
      <c r="E1804" s="11"/>
      <c r="F1804" s="16"/>
      <c r="G1804" s="53" t="str">
        <f t="shared" si="29"/>
        <v xml:space="preserve"> </v>
      </c>
    </row>
    <row r="1805" spans="2:7" ht="20.100000000000001" customHeight="1">
      <c r="B1805" s="11"/>
      <c r="C1805" s="11"/>
      <c r="D1805" s="15"/>
      <c r="E1805" s="11"/>
      <c r="F1805" s="16"/>
      <c r="G1805" s="53" t="str">
        <f t="shared" si="29"/>
        <v xml:space="preserve"> </v>
      </c>
    </row>
    <row r="1806" spans="2:7" ht="20.100000000000001" customHeight="1">
      <c r="B1806" s="11"/>
      <c r="C1806" s="11"/>
      <c r="D1806" s="15"/>
      <c r="E1806" s="11"/>
      <c r="F1806" s="16"/>
      <c r="G1806" s="53" t="str">
        <f t="shared" si="29"/>
        <v xml:space="preserve"> </v>
      </c>
    </row>
    <row r="1807" spans="2:7" ht="20.100000000000001" customHeight="1">
      <c r="B1807" s="11"/>
      <c r="C1807" s="11"/>
      <c r="D1807" s="15"/>
      <c r="E1807" s="11"/>
      <c r="F1807" s="16"/>
      <c r="G1807" s="53" t="str">
        <f t="shared" si="29"/>
        <v xml:space="preserve"> </v>
      </c>
    </row>
    <row r="1808" spans="2:7" ht="20.100000000000001" customHeight="1">
      <c r="B1808" s="11"/>
      <c r="C1808" s="11"/>
      <c r="D1808" s="15"/>
      <c r="E1808" s="11"/>
      <c r="F1808" s="16"/>
      <c r="G1808" s="53" t="str">
        <f t="shared" si="29"/>
        <v xml:space="preserve"> </v>
      </c>
    </row>
    <row r="1809" spans="2:7" ht="20.100000000000001" customHeight="1">
      <c r="B1809" s="11"/>
      <c r="C1809" s="11"/>
      <c r="D1809" s="15"/>
      <c r="E1809" s="11"/>
      <c r="F1809" s="16"/>
      <c r="G1809" s="53" t="str">
        <f t="shared" si="29"/>
        <v xml:space="preserve"> </v>
      </c>
    </row>
    <row r="1810" spans="2:7" ht="20.100000000000001" customHeight="1">
      <c r="B1810" s="11"/>
      <c r="C1810" s="11"/>
      <c r="D1810" s="15"/>
      <c r="E1810" s="11"/>
      <c r="F1810" s="16"/>
      <c r="G1810" s="53" t="str">
        <f t="shared" si="29"/>
        <v xml:space="preserve"> </v>
      </c>
    </row>
    <row r="1811" spans="2:7" ht="20.100000000000001" customHeight="1">
      <c r="B1811" s="11"/>
      <c r="C1811" s="11"/>
      <c r="D1811" s="15"/>
      <c r="E1811" s="11"/>
      <c r="F1811" s="16"/>
      <c r="G1811" s="53" t="str">
        <f t="shared" si="29"/>
        <v xml:space="preserve"> </v>
      </c>
    </row>
    <row r="1812" spans="2:7" ht="20.100000000000001" customHeight="1">
      <c r="B1812" s="11"/>
      <c r="C1812" s="11"/>
      <c r="D1812" s="15"/>
      <c r="E1812" s="11"/>
      <c r="F1812" s="16"/>
      <c r="G1812" s="53" t="str">
        <f t="shared" si="29"/>
        <v xml:space="preserve"> </v>
      </c>
    </row>
    <row r="1813" spans="2:7" ht="20.100000000000001" customHeight="1">
      <c r="B1813" s="11"/>
      <c r="C1813" s="11"/>
      <c r="D1813" s="15"/>
      <c r="E1813" s="11"/>
      <c r="F1813" s="16"/>
      <c r="G1813" s="53" t="str">
        <f t="shared" si="29"/>
        <v xml:space="preserve"> </v>
      </c>
    </row>
    <row r="1814" spans="2:7" ht="20.100000000000001" customHeight="1">
      <c r="B1814" s="11"/>
      <c r="C1814" s="11"/>
      <c r="D1814" s="15"/>
      <c r="E1814" s="11"/>
      <c r="F1814" s="16"/>
      <c r="G1814" s="53" t="str">
        <f t="shared" si="29"/>
        <v xml:space="preserve"> </v>
      </c>
    </row>
    <row r="1815" spans="2:7" ht="20.100000000000001" customHeight="1">
      <c r="B1815" s="11"/>
      <c r="C1815" s="11"/>
      <c r="D1815" s="15"/>
      <c r="E1815" s="11"/>
      <c r="F1815" s="16"/>
      <c r="G1815" s="53" t="str">
        <f t="shared" si="29"/>
        <v xml:space="preserve"> </v>
      </c>
    </row>
    <row r="1816" spans="2:7" ht="20.100000000000001" customHeight="1">
      <c r="B1816" s="11"/>
      <c r="C1816" s="11"/>
      <c r="D1816" s="15"/>
      <c r="E1816" s="11"/>
      <c r="F1816" s="16"/>
      <c r="G1816" s="53" t="str">
        <f t="shared" si="29"/>
        <v xml:space="preserve"> </v>
      </c>
    </row>
    <row r="1817" spans="2:7" ht="20.100000000000001" customHeight="1">
      <c r="B1817" s="11"/>
      <c r="C1817" s="11"/>
      <c r="D1817" s="15"/>
      <c r="E1817" s="11"/>
      <c r="F1817" s="16"/>
      <c r="G1817" s="53" t="str">
        <f t="shared" si="29"/>
        <v xml:space="preserve"> </v>
      </c>
    </row>
    <row r="1818" spans="2:7" ht="20.100000000000001" customHeight="1">
      <c r="B1818" s="11"/>
      <c r="C1818" s="11"/>
      <c r="D1818" s="15"/>
      <c r="E1818" s="11"/>
      <c r="F1818" s="16"/>
      <c r="G1818" s="53" t="str">
        <f t="shared" si="29"/>
        <v xml:space="preserve"> </v>
      </c>
    </row>
    <row r="1819" spans="2:7" ht="20.100000000000001" customHeight="1">
      <c r="B1819" s="11"/>
      <c r="C1819" s="11"/>
      <c r="D1819" s="15"/>
      <c r="E1819" s="11"/>
      <c r="F1819" s="16"/>
      <c r="G1819" s="53" t="str">
        <f t="shared" si="29"/>
        <v xml:space="preserve"> </v>
      </c>
    </row>
    <row r="1820" spans="2:7" ht="20.100000000000001" customHeight="1">
      <c r="B1820" s="11"/>
      <c r="C1820" s="11"/>
      <c r="D1820" s="15"/>
      <c r="E1820" s="11"/>
      <c r="F1820" s="16"/>
      <c r="G1820" s="53" t="str">
        <f t="shared" si="29"/>
        <v xml:space="preserve"> </v>
      </c>
    </row>
    <row r="1821" spans="2:7" ht="20.100000000000001" customHeight="1">
      <c r="B1821" s="11"/>
      <c r="C1821" s="11"/>
      <c r="D1821" s="15"/>
      <c r="E1821" s="11"/>
      <c r="F1821" s="16"/>
      <c r="G1821" s="53" t="str">
        <f t="shared" si="29"/>
        <v xml:space="preserve"> </v>
      </c>
    </row>
    <row r="1822" spans="2:7" ht="20.100000000000001" customHeight="1">
      <c r="B1822" s="11"/>
      <c r="C1822" s="11"/>
      <c r="D1822" s="15"/>
      <c r="E1822" s="11"/>
      <c r="F1822" s="16"/>
      <c r="G1822" s="53" t="str">
        <f t="shared" si="29"/>
        <v xml:space="preserve"> </v>
      </c>
    </row>
    <row r="1823" spans="2:7" ht="20.100000000000001" customHeight="1">
      <c r="B1823" s="11"/>
      <c r="C1823" s="11"/>
      <c r="D1823" s="15"/>
      <c r="E1823" s="11"/>
      <c r="F1823" s="16"/>
      <c r="G1823" s="53" t="str">
        <f t="shared" si="29"/>
        <v xml:space="preserve"> </v>
      </c>
    </row>
    <row r="1824" spans="2:7" ht="20.100000000000001" customHeight="1">
      <c r="B1824" s="11"/>
      <c r="C1824" s="11"/>
      <c r="D1824" s="15"/>
      <c r="E1824" s="11"/>
      <c r="F1824" s="16"/>
      <c r="G1824" s="53" t="str">
        <f t="shared" si="29"/>
        <v xml:space="preserve"> </v>
      </c>
    </row>
    <row r="1825" spans="2:7" ht="20.100000000000001" customHeight="1">
      <c r="B1825" s="11"/>
      <c r="C1825" s="11"/>
      <c r="D1825" s="15"/>
      <c r="E1825" s="11"/>
      <c r="F1825" s="16"/>
      <c r="G1825" s="53" t="str">
        <f t="shared" si="29"/>
        <v xml:space="preserve"> </v>
      </c>
    </row>
    <row r="1826" spans="2:7" ht="20.100000000000001" customHeight="1">
      <c r="B1826" s="11"/>
      <c r="C1826" s="11"/>
      <c r="D1826" s="15"/>
      <c r="E1826" s="11"/>
      <c r="F1826" s="16"/>
      <c r="G1826" s="53" t="str">
        <f t="shared" ref="G1826:G1889" si="30">IFERROR(IF(ISBLANK(C1826)," ",IF(ISBLANK(D1826),"NUM ARBOL",IF(ISBLANK(E1826),"DAP",IF(ISBLANK(F1826),"ALTURA",IF($E$33="DAP (cm)",PI()*((E1826/100)^2)/4*F1826*$F$9,IF($E$33="CAP (cm)",PI()*((E1826/PI()/100)^2)/4*F1826*$F$9))))))," ")</f>
        <v xml:space="preserve"> </v>
      </c>
    </row>
    <row r="1827" spans="2:7" ht="20.100000000000001" customHeight="1">
      <c r="B1827" s="11"/>
      <c r="C1827" s="11"/>
      <c r="D1827" s="15"/>
      <c r="E1827" s="11"/>
      <c r="F1827" s="16"/>
      <c r="G1827" s="53" t="str">
        <f t="shared" si="30"/>
        <v xml:space="preserve"> </v>
      </c>
    </row>
    <row r="1828" spans="2:7" ht="20.100000000000001" customHeight="1">
      <c r="B1828" s="11"/>
      <c r="C1828" s="11"/>
      <c r="D1828" s="15"/>
      <c r="E1828" s="11"/>
      <c r="F1828" s="16"/>
      <c r="G1828" s="53" t="str">
        <f t="shared" si="30"/>
        <v xml:space="preserve"> </v>
      </c>
    </row>
    <row r="1829" spans="2:7" ht="20.100000000000001" customHeight="1">
      <c r="B1829" s="11"/>
      <c r="C1829" s="11"/>
      <c r="D1829" s="15"/>
      <c r="E1829" s="11"/>
      <c r="F1829" s="16"/>
      <c r="G1829" s="53" t="str">
        <f t="shared" si="30"/>
        <v xml:space="preserve"> </v>
      </c>
    </row>
    <row r="1830" spans="2:7" ht="20.100000000000001" customHeight="1">
      <c r="B1830" s="11"/>
      <c r="C1830" s="11"/>
      <c r="D1830" s="15"/>
      <c r="E1830" s="11"/>
      <c r="F1830" s="16"/>
      <c r="G1830" s="53" t="str">
        <f t="shared" si="30"/>
        <v xml:space="preserve"> </v>
      </c>
    </row>
    <row r="1831" spans="2:7" ht="20.100000000000001" customHeight="1">
      <c r="B1831" s="11"/>
      <c r="C1831" s="11"/>
      <c r="D1831" s="15"/>
      <c r="E1831" s="11"/>
      <c r="F1831" s="16"/>
      <c r="G1831" s="53" t="str">
        <f t="shared" si="30"/>
        <v xml:space="preserve"> </v>
      </c>
    </row>
    <row r="1832" spans="2:7" ht="20.100000000000001" customHeight="1">
      <c r="B1832" s="11"/>
      <c r="C1832" s="11"/>
      <c r="D1832" s="15"/>
      <c r="E1832" s="11"/>
      <c r="F1832" s="16"/>
      <c r="G1832" s="53" t="str">
        <f t="shared" si="30"/>
        <v xml:space="preserve"> </v>
      </c>
    </row>
    <row r="1833" spans="2:7" ht="20.100000000000001" customHeight="1">
      <c r="B1833" s="11"/>
      <c r="C1833" s="11"/>
      <c r="D1833" s="15"/>
      <c r="E1833" s="11"/>
      <c r="F1833" s="16"/>
      <c r="G1833" s="53" t="str">
        <f t="shared" si="30"/>
        <v xml:space="preserve"> </v>
      </c>
    </row>
    <row r="1834" spans="2:7" ht="20.100000000000001" customHeight="1">
      <c r="B1834" s="11"/>
      <c r="C1834" s="11"/>
      <c r="D1834" s="15"/>
      <c r="E1834" s="11"/>
      <c r="F1834" s="16"/>
      <c r="G1834" s="53" t="str">
        <f t="shared" si="30"/>
        <v xml:space="preserve"> </v>
      </c>
    </row>
    <row r="1835" spans="2:7" ht="20.100000000000001" customHeight="1">
      <c r="B1835" s="11"/>
      <c r="C1835" s="11"/>
      <c r="D1835" s="15"/>
      <c r="E1835" s="11"/>
      <c r="F1835" s="16"/>
      <c r="G1835" s="53" t="str">
        <f t="shared" si="30"/>
        <v xml:space="preserve"> </v>
      </c>
    </row>
    <row r="1836" spans="2:7" ht="20.100000000000001" customHeight="1">
      <c r="B1836" s="11"/>
      <c r="C1836" s="11"/>
      <c r="D1836" s="15"/>
      <c r="E1836" s="11"/>
      <c r="F1836" s="16"/>
      <c r="G1836" s="53" t="str">
        <f t="shared" si="30"/>
        <v xml:space="preserve"> </v>
      </c>
    </row>
    <row r="1837" spans="2:7" ht="20.100000000000001" customHeight="1">
      <c r="B1837" s="11"/>
      <c r="C1837" s="11"/>
      <c r="D1837" s="15"/>
      <c r="E1837" s="11"/>
      <c r="F1837" s="16"/>
      <c r="G1837" s="53" t="str">
        <f t="shared" si="30"/>
        <v xml:space="preserve"> </v>
      </c>
    </row>
    <row r="1838" spans="2:7" ht="20.100000000000001" customHeight="1">
      <c r="B1838" s="11"/>
      <c r="C1838" s="11"/>
      <c r="D1838" s="15"/>
      <c r="E1838" s="11"/>
      <c r="F1838" s="16"/>
      <c r="G1838" s="53" t="str">
        <f t="shared" si="30"/>
        <v xml:space="preserve"> </v>
      </c>
    </row>
    <row r="1839" spans="2:7" ht="20.100000000000001" customHeight="1">
      <c r="B1839" s="11"/>
      <c r="C1839" s="11"/>
      <c r="D1839" s="15"/>
      <c r="E1839" s="11"/>
      <c r="F1839" s="16"/>
      <c r="G1839" s="53" t="str">
        <f t="shared" si="30"/>
        <v xml:space="preserve"> </v>
      </c>
    </row>
    <row r="1840" spans="2:7" ht="20.100000000000001" customHeight="1">
      <c r="B1840" s="11"/>
      <c r="C1840" s="11"/>
      <c r="D1840" s="15"/>
      <c r="E1840" s="11"/>
      <c r="F1840" s="16"/>
      <c r="G1840" s="53" t="str">
        <f t="shared" si="30"/>
        <v xml:space="preserve"> </v>
      </c>
    </row>
    <row r="1841" spans="2:7" ht="20.100000000000001" customHeight="1">
      <c r="B1841" s="11"/>
      <c r="C1841" s="11"/>
      <c r="D1841" s="15"/>
      <c r="E1841" s="11"/>
      <c r="F1841" s="16"/>
      <c r="G1841" s="53" t="str">
        <f t="shared" si="30"/>
        <v xml:space="preserve"> </v>
      </c>
    </row>
    <row r="1842" spans="2:7" ht="20.100000000000001" customHeight="1">
      <c r="B1842" s="11"/>
      <c r="C1842" s="11"/>
      <c r="D1842" s="15"/>
      <c r="E1842" s="11"/>
      <c r="F1842" s="16"/>
      <c r="G1842" s="53" t="str">
        <f t="shared" si="30"/>
        <v xml:space="preserve"> </v>
      </c>
    </row>
    <row r="1843" spans="2:7" ht="20.100000000000001" customHeight="1">
      <c r="B1843" s="11"/>
      <c r="C1843" s="11"/>
      <c r="D1843" s="15"/>
      <c r="E1843" s="11"/>
      <c r="F1843" s="16"/>
      <c r="G1843" s="53" t="str">
        <f t="shared" si="30"/>
        <v xml:space="preserve"> </v>
      </c>
    </row>
    <row r="1844" spans="2:7" ht="20.100000000000001" customHeight="1">
      <c r="B1844" s="11"/>
      <c r="C1844" s="11"/>
      <c r="D1844" s="15"/>
      <c r="E1844" s="11"/>
      <c r="F1844" s="16"/>
      <c r="G1844" s="53" t="str">
        <f t="shared" si="30"/>
        <v xml:space="preserve"> </v>
      </c>
    </row>
    <row r="1845" spans="2:7" ht="20.100000000000001" customHeight="1">
      <c r="B1845" s="11"/>
      <c r="C1845" s="11"/>
      <c r="D1845" s="15"/>
      <c r="E1845" s="11"/>
      <c r="F1845" s="16"/>
      <c r="G1845" s="53" t="str">
        <f t="shared" si="30"/>
        <v xml:space="preserve"> </v>
      </c>
    </row>
    <row r="1846" spans="2:7" ht="20.100000000000001" customHeight="1">
      <c r="B1846" s="11"/>
      <c r="C1846" s="11"/>
      <c r="D1846" s="15"/>
      <c r="E1846" s="11"/>
      <c r="F1846" s="16"/>
      <c r="G1846" s="53" t="str">
        <f t="shared" si="30"/>
        <v xml:space="preserve"> </v>
      </c>
    </row>
    <row r="1847" spans="2:7" ht="20.100000000000001" customHeight="1">
      <c r="B1847" s="11"/>
      <c r="C1847" s="11"/>
      <c r="D1847" s="15"/>
      <c r="E1847" s="11"/>
      <c r="F1847" s="16"/>
      <c r="G1847" s="53" t="str">
        <f t="shared" si="30"/>
        <v xml:space="preserve"> </v>
      </c>
    </row>
    <row r="1848" spans="2:7" ht="20.100000000000001" customHeight="1">
      <c r="B1848" s="11"/>
      <c r="C1848" s="11"/>
      <c r="D1848" s="15"/>
      <c r="E1848" s="11"/>
      <c r="F1848" s="16"/>
      <c r="G1848" s="53" t="str">
        <f t="shared" si="30"/>
        <v xml:space="preserve"> </v>
      </c>
    </row>
    <row r="1849" spans="2:7" ht="20.100000000000001" customHeight="1">
      <c r="B1849" s="11"/>
      <c r="C1849" s="11"/>
      <c r="D1849" s="15"/>
      <c r="E1849" s="11"/>
      <c r="F1849" s="16"/>
      <c r="G1849" s="53" t="str">
        <f t="shared" si="30"/>
        <v xml:space="preserve"> </v>
      </c>
    </row>
    <row r="1850" spans="2:7" ht="20.100000000000001" customHeight="1">
      <c r="B1850" s="11"/>
      <c r="C1850" s="11"/>
      <c r="D1850" s="15"/>
      <c r="E1850" s="11"/>
      <c r="F1850" s="16"/>
      <c r="G1850" s="53" t="str">
        <f t="shared" si="30"/>
        <v xml:space="preserve"> </v>
      </c>
    </row>
    <row r="1851" spans="2:7" ht="20.100000000000001" customHeight="1">
      <c r="B1851" s="11"/>
      <c r="C1851" s="11"/>
      <c r="D1851" s="15"/>
      <c r="E1851" s="11"/>
      <c r="F1851" s="16"/>
      <c r="G1851" s="53" t="str">
        <f t="shared" si="30"/>
        <v xml:space="preserve"> </v>
      </c>
    </row>
    <row r="1852" spans="2:7" ht="20.100000000000001" customHeight="1">
      <c r="B1852" s="11"/>
      <c r="C1852" s="11"/>
      <c r="D1852" s="15"/>
      <c r="E1852" s="11"/>
      <c r="F1852" s="16"/>
      <c r="G1852" s="53" t="str">
        <f t="shared" si="30"/>
        <v xml:space="preserve"> </v>
      </c>
    </row>
    <row r="1853" spans="2:7" ht="20.100000000000001" customHeight="1">
      <c r="B1853" s="11"/>
      <c r="C1853" s="11"/>
      <c r="D1853" s="15"/>
      <c r="E1853" s="11"/>
      <c r="F1853" s="16"/>
      <c r="G1853" s="53" t="str">
        <f t="shared" si="30"/>
        <v xml:space="preserve"> </v>
      </c>
    </row>
    <row r="1854" spans="2:7" ht="20.100000000000001" customHeight="1">
      <c r="B1854" s="11"/>
      <c r="C1854" s="11"/>
      <c r="D1854" s="15"/>
      <c r="E1854" s="11"/>
      <c r="F1854" s="16"/>
      <c r="G1854" s="53" t="str">
        <f t="shared" si="30"/>
        <v xml:space="preserve"> </v>
      </c>
    </row>
    <row r="1855" spans="2:7" ht="20.100000000000001" customHeight="1">
      <c r="B1855" s="11"/>
      <c r="C1855" s="11"/>
      <c r="D1855" s="15"/>
      <c r="E1855" s="11"/>
      <c r="F1855" s="16"/>
      <c r="G1855" s="53" t="str">
        <f t="shared" si="30"/>
        <v xml:space="preserve"> </v>
      </c>
    </row>
    <row r="1856" spans="2:7" ht="20.100000000000001" customHeight="1">
      <c r="B1856" s="11"/>
      <c r="C1856" s="11"/>
      <c r="D1856" s="15"/>
      <c r="E1856" s="11"/>
      <c r="F1856" s="16"/>
      <c r="G1856" s="53" t="str">
        <f t="shared" si="30"/>
        <v xml:space="preserve"> </v>
      </c>
    </row>
    <row r="1857" spans="2:7" ht="20.100000000000001" customHeight="1">
      <c r="B1857" s="11"/>
      <c r="C1857" s="11"/>
      <c r="D1857" s="15"/>
      <c r="E1857" s="11"/>
      <c r="F1857" s="16"/>
      <c r="G1857" s="53" t="str">
        <f t="shared" si="30"/>
        <v xml:space="preserve"> </v>
      </c>
    </row>
    <row r="1858" spans="2:7" ht="20.100000000000001" customHeight="1">
      <c r="B1858" s="11"/>
      <c r="C1858" s="11"/>
      <c r="D1858" s="15"/>
      <c r="E1858" s="11"/>
      <c r="F1858" s="16"/>
      <c r="G1858" s="53" t="str">
        <f t="shared" si="30"/>
        <v xml:space="preserve"> </v>
      </c>
    </row>
    <row r="1859" spans="2:7" ht="20.100000000000001" customHeight="1">
      <c r="B1859" s="11"/>
      <c r="C1859" s="11"/>
      <c r="D1859" s="15"/>
      <c r="E1859" s="11"/>
      <c r="F1859" s="16"/>
      <c r="G1859" s="53" t="str">
        <f t="shared" si="30"/>
        <v xml:space="preserve"> </v>
      </c>
    </row>
    <row r="1860" spans="2:7" ht="20.100000000000001" customHeight="1">
      <c r="B1860" s="11"/>
      <c r="C1860" s="11"/>
      <c r="D1860" s="15"/>
      <c r="E1860" s="11"/>
      <c r="F1860" s="16"/>
      <c r="G1860" s="53" t="str">
        <f t="shared" si="30"/>
        <v xml:space="preserve"> </v>
      </c>
    </row>
    <row r="1861" spans="2:7" ht="20.100000000000001" customHeight="1">
      <c r="B1861" s="11"/>
      <c r="C1861" s="11"/>
      <c r="D1861" s="15"/>
      <c r="E1861" s="11"/>
      <c r="F1861" s="16"/>
      <c r="G1861" s="53" t="str">
        <f t="shared" si="30"/>
        <v xml:space="preserve"> </v>
      </c>
    </row>
    <row r="1862" spans="2:7" ht="20.100000000000001" customHeight="1">
      <c r="B1862" s="11"/>
      <c r="C1862" s="11"/>
      <c r="D1862" s="15"/>
      <c r="E1862" s="11"/>
      <c r="F1862" s="16"/>
      <c r="G1862" s="53" t="str">
        <f t="shared" si="30"/>
        <v xml:space="preserve"> </v>
      </c>
    </row>
    <row r="1863" spans="2:7" ht="20.100000000000001" customHeight="1">
      <c r="B1863" s="11"/>
      <c r="C1863" s="11"/>
      <c r="D1863" s="15"/>
      <c r="E1863" s="11"/>
      <c r="F1863" s="16"/>
      <c r="G1863" s="53" t="str">
        <f t="shared" si="30"/>
        <v xml:space="preserve"> </v>
      </c>
    </row>
    <row r="1864" spans="2:7" ht="20.100000000000001" customHeight="1">
      <c r="B1864" s="11"/>
      <c r="C1864" s="11"/>
      <c r="D1864" s="15"/>
      <c r="E1864" s="11"/>
      <c r="F1864" s="16"/>
      <c r="G1864" s="53" t="str">
        <f t="shared" si="30"/>
        <v xml:space="preserve"> </v>
      </c>
    </row>
    <row r="1865" spans="2:7" ht="20.100000000000001" customHeight="1">
      <c r="B1865" s="11"/>
      <c r="C1865" s="11"/>
      <c r="D1865" s="15"/>
      <c r="E1865" s="11"/>
      <c r="F1865" s="16"/>
      <c r="G1865" s="53" t="str">
        <f t="shared" si="30"/>
        <v xml:space="preserve"> </v>
      </c>
    </row>
    <row r="1866" spans="2:7" ht="20.100000000000001" customHeight="1">
      <c r="B1866" s="11"/>
      <c r="C1866" s="11"/>
      <c r="D1866" s="15"/>
      <c r="E1866" s="11"/>
      <c r="F1866" s="16"/>
      <c r="G1866" s="53" t="str">
        <f t="shared" si="30"/>
        <v xml:space="preserve"> </v>
      </c>
    </row>
    <row r="1867" spans="2:7" ht="20.100000000000001" customHeight="1">
      <c r="B1867" s="11"/>
      <c r="C1867" s="11"/>
      <c r="D1867" s="15"/>
      <c r="E1867" s="11"/>
      <c r="F1867" s="16"/>
      <c r="G1867" s="53" t="str">
        <f t="shared" si="30"/>
        <v xml:space="preserve"> </v>
      </c>
    </row>
    <row r="1868" spans="2:7" ht="20.100000000000001" customHeight="1">
      <c r="B1868" s="11"/>
      <c r="C1868" s="11"/>
      <c r="D1868" s="15"/>
      <c r="E1868" s="11"/>
      <c r="F1868" s="16"/>
      <c r="G1868" s="53" t="str">
        <f t="shared" si="30"/>
        <v xml:space="preserve"> </v>
      </c>
    </row>
    <row r="1869" spans="2:7" ht="20.100000000000001" customHeight="1">
      <c r="B1869" s="11"/>
      <c r="C1869" s="11"/>
      <c r="D1869" s="15"/>
      <c r="E1869" s="11"/>
      <c r="F1869" s="16"/>
      <c r="G1869" s="53" t="str">
        <f t="shared" si="30"/>
        <v xml:space="preserve"> </v>
      </c>
    </row>
    <row r="1870" spans="2:7" ht="20.100000000000001" customHeight="1">
      <c r="B1870" s="11"/>
      <c r="C1870" s="11"/>
      <c r="D1870" s="15"/>
      <c r="E1870" s="11"/>
      <c r="F1870" s="16"/>
      <c r="G1870" s="53" t="str">
        <f t="shared" si="30"/>
        <v xml:space="preserve"> </v>
      </c>
    </row>
    <row r="1871" spans="2:7" ht="20.100000000000001" customHeight="1">
      <c r="B1871" s="11"/>
      <c r="C1871" s="11"/>
      <c r="D1871" s="15"/>
      <c r="E1871" s="11"/>
      <c r="F1871" s="16"/>
      <c r="G1871" s="53" t="str">
        <f t="shared" si="30"/>
        <v xml:space="preserve"> </v>
      </c>
    </row>
    <row r="1872" spans="2:7" ht="20.100000000000001" customHeight="1">
      <c r="B1872" s="11"/>
      <c r="C1872" s="11"/>
      <c r="D1872" s="15"/>
      <c r="E1872" s="11"/>
      <c r="F1872" s="16"/>
      <c r="G1872" s="53" t="str">
        <f t="shared" si="30"/>
        <v xml:space="preserve"> </v>
      </c>
    </row>
    <row r="1873" spans="2:7" ht="20.100000000000001" customHeight="1">
      <c r="B1873" s="11"/>
      <c r="C1873" s="11"/>
      <c r="D1873" s="15"/>
      <c r="E1873" s="11"/>
      <c r="F1873" s="16"/>
      <c r="G1873" s="53" t="str">
        <f t="shared" si="30"/>
        <v xml:space="preserve"> </v>
      </c>
    </row>
    <row r="1874" spans="2:7" ht="20.100000000000001" customHeight="1">
      <c r="B1874" s="11"/>
      <c r="C1874" s="11"/>
      <c r="D1874" s="15"/>
      <c r="E1874" s="11"/>
      <c r="F1874" s="16"/>
      <c r="G1874" s="53" t="str">
        <f t="shared" si="30"/>
        <v xml:space="preserve"> </v>
      </c>
    </row>
    <row r="1875" spans="2:7" ht="20.100000000000001" customHeight="1">
      <c r="B1875" s="11"/>
      <c r="C1875" s="11"/>
      <c r="D1875" s="15"/>
      <c r="E1875" s="11"/>
      <c r="F1875" s="16"/>
      <c r="G1875" s="53" t="str">
        <f t="shared" si="30"/>
        <v xml:space="preserve"> </v>
      </c>
    </row>
    <row r="1876" spans="2:7" ht="20.100000000000001" customHeight="1">
      <c r="B1876" s="11"/>
      <c r="C1876" s="11"/>
      <c r="D1876" s="15"/>
      <c r="E1876" s="11"/>
      <c r="F1876" s="16"/>
      <c r="G1876" s="53" t="str">
        <f t="shared" si="30"/>
        <v xml:space="preserve"> </v>
      </c>
    </row>
    <row r="1877" spans="2:7" ht="20.100000000000001" customHeight="1">
      <c r="B1877" s="11"/>
      <c r="C1877" s="11"/>
      <c r="D1877" s="15"/>
      <c r="E1877" s="11"/>
      <c r="F1877" s="16"/>
      <c r="G1877" s="53" t="str">
        <f t="shared" si="30"/>
        <v xml:space="preserve"> </v>
      </c>
    </row>
    <row r="1878" spans="2:7" ht="20.100000000000001" customHeight="1">
      <c r="B1878" s="11"/>
      <c r="C1878" s="11"/>
      <c r="D1878" s="15"/>
      <c r="E1878" s="11"/>
      <c r="F1878" s="16"/>
      <c r="G1878" s="53" t="str">
        <f t="shared" si="30"/>
        <v xml:space="preserve"> </v>
      </c>
    </row>
    <row r="1879" spans="2:7" ht="20.100000000000001" customHeight="1">
      <c r="B1879" s="11"/>
      <c r="C1879" s="11"/>
      <c r="D1879" s="15"/>
      <c r="E1879" s="11"/>
      <c r="F1879" s="16"/>
      <c r="G1879" s="53" t="str">
        <f t="shared" si="30"/>
        <v xml:space="preserve"> </v>
      </c>
    </row>
    <row r="1880" spans="2:7" ht="20.100000000000001" customHeight="1">
      <c r="B1880" s="11"/>
      <c r="C1880" s="11"/>
      <c r="D1880" s="15"/>
      <c r="E1880" s="11"/>
      <c r="F1880" s="16"/>
      <c r="G1880" s="53" t="str">
        <f t="shared" si="30"/>
        <v xml:space="preserve"> </v>
      </c>
    </row>
    <row r="1881" spans="2:7" ht="20.100000000000001" customHeight="1">
      <c r="B1881" s="11"/>
      <c r="C1881" s="11"/>
      <c r="D1881" s="15"/>
      <c r="E1881" s="11"/>
      <c r="F1881" s="16"/>
      <c r="G1881" s="53" t="str">
        <f t="shared" si="30"/>
        <v xml:space="preserve"> </v>
      </c>
    </row>
    <row r="1882" spans="2:7" ht="20.100000000000001" customHeight="1">
      <c r="B1882" s="11"/>
      <c r="C1882" s="11"/>
      <c r="D1882" s="15"/>
      <c r="E1882" s="11"/>
      <c r="F1882" s="16"/>
      <c r="G1882" s="53" t="str">
        <f t="shared" si="30"/>
        <v xml:space="preserve"> </v>
      </c>
    </row>
    <row r="1883" spans="2:7" ht="20.100000000000001" customHeight="1">
      <c r="B1883" s="11"/>
      <c r="C1883" s="11"/>
      <c r="D1883" s="15"/>
      <c r="E1883" s="11"/>
      <c r="F1883" s="16"/>
      <c r="G1883" s="53" t="str">
        <f t="shared" si="30"/>
        <v xml:space="preserve"> </v>
      </c>
    </row>
    <row r="1884" spans="2:7" ht="20.100000000000001" customHeight="1">
      <c r="B1884" s="11"/>
      <c r="C1884" s="11"/>
      <c r="D1884" s="15"/>
      <c r="E1884" s="11"/>
      <c r="F1884" s="16"/>
      <c r="G1884" s="53" t="str">
        <f t="shared" si="30"/>
        <v xml:space="preserve"> </v>
      </c>
    </row>
    <row r="1885" spans="2:7" ht="20.100000000000001" customHeight="1">
      <c r="B1885" s="11"/>
      <c r="C1885" s="11"/>
      <c r="D1885" s="15"/>
      <c r="E1885" s="11"/>
      <c r="F1885" s="16"/>
      <c r="G1885" s="53" t="str">
        <f t="shared" si="30"/>
        <v xml:space="preserve"> </v>
      </c>
    </row>
    <row r="1886" spans="2:7" ht="20.100000000000001" customHeight="1">
      <c r="B1886" s="11"/>
      <c r="C1886" s="11"/>
      <c r="D1886" s="15"/>
      <c r="E1886" s="11"/>
      <c r="F1886" s="16"/>
      <c r="G1886" s="53" t="str">
        <f t="shared" si="30"/>
        <v xml:space="preserve"> </v>
      </c>
    </row>
    <row r="1887" spans="2:7" ht="20.100000000000001" customHeight="1">
      <c r="B1887" s="11"/>
      <c r="C1887" s="11"/>
      <c r="D1887" s="15"/>
      <c r="E1887" s="11"/>
      <c r="F1887" s="16"/>
      <c r="G1887" s="53" t="str">
        <f t="shared" si="30"/>
        <v xml:space="preserve"> </v>
      </c>
    </row>
    <row r="1888" spans="2:7" ht="20.100000000000001" customHeight="1">
      <c r="B1888" s="11"/>
      <c r="C1888" s="11"/>
      <c r="D1888" s="15"/>
      <c r="E1888" s="11"/>
      <c r="F1888" s="16"/>
      <c r="G1888" s="53" t="str">
        <f t="shared" si="30"/>
        <v xml:space="preserve"> </v>
      </c>
    </row>
    <row r="1889" spans="2:7" ht="20.100000000000001" customHeight="1">
      <c r="B1889" s="11"/>
      <c r="C1889" s="11"/>
      <c r="D1889" s="15"/>
      <c r="E1889" s="11"/>
      <c r="F1889" s="16"/>
      <c r="G1889" s="53" t="str">
        <f t="shared" si="30"/>
        <v xml:space="preserve"> </v>
      </c>
    </row>
    <row r="1890" spans="2:7" ht="20.100000000000001" customHeight="1">
      <c r="B1890" s="11"/>
      <c r="C1890" s="11"/>
      <c r="D1890" s="15"/>
      <c r="E1890" s="11"/>
      <c r="F1890" s="16"/>
      <c r="G1890" s="53" t="str">
        <f t="shared" ref="G1890:G1953" si="31">IFERROR(IF(ISBLANK(C1890)," ",IF(ISBLANK(D1890),"NUM ARBOL",IF(ISBLANK(E1890),"DAP",IF(ISBLANK(F1890),"ALTURA",IF($E$33="DAP (cm)",PI()*((E1890/100)^2)/4*F1890*$F$9,IF($E$33="CAP (cm)",PI()*((E1890/PI()/100)^2)/4*F1890*$F$9))))))," ")</f>
        <v xml:space="preserve"> </v>
      </c>
    </row>
    <row r="1891" spans="2:7" ht="20.100000000000001" customHeight="1">
      <c r="B1891" s="11"/>
      <c r="C1891" s="11"/>
      <c r="D1891" s="15"/>
      <c r="E1891" s="11"/>
      <c r="F1891" s="16"/>
      <c r="G1891" s="53" t="str">
        <f t="shared" si="31"/>
        <v xml:space="preserve"> </v>
      </c>
    </row>
    <row r="1892" spans="2:7" ht="20.100000000000001" customHeight="1">
      <c r="B1892" s="11"/>
      <c r="C1892" s="11"/>
      <c r="D1892" s="15"/>
      <c r="E1892" s="11"/>
      <c r="F1892" s="16"/>
      <c r="G1892" s="53" t="str">
        <f t="shared" si="31"/>
        <v xml:space="preserve"> </v>
      </c>
    </row>
    <row r="1893" spans="2:7" ht="20.100000000000001" customHeight="1">
      <c r="B1893" s="11"/>
      <c r="C1893" s="11"/>
      <c r="D1893" s="15"/>
      <c r="E1893" s="11"/>
      <c r="F1893" s="16"/>
      <c r="G1893" s="53" t="str">
        <f t="shared" si="31"/>
        <v xml:space="preserve"> </v>
      </c>
    </row>
    <row r="1894" spans="2:7" ht="20.100000000000001" customHeight="1">
      <c r="B1894" s="11"/>
      <c r="C1894" s="11"/>
      <c r="D1894" s="15"/>
      <c r="E1894" s="11"/>
      <c r="F1894" s="16"/>
      <c r="G1894" s="53" t="str">
        <f t="shared" si="31"/>
        <v xml:space="preserve"> </v>
      </c>
    </row>
    <row r="1895" spans="2:7" ht="20.100000000000001" customHeight="1">
      <c r="B1895" s="11"/>
      <c r="C1895" s="11"/>
      <c r="D1895" s="15"/>
      <c r="E1895" s="11"/>
      <c r="F1895" s="16"/>
      <c r="G1895" s="53" t="str">
        <f t="shared" si="31"/>
        <v xml:space="preserve"> </v>
      </c>
    </row>
    <row r="1896" spans="2:7" ht="20.100000000000001" customHeight="1">
      <c r="B1896" s="11"/>
      <c r="C1896" s="11"/>
      <c r="D1896" s="15"/>
      <c r="E1896" s="11"/>
      <c r="F1896" s="16"/>
      <c r="G1896" s="53" t="str">
        <f t="shared" si="31"/>
        <v xml:space="preserve"> </v>
      </c>
    </row>
    <row r="1897" spans="2:7" ht="20.100000000000001" customHeight="1">
      <c r="B1897" s="11"/>
      <c r="C1897" s="11"/>
      <c r="D1897" s="15"/>
      <c r="E1897" s="11"/>
      <c r="F1897" s="16"/>
      <c r="G1897" s="53" t="str">
        <f t="shared" si="31"/>
        <v xml:space="preserve"> </v>
      </c>
    </row>
    <row r="1898" spans="2:7" ht="20.100000000000001" customHeight="1">
      <c r="B1898" s="11"/>
      <c r="C1898" s="11"/>
      <c r="D1898" s="15"/>
      <c r="E1898" s="11"/>
      <c r="F1898" s="16"/>
      <c r="G1898" s="53" t="str">
        <f t="shared" si="31"/>
        <v xml:space="preserve"> </v>
      </c>
    </row>
    <row r="1899" spans="2:7" ht="20.100000000000001" customHeight="1">
      <c r="B1899" s="11"/>
      <c r="C1899" s="11"/>
      <c r="D1899" s="15"/>
      <c r="E1899" s="11"/>
      <c r="F1899" s="16"/>
      <c r="G1899" s="53" t="str">
        <f t="shared" si="31"/>
        <v xml:space="preserve"> </v>
      </c>
    </row>
    <row r="1900" spans="2:7" ht="20.100000000000001" customHeight="1">
      <c r="B1900" s="11"/>
      <c r="C1900" s="11"/>
      <c r="D1900" s="15"/>
      <c r="E1900" s="11"/>
      <c r="F1900" s="16"/>
      <c r="G1900" s="53" t="str">
        <f t="shared" si="31"/>
        <v xml:space="preserve"> </v>
      </c>
    </row>
    <row r="1901" spans="2:7" ht="20.100000000000001" customHeight="1">
      <c r="B1901" s="11"/>
      <c r="C1901" s="11"/>
      <c r="D1901" s="15"/>
      <c r="E1901" s="11"/>
      <c r="F1901" s="16"/>
      <c r="G1901" s="53" t="str">
        <f t="shared" si="31"/>
        <v xml:space="preserve"> </v>
      </c>
    </row>
    <row r="1902" spans="2:7" ht="20.100000000000001" customHeight="1">
      <c r="B1902" s="11"/>
      <c r="C1902" s="11"/>
      <c r="D1902" s="15"/>
      <c r="E1902" s="11"/>
      <c r="F1902" s="16"/>
      <c r="G1902" s="53" t="str">
        <f t="shared" si="31"/>
        <v xml:space="preserve"> </v>
      </c>
    </row>
    <row r="1903" spans="2:7" ht="20.100000000000001" customHeight="1">
      <c r="B1903" s="11"/>
      <c r="C1903" s="11"/>
      <c r="D1903" s="15"/>
      <c r="E1903" s="11"/>
      <c r="F1903" s="16"/>
      <c r="G1903" s="53" t="str">
        <f t="shared" si="31"/>
        <v xml:space="preserve"> </v>
      </c>
    </row>
    <row r="1904" spans="2:7" ht="20.100000000000001" customHeight="1">
      <c r="B1904" s="11"/>
      <c r="C1904" s="11"/>
      <c r="D1904" s="15"/>
      <c r="E1904" s="11"/>
      <c r="F1904" s="16"/>
      <c r="G1904" s="53" t="str">
        <f t="shared" si="31"/>
        <v xml:space="preserve"> </v>
      </c>
    </row>
    <row r="1905" spans="2:7" ht="20.100000000000001" customHeight="1">
      <c r="B1905" s="11"/>
      <c r="C1905" s="11"/>
      <c r="D1905" s="15"/>
      <c r="E1905" s="11"/>
      <c r="F1905" s="16"/>
      <c r="G1905" s="53" t="str">
        <f t="shared" si="31"/>
        <v xml:space="preserve"> </v>
      </c>
    </row>
    <row r="1906" spans="2:7" ht="20.100000000000001" customHeight="1">
      <c r="B1906" s="11"/>
      <c r="C1906" s="11"/>
      <c r="D1906" s="15"/>
      <c r="E1906" s="11"/>
      <c r="F1906" s="16"/>
      <c r="G1906" s="53" t="str">
        <f t="shared" si="31"/>
        <v xml:space="preserve"> </v>
      </c>
    </row>
    <row r="1907" spans="2:7" ht="20.100000000000001" customHeight="1">
      <c r="B1907" s="11"/>
      <c r="C1907" s="11"/>
      <c r="D1907" s="15"/>
      <c r="E1907" s="11"/>
      <c r="F1907" s="16"/>
      <c r="G1907" s="53" t="str">
        <f t="shared" si="31"/>
        <v xml:space="preserve"> </v>
      </c>
    </row>
    <row r="1908" spans="2:7" ht="20.100000000000001" customHeight="1">
      <c r="B1908" s="11"/>
      <c r="C1908" s="11"/>
      <c r="D1908" s="15"/>
      <c r="E1908" s="11"/>
      <c r="F1908" s="16"/>
      <c r="G1908" s="53" t="str">
        <f t="shared" si="31"/>
        <v xml:space="preserve"> </v>
      </c>
    </row>
    <row r="1909" spans="2:7" ht="20.100000000000001" customHeight="1">
      <c r="B1909" s="11"/>
      <c r="C1909" s="11"/>
      <c r="D1909" s="15"/>
      <c r="E1909" s="11"/>
      <c r="F1909" s="16"/>
      <c r="G1909" s="53" t="str">
        <f t="shared" si="31"/>
        <v xml:space="preserve"> </v>
      </c>
    </row>
    <row r="1910" spans="2:7" ht="20.100000000000001" customHeight="1">
      <c r="B1910" s="11"/>
      <c r="C1910" s="11"/>
      <c r="D1910" s="15"/>
      <c r="E1910" s="11"/>
      <c r="F1910" s="16"/>
      <c r="G1910" s="53" t="str">
        <f t="shared" si="31"/>
        <v xml:space="preserve"> </v>
      </c>
    </row>
    <row r="1911" spans="2:7" ht="20.100000000000001" customHeight="1">
      <c r="B1911" s="11"/>
      <c r="C1911" s="11"/>
      <c r="D1911" s="15"/>
      <c r="E1911" s="11"/>
      <c r="F1911" s="16"/>
      <c r="G1911" s="53" t="str">
        <f t="shared" si="31"/>
        <v xml:space="preserve"> </v>
      </c>
    </row>
    <row r="1912" spans="2:7" ht="20.100000000000001" customHeight="1">
      <c r="B1912" s="11"/>
      <c r="C1912" s="11"/>
      <c r="D1912" s="15"/>
      <c r="E1912" s="11"/>
      <c r="F1912" s="16"/>
      <c r="G1912" s="53" t="str">
        <f t="shared" si="31"/>
        <v xml:space="preserve"> </v>
      </c>
    </row>
    <row r="1913" spans="2:7" ht="20.100000000000001" customHeight="1">
      <c r="B1913" s="11"/>
      <c r="C1913" s="11"/>
      <c r="D1913" s="15"/>
      <c r="E1913" s="11"/>
      <c r="F1913" s="16"/>
      <c r="G1913" s="53" t="str">
        <f t="shared" si="31"/>
        <v xml:space="preserve"> </v>
      </c>
    </row>
    <row r="1914" spans="2:7" ht="20.100000000000001" customHeight="1">
      <c r="B1914" s="11"/>
      <c r="C1914" s="11"/>
      <c r="D1914" s="15"/>
      <c r="E1914" s="11"/>
      <c r="F1914" s="16"/>
      <c r="G1914" s="53" t="str">
        <f t="shared" si="31"/>
        <v xml:space="preserve"> </v>
      </c>
    </row>
    <row r="1915" spans="2:7" ht="20.100000000000001" customHeight="1">
      <c r="B1915" s="11"/>
      <c r="C1915" s="11"/>
      <c r="D1915" s="15"/>
      <c r="E1915" s="11"/>
      <c r="F1915" s="16"/>
      <c r="G1915" s="53" t="str">
        <f t="shared" si="31"/>
        <v xml:space="preserve"> </v>
      </c>
    </row>
    <row r="1916" spans="2:7" ht="20.100000000000001" customHeight="1">
      <c r="B1916" s="11"/>
      <c r="C1916" s="11"/>
      <c r="D1916" s="15"/>
      <c r="E1916" s="11"/>
      <c r="F1916" s="16"/>
      <c r="G1916" s="53" t="str">
        <f t="shared" si="31"/>
        <v xml:space="preserve"> </v>
      </c>
    </row>
    <row r="1917" spans="2:7" ht="20.100000000000001" customHeight="1">
      <c r="B1917" s="11"/>
      <c r="C1917" s="11"/>
      <c r="D1917" s="15"/>
      <c r="E1917" s="11"/>
      <c r="F1917" s="16"/>
      <c r="G1917" s="53" t="str">
        <f t="shared" si="31"/>
        <v xml:space="preserve"> </v>
      </c>
    </row>
    <row r="1918" spans="2:7" ht="20.100000000000001" customHeight="1">
      <c r="B1918" s="11"/>
      <c r="C1918" s="11"/>
      <c r="D1918" s="15"/>
      <c r="E1918" s="11"/>
      <c r="F1918" s="16"/>
      <c r="G1918" s="53" t="str">
        <f t="shared" si="31"/>
        <v xml:space="preserve"> </v>
      </c>
    </row>
    <row r="1919" spans="2:7" ht="20.100000000000001" customHeight="1">
      <c r="B1919" s="11"/>
      <c r="C1919" s="11"/>
      <c r="D1919" s="15"/>
      <c r="E1919" s="11"/>
      <c r="F1919" s="16"/>
      <c r="G1919" s="53" t="str">
        <f t="shared" si="31"/>
        <v xml:space="preserve"> </v>
      </c>
    </row>
    <row r="1920" spans="2:7" ht="20.100000000000001" customHeight="1">
      <c r="B1920" s="11"/>
      <c r="C1920" s="11"/>
      <c r="D1920" s="15"/>
      <c r="E1920" s="11"/>
      <c r="F1920" s="16"/>
      <c r="G1920" s="53" t="str">
        <f t="shared" si="31"/>
        <v xml:space="preserve"> </v>
      </c>
    </row>
    <row r="1921" spans="2:7" ht="20.100000000000001" customHeight="1">
      <c r="B1921" s="11"/>
      <c r="C1921" s="11"/>
      <c r="D1921" s="15"/>
      <c r="E1921" s="11"/>
      <c r="F1921" s="16"/>
      <c r="G1921" s="53" t="str">
        <f t="shared" si="31"/>
        <v xml:space="preserve"> </v>
      </c>
    </row>
    <row r="1922" spans="2:7" ht="20.100000000000001" customHeight="1">
      <c r="B1922" s="11"/>
      <c r="C1922" s="11"/>
      <c r="D1922" s="15"/>
      <c r="E1922" s="11"/>
      <c r="F1922" s="16"/>
      <c r="G1922" s="53" t="str">
        <f t="shared" si="31"/>
        <v xml:space="preserve"> </v>
      </c>
    </row>
    <row r="1923" spans="2:7" ht="20.100000000000001" customHeight="1">
      <c r="B1923" s="11"/>
      <c r="C1923" s="11"/>
      <c r="D1923" s="15"/>
      <c r="E1923" s="11"/>
      <c r="F1923" s="16"/>
      <c r="G1923" s="53" t="str">
        <f t="shared" si="31"/>
        <v xml:space="preserve"> </v>
      </c>
    </row>
    <row r="1924" spans="2:7" ht="20.100000000000001" customHeight="1">
      <c r="B1924" s="11"/>
      <c r="C1924" s="11"/>
      <c r="D1924" s="15"/>
      <c r="E1924" s="11"/>
      <c r="F1924" s="16"/>
      <c r="G1924" s="53" t="str">
        <f t="shared" si="31"/>
        <v xml:space="preserve"> </v>
      </c>
    </row>
    <row r="1925" spans="2:7" ht="20.100000000000001" customHeight="1">
      <c r="B1925" s="11"/>
      <c r="C1925" s="11"/>
      <c r="D1925" s="15"/>
      <c r="E1925" s="11"/>
      <c r="F1925" s="16"/>
      <c r="G1925" s="53" t="str">
        <f t="shared" si="31"/>
        <v xml:space="preserve"> </v>
      </c>
    </row>
    <row r="1926" spans="2:7" ht="20.100000000000001" customHeight="1">
      <c r="B1926" s="11"/>
      <c r="C1926" s="11"/>
      <c r="D1926" s="15"/>
      <c r="E1926" s="11"/>
      <c r="F1926" s="16"/>
      <c r="G1926" s="53" t="str">
        <f t="shared" si="31"/>
        <v xml:space="preserve"> </v>
      </c>
    </row>
    <row r="1927" spans="2:7" ht="20.100000000000001" customHeight="1">
      <c r="B1927" s="11"/>
      <c r="C1927" s="11"/>
      <c r="D1927" s="15"/>
      <c r="E1927" s="11"/>
      <c r="F1927" s="16"/>
      <c r="G1927" s="53" t="str">
        <f t="shared" si="31"/>
        <v xml:space="preserve"> </v>
      </c>
    </row>
    <row r="1928" spans="2:7" ht="20.100000000000001" customHeight="1">
      <c r="B1928" s="11"/>
      <c r="C1928" s="11"/>
      <c r="D1928" s="15"/>
      <c r="E1928" s="11"/>
      <c r="F1928" s="16"/>
      <c r="G1928" s="53" t="str">
        <f t="shared" si="31"/>
        <v xml:space="preserve"> </v>
      </c>
    </row>
    <row r="1929" spans="2:7" ht="20.100000000000001" customHeight="1">
      <c r="B1929" s="11"/>
      <c r="C1929" s="11"/>
      <c r="D1929" s="15"/>
      <c r="E1929" s="11"/>
      <c r="F1929" s="16"/>
      <c r="G1929" s="53" t="str">
        <f t="shared" si="31"/>
        <v xml:space="preserve"> </v>
      </c>
    </row>
    <row r="1930" spans="2:7" ht="20.100000000000001" customHeight="1">
      <c r="B1930" s="11"/>
      <c r="C1930" s="11"/>
      <c r="D1930" s="15"/>
      <c r="E1930" s="11"/>
      <c r="F1930" s="16"/>
      <c r="G1930" s="53" t="str">
        <f t="shared" si="31"/>
        <v xml:space="preserve"> </v>
      </c>
    </row>
    <row r="1931" spans="2:7" ht="20.100000000000001" customHeight="1">
      <c r="B1931" s="11"/>
      <c r="C1931" s="11"/>
      <c r="D1931" s="15"/>
      <c r="E1931" s="11"/>
      <c r="F1931" s="16"/>
      <c r="G1931" s="53" t="str">
        <f t="shared" si="31"/>
        <v xml:space="preserve"> </v>
      </c>
    </row>
    <row r="1932" spans="2:7" ht="20.100000000000001" customHeight="1">
      <c r="B1932" s="11"/>
      <c r="C1932" s="11"/>
      <c r="D1932" s="15"/>
      <c r="E1932" s="11"/>
      <c r="F1932" s="16"/>
      <c r="G1932" s="53" t="str">
        <f t="shared" si="31"/>
        <v xml:space="preserve"> </v>
      </c>
    </row>
    <row r="1933" spans="2:7" ht="20.100000000000001" customHeight="1">
      <c r="B1933" s="11"/>
      <c r="C1933" s="11"/>
      <c r="D1933" s="15"/>
      <c r="E1933" s="11"/>
      <c r="F1933" s="16"/>
      <c r="G1933" s="53" t="str">
        <f t="shared" si="31"/>
        <v xml:space="preserve"> </v>
      </c>
    </row>
    <row r="1934" spans="2:7" ht="20.100000000000001" customHeight="1">
      <c r="B1934" s="11"/>
      <c r="C1934" s="11"/>
      <c r="D1934" s="15"/>
      <c r="E1934" s="11"/>
      <c r="F1934" s="16"/>
      <c r="G1934" s="53" t="str">
        <f t="shared" si="31"/>
        <v xml:space="preserve"> </v>
      </c>
    </row>
    <row r="1935" spans="2:7" ht="20.100000000000001" customHeight="1">
      <c r="B1935" s="11"/>
      <c r="C1935" s="11"/>
      <c r="D1935" s="15"/>
      <c r="E1935" s="11"/>
      <c r="F1935" s="16"/>
      <c r="G1935" s="53" t="str">
        <f t="shared" si="31"/>
        <v xml:space="preserve"> </v>
      </c>
    </row>
    <row r="1936" spans="2:7" ht="20.100000000000001" customHeight="1">
      <c r="B1936" s="11"/>
      <c r="C1936" s="11"/>
      <c r="D1936" s="15"/>
      <c r="E1936" s="11"/>
      <c r="F1936" s="16"/>
      <c r="G1936" s="53" t="str">
        <f t="shared" si="31"/>
        <v xml:space="preserve"> </v>
      </c>
    </row>
    <row r="1937" spans="2:7" ht="20.100000000000001" customHeight="1">
      <c r="B1937" s="11"/>
      <c r="C1937" s="11"/>
      <c r="D1937" s="15"/>
      <c r="E1937" s="11"/>
      <c r="F1937" s="16"/>
      <c r="G1937" s="53" t="str">
        <f t="shared" si="31"/>
        <v xml:space="preserve"> </v>
      </c>
    </row>
    <row r="1938" spans="2:7" ht="20.100000000000001" customHeight="1">
      <c r="B1938" s="11"/>
      <c r="C1938" s="11"/>
      <c r="D1938" s="15"/>
      <c r="E1938" s="11"/>
      <c r="F1938" s="16"/>
      <c r="G1938" s="53" t="str">
        <f t="shared" si="31"/>
        <v xml:space="preserve"> </v>
      </c>
    </row>
    <row r="1939" spans="2:7" ht="20.100000000000001" customHeight="1">
      <c r="B1939" s="11"/>
      <c r="C1939" s="11"/>
      <c r="D1939" s="15"/>
      <c r="E1939" s="11"/>
      <c r="F1939" s="16"/>
      <c r="G1939" s="53" t="str">
        <f t="shared" si="31"/>
        <v xml:space="preserve"> </v>
      </c>
    </row>
    <row r="1940" spans="2:7" ht="20.100000000000001" customHeight="1">
      <c r="B1940" s="11"/>
      <c r="C1940" s="11"/>
      <c r="D1940" s="15"/>
      <c r="E1940" s="11"/>
      <c r="F1940" s="16"/>
      <c r="G1940" s="53" t="str">
        <f t="shared" si="31"/>
        <v xml:space="preserve"> </v>
      </c>
    </row>
    <row r="1941" spans="2:7" ht="20.100000000000001" customHeight="1">
      <c r="B1941" s="11"/>
      <c r="C1941" s="11"/>
      <c r="D1941" s="15"/>
      <c r="E1941" s="11"/>
      <c r="F1941" s="16"/>
      <c r="G1941" s="53" t="str">
        <f t="shared" si="31"/>
        <v xml:space="preserve"> </v>
      </c>
    </row>
    <row r="1942" spans="2:7" ht="20.100000000000001" customHeight="1">
      <c r="B1942" s="11"/>
      <c r="C1942" s="11"/>
      <c r="D1942" s="15"/>
      <c r="E1942" s="11"/>
      <c r="F1942" s="16"/>
      <c r="G1942" s="53" t="str">
        <f t="shared" si="31"/>
        <v xml:space="preserve"> </v>
      </c>
    </row>
    <row r="1943" spans="2:7" ht="20.100000000000001" customHeight="1">
      <c r="B1943" s="11"/>
      <c r="C1943" s="11"/>
      <c r="D1943" s="15"/>
      <c r="E1943" s="11"/>
      <c r="F1943" s="16"/>
      <c r="G1943" s="53" t="str">
        <f t="shared" si="31"/>
        <v xml:space="preserve"> </v>
      </c>
    </row>
    <row r="1944" spans="2:7" ht="20.100000000000001" customHeight="1">
      <c r="B1944" s="11"/>
      <c r="C1944" s="11"/>
      <c r="D1944" s="15"/>
      <c r="E1944" s="11"/>
      <c r="F1944" s="16"/>
      <c r="G1944" s="53" t="str">
        <f t="shared" si="31"/>
        <v xml:space="preserve"> </v>
      </c>
    </row>
    <row r="1945" spans="2:7" ht="20.100000000000001" customHeight="1">
      <c r="B1945" s="11"/>
      <c r="C1945" s="11"/>
      <c r="D1945" s="15"/>
      <c r="E1945" s="11"/>
      <c r="F1945" s="16"/>
      <c r="G1945" s="53" t="str">
        <f t="shared" si="31"/>
        <v xml:space="preserve"> </v>
      </c>
    </row>
    <row r="1946" spans="2:7" ht="20.100000000000001" customHeight="1">
      <c r="B1946" s="11"/>
      <c r="C1946" s="11"/>
      <c r="D1946" s="15"/>
      <c r="E1946" s="11"/>
      <c r="F1946" s="16"/>
      <c r="G1946" s="53" t="str">
        <f t="shared" si="31"/>
        <v xml:space="preserve"> </v>
      </c>
    </row>
    <row r="1947" spans="2:7" ht="20.100000000000001" customHeight="1">
      <c r="B1947" s="11"/>
      <c r="C1947" s="11"/>
      <c r="D1947" s="15"/>
      <c r="E1947" s="11"/>
      <c r="F1947" s="16"/>
      <c r="G1947" s="53" t="str">
        <f t="shared" si="31"/>
        <v xml:space="preserve"> </v>
      </c>
    </row>
    <row r="1948" spans="2:7" ht="20.100000000000001" customHeight="1">
      <c r="B1948" s="11"/>
      <c r="C1948" s="11"/>
      <c r="D1948" s="15"/>
      <c r="E1948" s="11"/>
      <c r="F1948" s="16"/>
      <c r="G1948" s="53" t="str">
        <f t="shared" si="31"/>
        <v xml:space="preserve"> </v>
      </c>
    </row>
    <row r="1949" spans="2:7" ht="20.100000000000001" customHeight="1">
      <c r="B1949" s="11"/>
      <c r="C1949" s="11"/>
      <c r="D1949" s="15"/>
      <c r="E1949" s="11"/>
      <c r="F1949" s="16"/>
      <c r="G1949" s="53" t="str">
        <f t="shared" si="31"/>
        <v xml:space="preserve"> </v>
      </c>
    </row>
    <row r="1950" spans="2:7" ht="20.100000000000001" customHeight="1">
      <c r="B1950" s="11"/>
      <c r="C1950" s="11"/>
      <c r="D1950" s="15"/>
      <c r="E1950" s="11"/>
      <c r="F1950" s="16"/>
      <c r="G1950" s="53" t="str">
        <f t="shared" si="31"/>
        <v xml:space="preserve"> </v>
      </c>
    </row>
    <row r="1951" spans="2:7" ht="20.100000000000001" customHeight="1">
      <c r="B1951" s="11"/>
      <c r="C1951" s="11"/>
      <c r="D1951" s="15"/>
      <c r="E1951" s="11"/>
      <c r="F1951" s="16"/>
      <c r="G1951" s="53" t="str">
        <f t="shared" si="31"/>
        <v xml:space="preserve"> </v>
      </c>
    </row>
    <row r="1952" spans="2:7" ht="20.100000000000001" customHeight="1">
      <c r="B1952" s="11"/>
      <c r="C1952" s="11"/>
      <c r="D1952" s="15"/>
      <c r="E1952" s="11"/>
      <c r="F1952" s="16"/>
      <c r="G1952" s="53" t="str">
        <f t="shared" si="31"/>
        <v xml:space="preserve"> </v>
      </c>
    </row>
    <row r="1953" spans="2:7" ht="20.100000000000001" customHeight="1">
      <c r="B1953" s="11"/>
      <c r="C1953" s="11"/>
      <c r="D1953" s="15"/>
      <c r="E1953" s="11"/>
      <c r="F1953" s="16"/>
      <c r="G1953" s="53" t="str">
        <f t="shared" si="31"/>
        <v xml:space="preserve"> </v>
      </c>
    </row>
    <row r="1954" spans="2:7" ht="20.100000000000001" customHeight="1">
      <c r="B1954" s="11"/>
      <c r="C1954" s="11"/>
      <c r="D1954" s="15"/>
      <c r="E1954" s="11"/>
      <c r="F1954" s="16"/>
      <c r="G1954" s="53" t="str">
        <f t="shared" ref="G1954:G2017" si="32">IFERROR(IF(ISBLANK(C1954)," ",IF(ISBLANK(D1954),"NUM ARBOL",IF(ISBLANK(E1954),"DAP",IF(ISBLANK(F1954),"ALTURA",IF($E$33="DAP (cm)",PI()*((E1954/100)^2)/4*F1954*$F$9,IF($E$33="CAP (cm)",PI()*((E1954/PI()/100)^2)/4*F1954*$F$9))))))," ")</f>
        <v xml:space="preserve"> </v>
      </c>
    </row>
    <row r="1955" spans="2:7" ht="20.100000000000001" customHeight="1">
      <c r="B1955" s="11"/>
      <c r="C1955" s="11"/>
      <c r="D1955" s="15"/>
      <c r="E1955" s="11"/>
      <c r="F1955" s="16"/>
      <c r="G1955" s="53" t="str">
        <f t="shared" si="32"/>
        <v xml:space="preserve"> </v>
      </c>
    </row>
    <row r="1956" spans="2:7" ht="20.100000000000001" customHeight="1">
      <c r="B1956" s="11"/>
      <c r="C1956" s="11"/>
      <c r="D1956" s="15"/>
      <c r="E1956" s="11"/>
      <c r="F1956" s="16"/>
      <c r="G1956" s="53" t="str">
        <f t="shared" si="32"/>
        <v xml:space="preserve"> </v>
      </c>
    </row>
    <row r="1957" spans="2:7" ht="20.100000000000001" customHeight="1">
      <c r="B1957" s="11"/>
      <c r="C1957" s="11"/>
      <c r="D1957" s="15"/>
      <c r="E1957" s="11"/>
      <c r="F1957" s="16"/>
      <c r="G1957" s="53" t="str">
        <f t="shared" si="32"/>
        <v xml:space="preserve"> </v>
      </c>
    </row>
    <row r="1958" spans="2:7" ht="20.100000000000001" customHeight="1">
      <c r="B1958" s="11"/>
      <c r="C1958" s="11"/>
      <c r="D1958" s="15"/>
      <c r="E1958" s="11"/>
      <c r="F1958" s="16"/>
      <c r="G1958" s="53" t="str">
        <f t="shared" si="32"/>
        <v xml:space="preserve"> </v>
      </c>
    </row>
    <row r="1959" spans="2:7" ht="20.100000000000001" customHeight="1">
      <c r="B1959" s="11"/>
      <c r="C1959" s="11"/>
      <c r="D1959" s="15"/>
      <c r="E1959" s="11"/>
      <c r="F1959" s="16"/>
      <c r="G1959" s="53" t="str">
        <f t="shared" si="32"/>
        <v xml:space="preserve"> </v>
      </c>
    </row>
    <row r="1960" spans="2:7" ht="20.100000000000001" customHeight="1">
      <c r="B1960" s="11"/>
      <c r="C1960" s="11"/>
      <c r="D1960" s="15"/>
      <c r="E1960" s="11"/>
      <c r="F1960" s="16"/>
      <c r="G1960" s="53" t="str">
        <f t="shared" si="32"/>
        <v xml:space="preserve"> </v>
      </c>
    </row>
    <row r="1961" spans="2:7" ht="20.100000000000001" customHeight="1">
      <c r="B1961" s="11"/>
      <c r="C1961" s="11"/>
      <c r="D1961" s="15"/>
      <c r="E1961" s="11"/>
      <c r="F1961" s="16"/>
      <c r="G1961" s="53" t="str">
        <f t="shared" si="32"/>
        <v xml:space="preserve"> </v>
      </c>
    </row>
    <row r="1962" spans="2:7" ht="20.100000000000001" customHeight="1">
      <c r="B1962" s="11"/>
      <c r="C1962" s="11"/>
      <c r="D1962" s="15"/>
      <c r="E1962" s="11"/>
      <c r="F1962" s="16"/>
      <c r="G1962" s="53" t="str">
        <f t="shared" si="32"/>
        <v xml:space="preserve"> </v>
      </c>
    </row>
    <row r="1963" spans="2:7" ht="20.100000000000001" customHeight="1">
      <c r="B1963" s="11"/>
      <c r="C1963" s="11"/>
      <c r="D1963" s="15"/>
      <c r="E1963" s="11"/>
      <c r="F1963" s="16"/>
      <c r="G1963" s="53" t="str">
        <f t="shared" si="32"/>
        <v xml:space="preserve"> </v>
      </c>
    </row>
    <row r="1964" spans="2:7" ht="20.100000000000001" customHeight="1">
      <c r="B1964" s="11"/>
      <c r="C1964" s="11"/>
      <c r="D1964" s="15"/>
      <c r="E1964" s="11"/>
      <c r="F1964" s="16"/>
      <c r="G1964" s="53" t="str">
        <f t="shared" si="32"/>
        <v xml:space="preserve"> </v>
      </c>
    </row>
    <row r="1965" spans="2:7" ht="20.100000000000001" customHeight="1">
      <c r="B1965" s="11"/>
      <c r="C1965" s="11"/>
      <c r="D1965" s="15"/>
      <c r="E1965" s="11"/>
      <c r="F1965" s="16"/>
      <c r="G1965" s="53" t="str">
        <f t="shared" si="32"/>
        <v xml:space="preserve"> </v>
      </c>
    </row>
    <row r="1966" spans="2:7" ht="20.100000000000001" customHeight="1">
      <c r="B1966" s="11"/>
      <c r="C1966" s="11"/>
      <c r="D1966" s="15"/>
      <c r="E1966" s="11"/>
      <c r="F1966" s="16"/>
      <c r="G1966" s="53" t="str">
        <f t="shared" si="32"/>
        <v xml:space="preserve"> </v>
      </c>
    </row>
    <row r="1967" spans="2:7" ht="20.100000000000001" customHeight="1">
      <c r="B1967" s="11"/>
      <c r="C1967" s="11"/>
      <c r="D1967" s="15"/>
      <c r="E1967" s="11"/>
      <c r="F1967" s="16"/>
      <c r="G1967" s="53" t="str">
        <f t="shared" si="32"/>
        <v xml:space="preserve"> </v>
      </c>
    </row>
    <row r="1968" spans="2:7" ht="20.100000000000001" customHeight="1">
      <c r="B1968" s="11"/>
      <c r="C1968" s="11"/>
      <c r="D1968" s="15"/>
      <c r="E1968" s="11"/>
      <c r="F1968" s="16"/>
      <c r="G1968" s="53" t="str">
        <f t="shared" si="32"/>
        <v xml:space="preserve"> </v>
      </c>
    </row>
    <row r="1969" spans="2:7" ht="20.100000000000001" customHeight="1">
      <c r="B1969" s="11"/>
      <c r="C1969" s="11"/>
      <c r="D1969" s="15"/>
      <c r="E1969" s="11"/>
      <c r="F1969" s="16"/>
      <c r="G1969" s="53" t="str">
        <f t="shared" si="32"/>
        <v xml:space="preserve"> </v>
      </c>
    </row>
    <row r="1970" spans="2:7" ht="20.100000000000001" customHeight="1">
      <c r="B1970" s="11"/>
      <c r="C1970" s="11"/>
      <c r="D1970" s="15"/>
      <c r="E1970" s="11"/>
      <c r="F1970" s="16"/>
      <c r="G1970" s="53" t="str">
        <f t="shared" si="32"/>
        <v xml:space="preserve"> </v>
      </c>
    </row>
    <row r="1971" spans="2:7" ht="20.100000000000001" customHeight="1">
      <c r="B1971" s="11"/>
      <c r="C1971" s="11"/>
      <c r="D1971" s="15"/>
      <c r="E1971" s="11"/>
      <c r="F1971" s="16"/>
      <c r="G1971" s="53" t="str">
        <f t="shared" si="32"/>
        <v xml:space="preserve"> </v>
      </c>
    </row>
    <row r="1972" spans="2:7" ht="20.100000000000001" customHeight="1">
      <c r="B1972" s="11"/>
      <c r="C1972" s="11"/>
      <c r="D1972" s="15"/>
      <c r="E1972" s="11"/>
      <c r="F1972" s="16"/>
      <c r="G1972" s="53" t="str">
        <f t="shared" si="32"/>
        <v xml:space="preserve"> </v>
      </c>
    </row>
    <row r="1973" spans="2:7" ht="20.100000000000001" customHeight="1">
      <c r="B1973" s="11"/>
      <c r="C1973" s="11"/>
      <c r="D1973" s="15"/>
      <c r="E1973" s="11"/>
      <c r="F1973" s="16"/>
      <c r="G1973" s="53" t="str">
        <f t="shared" si="32"/>
        <v xml:space="preserve"> </v>
      </c>
    </row>
    <row r="1974" spans="2:7" ht="20.100000000000001" customHeight="1">
      <c r="B1974" s="11"/>
      <c r="C1974" s="11"/>
      <c r="D1974" s="15"/>
      <c r="E1974" s="11"/>
      <c r="F1974" s="16"/>
      <c r="G1974" s="53" t="str">
        <f t="shared" si="32"/>
        <v xml:space="preserve"> </v>
      </c>
    </row>
    <row r="1975" spans="2:7" ht="20.100000000000001" customHeight="1">
      <c r="B1975" s="11"/>
      <c r="C1975" s="11"/>
      <c r="D1975" s="15"/>
      <c r="E1975" s="11"/>
      <c r="F1975" s="16"/>
      <c r="G1975" s="53" t="str">
        <f t="shared" si="32"/>
        <v xml:space="preserve"> </v>
      </c>
    </row>
    <row r="1976" spans="2:7" ht="20.100000000000001" customHeight="1">
      <c r="B1976" s="11"/>
      <c r="C1976" s="11"/>
      <c r="D1976" s="15"/>
      <c r="E1976" s="11"/>
      <c r="F1976" s="16"/>
      <c r="G1976" s="53" t="str">
        <f t="shared" si="32"/>
        <v xml:space="preserve"> </v>
      </c>
    </row>
    <row r="1977" spans="2:7" ht="20.100000000000001" customHeight="1">
      <c r="B1977" s="11"/>
      <c r="C1977" s="11"/>
      <c r="D1977" s="15"/>
      <c r="E1977" s="11"/>
      <c r="F1977" s="16"/>
      <c r="G1977" s="53" t="str">
        <f t="shared" si="32"/>
        <v xml:space="preserve"> </v>
      </c>
    </row>
    <row r="1978" spans="2:7" ht="20.100000000000001" customHeight="1">
      <c r="B1978" s="11"/>
      <c r="C1978" s="11"/>
      <c r="D1978" s="15"/>
      <c r="E1978" s="11"/>
      <c r="F1978" s="16"/>
      <c r="G1978" s="53" t="str">
        <f t="shared" si="32"/>
        <v xml:space="preserve"> </v>
      </c>
    </row>
    <row r="1979" spans="2:7" ht="20.100000000000001" customHeight="1">
      <c r="B1979" s="11"/>
      <c r="C1979" s="11"/>
      <c r="D1979" s="15"/>
      <c r="E1979" s="11"/>
      <c r="F1979" s="16"/>
      <c r="G1979" s="53" t="str">
        <f t="shared" si="32"/>
        <v xml:space="preserve"> </v>
      </c>
    </row>
    <row r="1980" spans="2:7" ht="20.100000000000001" customHeight="1">
      <c r="B1980" s="11"/>
      <c r="C1980" s="11"/>
      <c r="D1980" s="15"/>
      <c r="E1980" s="11"/>
      <c r="F1980" s="16"/>
      <c r="G1980" s="53" t="str">
        <f t="shared" si="32"/>
        <v xml:space="preserve"> </v>
      </c>
    </row>
    <row r="1981" spans="2:7" ht="20.100000000000001" customHeight="1">
      <c r="B1981" s="11"/>
      <c r="C1981" s="11"/>
      <c r="D1981" s="15"/>
      <c r="E1981" s="11"/>
      <c r="F1981" s="16"/>
      <c r="G1981" s="53" t="str">
        <f t="shared" si="32"/>
        <v xml:space="preserve"> </v>
      </c>
    </row>
    <row r="1982" spans="2:7" ht="20.100000000000001" customHeight="1">
      <c r="B1982" s="11"/>
      <c r="C1982" s="11"/>
      <c r="D1982" s="15"/>
      <c r="E1982" s="11"/>
      <c r="F1982" s="16"/>
      <c r="G1982" s="53" t="str">
        <f t="shared" si="32"/>
        <v xml:space="preserve"> </v>
      </c>
    </row>
    <row r="1983" spans="2:7" ht="20.100000000000001" customHeight="1">
      <c r="B1983" s="11"/>
      <c r="C1983" s="11"/>
      <c r="D1983" s="15"/>
      <c r="E1983" s="11"/>
      <c r="F1983" s="16"/>
      <c r="G1983" s="53" t="str">
        <f t="shared" si="32"/>
        <v xml:space="preserve"> </v>
      </c>
    </row>
    <row r="1984" spans="2:7" ht="20.100000000000001" customHeight="1">
      <c r="B1984" s="11"/>
      <c r="C1984" s="11"/>
      <c r="D1984" s="15"/>
      <c r="E1984" s="11"/>
      <c r="F1984" s="16"/>
      <c r="G1984" s="53" t="str">
        <f t="shared" si="32"/>
        <v xml:space="preserve"> </v>
      </c>
    </row>
    <row r="1985" spans="2:7" ht="20.100000000000001" customHeight="1">
      <c r="B1985" s="11"/>
      <c r="C1985" s="11"/>
      <c r="D1985" s="15"/>
      <c r="E1985" s="11"/>
      <c r="F1985" s="16"/>
      <c r="G1985" s="53" t="str">
        <f t="shared" si="32"/>
        <v xml:space="preserve"> </v>
      </c>
    </row>
    <row r="1986" spans="2:7" ht="20.100000000000001" customHeight="1">
      <c r="B1986" s="11"/>
      <c r="C1986" s="11"/>
      <c r="D1986" s="15"/>
      <c r="E1986" s="11"/>
      <c r="F1986" s="16"/>
      <c r="G1986" s="53" t="str">
        <f t="shared" si="32"/>
        <v xml:space="preserve"> </v>
      </c>
    </row>
    <row r="1987" spans="2:7" ht="20.100000000000001" customHeight="1">
      <c r="B1987" s="11"/>
      <c r="C1987" s="11"/>
      <c r="D1987" s="15"/>
      <c r="E1987" s="11"/>
      <c r="F1987" s="16"/>
      <c r="G1987" s="53" t="str">
        <f t="shared" si="32"/>
        <v xml:space="preserve"> </v>
      </c>
    </row>
    <row r="1988" spans="2:7" ht="20.100000000000001" customHeight="1">
      <c r="B1988" s="11"/>
      <c r="C1988" s="11"/>
      <c r="D1988" s="15"/>
      <c r="E1988" s="11"/>
      <c r="F1988" s="16"/>
      <c r="G1988" s="53" t="str">
        <f t="shared" si="32"/>
        <v xml:space="preserve"> </v>
      </c>
    </row>
    <row r="1989" spans="2:7" ht="20.100000000000001" customHeight="1">
      <c r="B1989" s="11"/>
      <c r="C1989" s="11"/>
      <c r="D1989" s="15"/>
      <c r="E1989" s="11"/>
      <c r="F1989" s="16"/>
      <c r="G1989" s="53" t="str">
        <f t="shared" si="32"/>
        <v xml:space="preserve"> </v>
      </c>
    </row>
    <row r="1990" spans="2:7" ht="20.100000000000001" customHeight="1">
      <c r="B1990" s="11"/>
      <c r="C1990" s="11"/>
      <c r="D1990" s="15"/>
      <c r="E1990" s="11"/>
      <c r="F1990" s="16"/>
      <c r="G1990" s="53" t="str">
        <f t="shared" si="32"/>
        <v xml:space="preserve"> </v>
      </c>
    </row>
    <row r="1991" spans="2:7" ht="20.100000000000001" customHeight="1">
      <c r="B1991" s="11"/>
      <c r="C1991" s="11"/>
      <c r="D1991" s="15"/>
      <c r="E1991" s="11"/>
      <c r="F1991" s="16"/>
      <c r="G1991" s="53" t="str">
        <f t="shared" si="32"/>
        <v xml:space="preserve"> </v>
      </c>
    </row>
    <row r="1992" spans="2:7" ht="20.100000000000001" customHeight="1">
      <c r="B1992" s="11"/>
      <c r="C1992" s="11"/>
      <c r="D1992" s="15"/>
      <c r="E1992" s="11"/>
      <c r="F1992" s="16"/>
      <c r="G1992" s="53" t="str">
        <f t="shared" si="32"/>
        <v xml:space="preserve"> </v>
      </c>
    </row>
    <row r="1993" spans="2:7" ht="20.100000000000001" customHeight="1">
      <c r="B1993" s="11"/>
      <c r="C1993" s="11"/>
      <c r="D1993" s="15"/>
      <c r="E1993" s="11"/>
      <c r="F1993" s="16"/>
      <c r="G1993" s="53" t="str">
        <f t="shared" si="32"/>
        <v xml:space="preserve"> </v>
      </c>
    </row>
    <row r="1994" spans="2:7" ht="20.100000000000001" customHeight="1">
      <c r="B1994" s="11"/>
      <c r="C1994" s="11"/>
      <c r="D1994" s="15"/>
      <c r="E1994" s="11"/>
      <c r="F1994" s="16"/>
      <c r="G1994" s="53" t="str">
        <f t="shared" si="32"/>
        <v xml:space="preserve"> </v>
      </c>
    </row>
    <row r="1995" spans="2:7" ht="20.100000000000001" customHeight="1">
      <c r="B1995" s="11"/>
      <c r="C1995" s="11"/>
      <c r="D1995" s="15"/>
      <c r="E1995" s="11"/>
      <c r="F1995" s="16"/>
      <c r="G1995" s="53" t="str">
        <f t="shared" si="32"/>
        <v xml:space="preserve"> </v>
      </c>
    </row>
    <row r="1996" spans="2:7" ht="20.100000000000001" customHeight="1">
      <c r="B1996" s="11"/>
      <c r="C1996" s="11"/>
      <c r="D1996" s="15"/>
      <c r="E1996" s="11"/>
      <c r="F1996" s="16"/>
      <c r="G1996" s="53" t="str">
        <f t="shared" si="32"/>
        <v xml:space="preserve"> </v>
      </c>
    </row>
    <row r="1997" spans="2:7" ht="20.100000000000001" customHeight="1">
      <c r="B1997" s="11"/>
      <c r="C1997" s="11"/>
      <c r="D1997" s="15"/>
      <c r="E1997" s="11"/>
      <c r="F1997" s="16"/>
      <c r="G1997" s="53" t="str">
        <f t="shared" si="32"/>
        <v xml:space="preserve"> </v>
      </c>
    </row>
    <row r="1998" spans="2:7" ht="20.100000000000001" customHeight="1">
      <c r="B1998" s="11"/>
      <c r="C1998" s="11"/>
      <c r="D1998" s="15"/>
      <c r="E1998" s="11"/>
      <c r="F1998" s="16"/>
      <c r="G1998" s="53" t="str">
        <f t="shared" si="32"/>
        <v xml:space="preserve"> </v>
      </c>
    </row>
    <row r="1999" spans="2:7" ht="20.100000000000001" customHeight="1">
      <c r="B1999" s="11"/>
      <c r="C1999" s="11"/>
      <c r="D1999" s="15"/>
      <c r="E1999" s="11"/>
      <c r="F1999" s="16"/>
      <c r="G1999" s="53" t="str">
        <f t="shared" si="32"/>
        <v xml:space="preserve"> </v>
      </c>
    </row>
    <row r="2000" spans="2:7" ht="20.100000000000001" customHeight="1">
      <c r="B2000" s="11"/>
      <c r="C2000" s="11"/>
      <c r="D2000" s="15"/>
      <c r="E2000" s="11"/>
      <c r="F2000" s="16"/>
      <c r="G2000" s="53" t="str">
        <f t="shared" si="32"/>
        <v xml:space="preserve"> </v>
      </c>
    </row>
    <row r="2001" spans="2:7" ht="20.100000000000001" customHeight="1">
      <c r="B2001" s="11"/>
      <c r="C2001" s="11"/>
      <c r="D2001" s="15"/>
      <c r="E2001" s="11"/>
      <c r="F2001" s="16"/>
      <c r="G2001" s="53" t="str">
        <f t="shared" si="32"/>
        <v xml:space="preserve"> </v>
      </c>
    </row>
    <row r="2002" spans="2:7" ht="20.100000000000001" customHeight="1">
      <c r="B2002" s="11"/>
      <c r="C2002" s="11"/>
      <c r="D2002" s="15"/>
      <c r="E2002" s="11"/>
      <c r="F2002" s="16"/>
      <c r="G2002" s="53" t="str">
        <f t="shared" si="32"/>
        <v xml:space="preserve"> </v>
      </c>
    </row>
    <row r="2003" spans="2:7" ht="20.100000000000001" customHeight="1">
      <c r="B2003" s="11"/>
      <c r="C2003" s="11"/>
      <c r="D2003" s="15"/>
      <c r="E2003" s="11"/>
      <c r="F2003" s="16"/>
      <c r="G2003" s="53" t="str">
        <f t="shared" si="32"/>
        <v xml:space="preserve"> </v>
      </c>
    </row>
    <row r="2004" spans="2:7" ht="20.100000000000001" customHeight="1">
      <c r="B2004" s="11"/>
      <c r="C2004" s="11"/>
      <c r="D2004" s="15"/>
      <c r="E2004" s="11"/>
      <c r="F2004" s="16"/>
      <c r="G2004" s="53" t="str">
        <f t="shared" si="32"/>
        <v xml:space="preserve"> </v>
      </c>
    </row>
    <row r="2005" spans="2:7" ht="20.100000000000001" customHeight="1">
      <c r="B2005" s="11"/>
      <c r="C2005" s="11"/>
      <c r="D2005" s="15"/>
      <c r="E2005" s="11"/>
      <c r="F2005" s="16"/>
      <c r="G2005" s="53" t="str">
        <f t="shared" si="32"/>
        <v xml:space="preserve"> </v>
      </c>
    </row>
    <row r="2006" spans="2:7" ht="20.100000000000001" customHeight="1">
      <c r="B2006" s="11"/>
      <c r="C2006" s="11"/>
      <c r="D2006" s="15"/>
      <c r="E2006" s="11"/>
      <c r="F2006" s="16"/>
      <c r="G2006" s="53" t="str">
        <f t="shared" si="32"/>
        <v xml:space="preserve"> </v>
      </c>
    </row>
    <row r="2007" spans="2:7" ht="20.100000000000001" customHeight="1">
      <c r="B2007" s="11"/>
      <c r="C2007" s="11"/>
      <c r="D2007" s="15"/>
      <c r="E2007" s="11"/>
      <c r="F2007" s="16"/>
      <c r="G2007" s="53" t="str">
        <f t="shared" si="32"/>
        <v xml:space="preserve"> </v>
      </c>
    </row>
    <row r="2008" spans="2:7" ht="20.100000000000001" customHeight="1">
      <c r="B2008" s="11"/>
      <c r="C2008" s="11"/>
      <c r="D2008" s="15"/>
      <c r="E2008" s="11"/>
      <c r="F2008" s="16"/>
      <c r="G2008" s="53" t="str">
        <f t="shared" si="32"/>
        <v xml:space="preserve"> </v>
      </c>
    </row>
    <row r="2009" spans="2:7" ht="20.100000000000001" customHeight="1">
      <c r="B2009" s="11"/>
      <c r="C2009" s="11"/>
      <c r="D2009" s="15"/>
      <c r="E2009" s="11"/>
      <c r="F2009" s="16"/>
      <c r="G2009" s="53" t="str">
        <f t="shared" si="32"/>
        <v xml:space="preserve"> </v>
      </c>
    </row>
    <row r="2010" spans="2:7" ht="20.100000000000001" customHeight="1">
      <c r="B2010" s="11"/>
      <c r="C2010" s="11"/>
      <c r="D2010" s="15"/>
      <c r="E2010" s="11"/>
      <c r="F2010" s="16"/>
      <c r="G2010" s="53" t="str">
        <f t="shared" si="32"/>
        <v xml:space="preserve"> </v>
      </c>
    </row>
    <row r="2011" spans="2:7" ht="20.100000000000001" customHeight="1">
      <c r="B2011" s="11"/>
      <c r="C2011" s="11"/>
      <c r="D2011" s="15"/>
      <c r="E2011" s="11"/>
      <c r="F2011" s="16"/>
      <c r="G2011" s="53" t="str">
        <f t="shared" si="32"/>
        <v xml:space="preserve"> </v>
      </c>
    </row>
    <row r="2012" spans="2:7" ht="20.100000000000001" customHeight="1">
      <c r="B2012" s="11"/>
      <c r="C2012" s="11"/>
      <c r="D2012" s="15"/>
      <c r="E2012" s="11"/>
      <c r="F2012" s="16"/>
      <c r="G2012" s="53" t="str">
        <f t="shared" si="32"/>
        <v xml:space="preserve"> </v>
      </c>
    </row>
    <row r="2013" spans="2:7" ht="20.100000000000001" customHeight="1">
      <c r="B2013" s="11"/>
      <c r="C2013" s="11"/>
      <c r="D2013" s="15"/>
      <c r="E2013" s="11"/>
      <c r="F2013" s="16"/>
      <c r="G2013" s="53" t="str">
        <f t="shared" si="32"/>
        <v xml:space="preserve"> </v>
      </c>
    </row>
    <row r="2014" spans="2:7" ht="20.100000000000001" customHeight="1">
      <c r="B2014" s="11"/>
      <c r="C2014" s="11"/>
      <c r="D2014" s="15"/>
      <c r="E2014" s="11"/>
      <c r="F2014" s="16"/>
      <c r="G2014" s="53" t="str">
        <f t="shared" si="32"/>
        <v xml:space="preserve"> </v>
      </c>
    </row>
    <row r="2015" spans="2:7" ht="20.100000000000001" customHeight="1">
      <c r="B2015" s="11"/>
      <c r="C2015" s="11"/>
      <c r="D2015" s="15"/>
      <c r="E2015" s="11"/>
      <c r="F2015" s="16"/>
      <c r="G2015" s="53" t="str">
        <f t="shared" si="32"/>
        <v xml:space="preserve"> </v>
      </c>
    </row>
    <row r="2016" spans="2:7" ht="20.100000000000001" customHeight="1">
      <c r="B2016" s="11"/>
      <c r="C2016" s="11"/>
      <c r="D2016" s="15"/>
      <c r="E2016" s="11"/>
      <c r="F2016" s="16"/>
      <c r="G2016" s="53" t="str">
        <f t="shared" si="32"/>
        <v xml:space="preserve"> </v>
      </c>
    </row>
    <row r="2017" spans="2:7" ht="20.100000000000001" customHeight="1">
      <c r="B2017" s="11"/>
      <c r="C2017" s="11"/>
      <c r="D2017" s="15"/>
      <c r="E2017" s="11"/>
      <c r="F2017" s="16"/>
      <c r="G2017" s="53" t="str">
        <f t="shared" si="32"/>
        <v xml:space="preserve"> </v>
      </c>
    </row>
    <row r="2018" spans="2:7" ht="20.100000000000001" customHeight="1">
      <c r="B2018" s="11"/>
      <c r="C2018" s="11"/>
      <c r="D2018" s="15"/>
      <c r="E2018" s="11"/>
      <c r="F2018" s="16"/>
      <c r="G2018" s="53" t="str">
        <f t="shared" ref="G2018:G2081" si="33">IFERROR(IF(ISBLANK(C2018)," ",IF(ISBLANK(D2018),"NUM ARBOL",IF(ISBLANK(E2018),"DAP",IF(ISBLANK(F2018),"ALTURA",IF($E$33="DAP (cm)",PI()*((E2018/100)^2)/4*F2018*$F$9,IF($E$33="CAP (cm)",PI()*((E2018/PI()/100)^2)/4*F2018*$F$9))))))," ")</f>
        <v xml:space="preserve"> </v>
      </c>
    </row>
    <row r="2019" spans="2:7" ht="20.100000000000001" customHeight="1">
      <c r="B2019" s="11"/>
      <c r="C2019" s="11"/>
      <c r="D2019" s="15"/>
      <c r="E2019" s="11"/>
      <c r="F2019" s="16"/>
      <c r="G2019" s="53" t="str">
        <f t="shared" si="33"/>
        <v xml:space="preserve"> </v>
      </c>
    </row>
    <row r="2020" spans="2:7" ht="20.100000000000001" customHeight="1">
      <c r="B2020" s="11"/>
      <c r="C2020" s="11"/>
      <c r="D2020" s="15"/>
      <c r="E2020" s="11"/>
      <c r="F2020" s="16"/>
      <c r="G2020" s="53" t="str">
        <f t="shared" si="33"/>
        <v xml:space="preserve"> </v>
      </c>
    </row>
    <row r="2021" spans="2:7" ht="20.100000000000001" customHeight="1">
      <c r="B2021" s="11"/>
      <c r="C2021" s="11"/>
      <c r="D2021" s="15"/>
      <c r="E2021" s="11"/>
      <c r="F2021" s="16"/>
      <c r="G2021" s="53" t="str">
        <f t="shared" si="33"/>
        <v xml:space="preserve"> </v>
      </c>
    </row>
    <row r="2022" spans="2:7" ht="20.100000000000001" customHeight="1">
      <c r="B2022" s="11"/>
      <c r="C2022" s="11"/>
      <c r="D2022" s="15"/>
      <c r="E2022" s="11"/>
      <c r="F2022" s="16"/>
      <c r="G2022" s="53" t="str">
        <f t="shared" si="33"/>
        <v xml:space="preserve"> </v>
      </c>
    </row>
    <row r="2023" spans="2:7" ht="20.100000000000001" customHeight="1">
      <c r="B2023" s="11"/>
      <c r="C2023" s="11"/>
      <c r="D2023" s="15"/>
      <c r="E2023" s="11"/>
      <c r="F2023" s="16"/>
      <c r="G2023" s="53" t="str">
        <f t="shared" si="33"/>
        <v xml:space="preserve"> </v>
      </c>
    </row>
    <row r="2024" spans="2:7" ht="20.100000000000001" customHeight="1">
      <c r="B2024" s="11"/>
      <c r="C2024" s="11"/>
      <c r="D2024" s="15"/>
      <c r="E2024" s="11"/>
      <c r="F2024" s="16"/>
      <c r="G2024" s="53" t="str">
        <f t="shared" si="33"/>
        <v xml:space="preserve"> </v>
      </c>
    </row>
    <row r="2025" spans="2:7" ht="20.100000000000001" customHeight="1">
      <c r="B2025" s="11"/>
      <c r="C2025" s="11"/>
      <c r="D2025" s="15"/>
      <c r="E2025" s="11"/>
      <c r="F2025" s="16"/>
      <c r="G2025" s="53" t="str">
        <f t="shared" si="33"/>
        <v xml:space="preserve"> </v>
      </c>
    </row>
    <row r="2026" spans="2:7" ht="20.100000000000001" customHeight="1">
      <c r="B2026" s="11"/>
      <c r="C2026" s="11"/>
      <c r="D2026" s="15"/>
      <c r="E2026" s="11"/>
      <c r="F2026" s="16"/>
      <c r="G2026" s="53" t="str">
        <f t="shared" si="33"/>
        <v xml:space="preserve"> </v>
      </c>
    </row>
    <row r="2027" spans="2:7" ht="20.100000000000001" customHeight="1">
      <c r="B2027" s="11"/>
      <c r="C2027" s="11"/>
      <c r="D2027" s="15"/>
      <c r="E2027" s="11"/>
      <c r="F2027" s="16"/>
      <c r="G2027" s="53" t="str">
        <f t="shared" si="33"/>
        <v xml:space="preserve"> </v>
      </c>
    </row>
    <row r="2028" spans="2:7" ht="20.100000000000001" customHeight="1">
      <c r="B2028" s="11"/>
      <c r="C2028" s="11"/>
      <c r="D2028" s="15"/>
      <c r="E2028" s="11"/>
      <c r="F2028" s="16"/>
      <c r="G2028" s="53" t="str">
        <f t="shared" si="33"/>
        <v xml:space="preserve"> </v>
      </c>
    </row>
    <row r="2029" spans="2:7" ht="20.100000000000001" customHeight="1">
      <c r="B2029" s="11"/>
      <c r="C2029" s="11"/>
      <c r="D2029" s="15"/>
      <c r="E2029" s="11"/>
      <c r="F2029" s="16"/>
      <c r="G2029" s="53" t="str">
        <f t="shared" si="33"/>
        <v xml:space="preserve"> </v>
      </c>
    </row>
    <row r="2030" spans="2:7" ht="20.100000000000001" customHeight="1">
      <c r="B2030" s="11"/>
      <c r="C2030" s="11"/>
      <c r="D2030" s="15"/>
      <c r="E2030" s="11"/>
      <c r="F2030" s="16"/>
      <c r="G2030" s="53" t="str">
        <f t="shared" si="33"/>
        <v xml:space="preserve"> </v>
      </c>
    </row>
    <row r="2031" spans="2:7" ht="20.100000000000001" customHeight="1">
      <c r="B2031" s="11"/>
      <c r="C2031" s="11"/>
      <c r="D2031" s="15"/>
      <c r="E2031" s="11"/>
      <c r="F2031" s="16"/>
      <c r="G2031" s="53" t="str">
        <f t="shared" si="33"/>
        <v xml:space="preserve"> </v>
      </c>
    </row>
    <row r="2032" spans="2:7" ht="20.100000000000001" customHeight="1">
      <c r="B2032" s="11"/>
      <c r="C2032" s="11"/>
      <c r="D2032" s="15"/>
      <c r="E2032" s="11"/>
      <c r="F2032" s="16"/>
      <c r="G2032" s="53" t="str">
        <f t="shared" si="33"/>
        <v xml:space="preserve"> </v>
      </c>
    </row>
    <row r="2033" spans="2:7" ht="20.100000000000001" customHeight="1">
      <c r="B2033" s="11"/>
      <c r="C2033" s="11"/>
      <c r="D2033" s="15"/>
      <c r="E2033" s="11"/>
      <c r="F2033" s="16"/>
      <c r="G2033" s="53" t="str">
        <f t="shared" si="33"/>
        <v xml:space="preserve"> </v>
      </c>
    </row>
    <row r="2034" spans="2:7" ht="20.100000000000001" customHeight="1">
      <c r="B2034" s="11"/>
      <c r="C2034" s="11"/>
      <c r="D2034" s="15"/>
      <c r="E2034" s="11"/>
      <c r="F2034" s="16"/>
      <c r="G2034" s="53" t="str">
        <f t="shared" si="33"/>
        <v xml:space="preserve"> </v>
      </c>
    </row>
    <row r="2035" spans="2:7" ht="20.100000000000001" customHeight="1">
      <c r="B2035" s="11"/>
      <c r="C2035" s="11"/>
      <c r="D2035" s="15"/>
      <c r="E2035" s="11"/>
      <c r="F2035" s="16"/>
      <c r="G2035" s="53" t="str">
        <f t="shared" si="33"/>
        <v xml:space="preserve"> </v>
      </c>
    </row>
    <row r="2036" spans="2:7" ht="20.100000000000001" customHeight="1">
      <c r="B2036" s="11"/>
      <c r="C2036" s="11"/>
      <c r="D2036" s="15"/>
      <c r="E2036" s="11"/>
      <c r="F2036" s="16"/>
      <c r="G2036" s="53" t="str">
        <f t="shared" si="33"/>
        <v xml:space="preserve"> </v>
      </c>
    </row>
    <row r="2037" spans="2:7" ht="20.100000000000001" customHeight="1">
      <c r="B2037" s="11"/>
      <c r="C2037" s="11"/>
      <c r="D2037" s="15"/>
      <c r="E2037" s="11"/>
      <c r="F2037" s="16"/>
      <c r="G2037" s="53" t="str">
        <f t="shared" si="33"/>
        <v xml:space="preserve"> </v>
      </c>
    </row>
    <row r="2038" spans="2:7" ht="20.100000000000001" customHeight="1">
      <c r="B2038" s="11"/>
      <c r="C2038" s="11"/>
      <c r="D2038" s="15"/>
      <c r="E2038" s="11"/>
      <c r="F2038" s="16"/>
      <c r="G2038" s="53" t="str">
        <f t="shared" si="33"/>
        <v xml:space="preserve"> </v>
      </c>
    </row>
    <row r="2039" spans="2:7" ht="20.100000000000001" customHeight="1">
      <c r="B2039" s="11"/>
      <c r="C2039" s="11"/>
      <c r="D2039" s="15"/>
      <c r="E2039" s="11"/>
      <c r="F2039" s="16"/>
      <c r="G2039" s="53" t="str">
        <f t="shared" si="33"/>
        <v xml:space="preserve"> </v>
      </c>
    </row>
    <row r="2040" spans="2:7" ht="20.100000000000001" customHeight="1">
      <c r="B2040" s="11"/>
      <c r="C2040" s="11"/>
      <c r="D2040" s="15"/>
      <c r="E2040" s="11"/>
      <c r="F2040" s="16"/>
      <c r="G2040" s="53" t="str">
        <f t="shared" si="33"/>
        <v xml:space="preserve"> </v>
      </c>
    </row>
    <row r="2041" spans="2:7" ht="20.100000000000001" customHeight="1">
      <c r="B2041" s="11"/>
      <c r="C2041" s="11"/>
      <c r="D2041" s="15"/>
      <c r="E2041" s="11"/>
      <c r="F2041" s="16"/>
      <c r="G2041" s="53" t="str">
        <f t="shared" si="33"/>
        <v xml:space="preserve"> </v>
      </c>
    </row>
    <row r="2042" spans="2:7" ht="20.100000000000001" customHeight="1">
      <c r="B2042" s="11"/>
      <c r="C2042" s="11"/>
      <c r="D2042" s="15"/>
      <c r="E2042" s="11"/>
      <c r="F2042" s="16"/>
      <c r="G2042" s="53" t="str">
        <f t="shared" si="33"/>
        <v xml:space="preserve"> </v>
      </c>
    </row>
    <row r="2043" spans="2:7" ht="20.100000000000001" customHeight="1">
      <c r="B2043" s="11"/>
      <c r="C2043" s="11"/>
      <c r="D2043" s="15"/>
      <c r="E2043" s="11"/>
      <c r="F2043" s="16"/>
      <c r="G2043" s="53" t="str">
        <f t="shared" si="33"/>
        <v xml:space="preserve"> </v>
      </c>
    </row>
    <row r="2044" spans="2:7" ht="20.100000000000001" customHeight="1">
      <c r="B2044" s="11"/>
      <c r="C2044" s="11"/>
      <c r="D2044" s="15"/>
      <c r="E2044" s="11"/>
      <c r="F2044" s="16"/>
      <c r="G2044" s="53" t="str">
        <f t="shared" si="33"/>
        <v xml:space="preserve"> </v>
      </c>
    </row>
    <row r="2045" spans="2:7" ht="20.100000000000001" customHeight="1">
      <c r="B2045" s="11"/>
      <c r="C2045" s="11"/>
      <c r="D2045" s="15"/>
      <c r="E2045" s="11"/>
      <c r="F2045" s="16"/>
      <c r="G2045" s="53" t="str">
        <f t="shared" si="33"/>
        <v xml:space="preserve"> </v>
      </c>
    </row>
    <row r="2046" spans="2:7" ht="20.100000000000001" customHeight="1">
      <c r="B2046" s="11"/>
      <c r="C2046" s="11"/>
      <c r="D2046" s="15"/>
      <c r="E2046" s="11"/>
      <c r="F2046" s="16"/>
      <c r="G2046" s="53" t="str">
        <f t="shared" si="33"/>
        <v xml:space="preserve"> </v>
      </c>
    </row>
    <row r="2047" spans="2:7" ht="20.100000000000001" customHeight="1">
      <c r="B2047" s="11"/>
      <c r="C2047" s="11"/>
      <c r="D2047" s="15"/>
      <c r="E2047" s="11"/>
      <c r="F2047" s="16"/>
      <c r="G2047" s="53" t="str">
        <f t="shared" si="33"/>
        <v xml:space="preserve"> </v>
      </c>
    </row>
    <row r="2048" spans="2:7" ht="20.100000000000001" customHeight="1">
      <c r="B2048" s="11"/>
      <c r="C2048" s="11"/>
      <c r="D2048" s="15"/>
      <c r="E2048" s="11"/>
      <c r="F2048" s="16"/>
      <c r="G2048" s="53" t="str">
        <f t="shared" si="33"/>
        <v xml:space="preserve"> </v>
      </c>
    </row>
    <row r="2049" spans="2:7" ht="20.100000000000001" customHeight="1">
      <c r="B2049" s="11"/>
      <c r="C2049" s="11"/>
      <c r="D2049" s="15"/>
      <c r="E2049" s="11"/>
      <c r="F2049" s="16"/>
      <c r="G2049" s="53" t="str">
        <f t="shared" si="33"/>
        <v xml:space="preserve"> </v>
      </c>
    </row>
    <row r="2050" spans="2:7" ht="20.100000000000001" customHeight="1">
      <c r="B2050" s="11"/>
      <c r="C2050" s="11"/>
      <c r="D2050" s="15"/>
      <c r="E2050" s="11"/>
      <c r="F2050" s="16"/>
      <c r="G2050" s="53" t="str">
        <f t="shared" si="33"/>
        <v xml:space="preserve"> </v>
      </c>
    </row>
    <row r="2051" spans="2:7" ht="20.100000000000001" customHeight="1">
      <c r="B2051" s="11"/>
      <c r="C2051" s="11"/>
      <c r="D2051" s="15"/>
      <c r="E2051" s="11"/>
      <c r="F2051" s="16"/>
      <c r="G2051" s="53" t="str">
        <f t="shared" si="33"/>
        <v xml:space="preserve"> </v>
      </c>
    </row>
    <row r="2052" spans="2:7" ht="20.100000000000001" customHeight="1">
      <c r="B2052" s="11"/>
      <c r="C2052" s="11"/>
      <c r="D2052" s="15"/>
      <c r="E2052" s="11"/>
      <c r="F2052" s="16"/>
      <c r="G2052" s="53" t="str">
        <f t="shared" si="33"/>
        <v xml:space="preserve"> </v>
      </c>
    </row>
    <row r="2053" spans="2:7" ht="20.100000000000001" customHeight="1">
      <c r="B2053" s="11"/>
      <c r="C2053" s="11"/>
      <c r="D2053" s="15"/>
      <c r="E2053" s="11"/>
      <c r="F2053" s="16"/>
      <c r="G2053" s="53" t="str">
        <f t="shared" si="33"/>
        <v xml:space="preserve"> </v>
      </c>
    </row>
    <row r="2054" spans="2:7" ht="20.100000000000001" customHeight="1">
      <c r="B2054" s="11"/>
      <c r="C2054" s="11"/>
      <c r="D2054" s="15"/>
      <c r="E2054" s="11"/>
      <c r="F2054" s="16"/>
      <c r="G2054" s="53" t="str">
        <f t="shared" si="33"/>
        <v xml:space="preserve"> </v>
      </c>
    </row>
    <row r="2055" spans="2:7" ht="20.100000000000001" customHeight="1">
      <c r="B2055" s="11"/>
      <c r="C2055" s="11"/>
      <c r="D2055" s="15"/>
      <c r="E2055" s="11"/>
      <c r="F2055" s="16"/>
      <c r="G2055" s="53" t="str">
        <f t="shared" si="33"/>
        <v xml:space="preserve"> </v>
      </c>
    </row>
    <row r="2056" spans="2:7" ht="20.100000000000001" customHeight="1">
      <c r="B2056" s="11"/>
      <c r="C2056" s="11"/>
      <c r="D2056" s="15"/>
      <c r="E2056" s="11"/>
      <c r="F2056" s="16"/>
      <c r="G2056" s="53" t="str">
        <f t="shared" si="33"/>
        <v xml:space="preserve"> </v>
      </c>
    </row>
    <row r="2057" spans="2:7" ht="20.100000000000001" customHeight="1">
      <c r="B2057" s="11"/>
      <c r="C2057" s="11"/>
      <c r="D2057" s="15"/>
      <c r="E2057" s="11"/>
      <c r="F2057" s="16"/>
      <c r="G2057" s="53" t="str">
        <f t="shared" si="33"/>
        <v xml:space="preserve"> </v>
      </c>
    </row>
    <row r="2058" spans="2:7" ht="20.100000000000001" customHeight="1">
      <c r="B2058" s="11"/>
      <c r="C2058" s="11"/>
      <c r="D2058" s="15"/>
      <c r="E2058" s="11"/>
      <c r="F2058" s="16"/>
      <c r="G2058" s="53" t="str">
        <f t="shared" si="33"/>
        <v xml:space="preserve"> </v>
      </c>
    </row>
    <row r="2059" spans="2:7" ht="20.100000000000001" customHeight="1">
      <c r="B2059" s="11"/>
      <c r="C2059" s="11"/>
      <c r="D2059" s="15"/>
      <c r="E2059" s="11"/>
      <c r="F2059" s="16"/>
      <c r="G2059" s="53" t="str">
        <f t="shared" si="33"/>
        <v xml:space="preserve"> </v>
      </c>
    </row>
    <row r="2060" spans="2:7" ht="20.100000000000001" customHeight="1">
      <c r="B2060" s="11"/>
      <c r="C2060" s="11"/>
      <c r="D2060" s="15"/>
      <c r="E2060" s="11"/>
      <c r="F2060" s="16"/>
      <c r="G2060" s="53" t="str">
        <f t="shared" si="33"/>
        <v xml:space="preserve"> </v>
      </c>
    </row>
    <row r="2061" spans="2:7" ht="20.100000000000001" customHeight="1">
      <c r="B2061" s="11"/>
      <c r="C2061" s="11"/>
      <c r="D2061" s="15"/>
      <c r="E2061" s="11"/>
      <c r="F2061" s="16"/>
      <c r="G2061" s="53" t="str">
        <f t="shared" si="33"/>
        <v xml:space="preserve"> </v>
      </c>
    </row>
    <row r="2062" spans="2:7" ht="20.100000000000001" customHeight="1">
      <c r="B2062" s="11"/>
      <c r="C2062" s="11"/>
      <c r="D2062" s="15"/>
      <c r="E2062" s="11"/>
      <c r="F2062" s="16"/>
      <c r="G2062" s="53" t="str">
        <f t="shared" si="33"/>
        <v xml:space="preserve"> </v>
      </c>
    </row>
    <row r="2063" spans="2:7" ht="20.100000000000001" customHeight="1">
      <c r="B2063" s="11"/>
      <c r="C2063" s="11"/>
      <c r="D2063" s="15"/>
      <c r="E2063" s="11"/>
      <c r="F2063" s="16"/>
      <c r="G2063" s="53" t="str">
        <f t="shared" si="33"/>
        <v xml:space="preserve"> </v>
      </c>
    </row>
    <row r="2064" spans="2:7" ht="20.100000000000001" customHeight="1">
      <c r="B2064" s="11"/>
      <c r="C2064" s="11"/>
      <c r="D2064" s="15"/>
      <c r="E2064" s="11"/>
      <c r="F2064" s="16"/>
      <c r="G2064" s="53" t="str">
        <f t="shared" si="33"/>
        <v xml:space="preserve"> </v>
      </c>
    </row>
    <row r="2065" spans="2:7" ht="20.100000000000001" customHeight="1">
      <c r="B2065" s="11"/>
      <c r="C2065" s="11"/>
      <c r="D2065" s="15"/>
      <c r="E2065" s="11"/>
      <c r="F2065" s="16"/>
      <c r="G2065" s="53" t="str">
        <f t="shared" si="33"/>
        <v xml:space="preserve"> </v>
      </c>
    </row>
    <row r="2066" spans="2:7" ht="20.100000000000001" customHeight="1">
      <c r="B2066" s="11"/>
      <c r="C2066" s="11"/>
      <c r="D2066" s="15"/>
      <c r="E2066" s="11"/>
      <c r="F2066" s="16"/>
      <c r="G2066" s="53" t="str">
        <f t="shared" si="33"/>
        <v xml:space="preserve"> </v>
      </c>
    </row>
    <row r="2067" spans="2:7" ht="20.100000000000001" customHeight="1">
      <c r="B2067" s="11"/>
      <c r="C2067" s="11"/>
      <c r="D2067" s="15"/>
      <c r="E2067" s="11"/>
      <c r="F2067" s="16"/>
      <c r="G2067" s="53" t="str">
        <f t="shared" si="33"/>
        <v xml:space="preserve"> </v>
      </c>
    </row>
    <row r="2068" spans="2:7" ht="20.100000000000001" customHeight="1">
      <c r="B2068" s="11"/>
      <c r="C2068" s="11"/>
      <c r="D2068" s="15"/>
      <c r="E2068" s="11"/>
      <c r="F2068" s="16"/>
      <c r="G2068" s="53" t="str">
        <f t="shared" si="33"/>
        <v xml:space="preserve"> </v>
      </c>
    </row>
    <row r="2069" spans="2:7" ht="20.100000000000001" customHeight="1">
      <c r="B2069" s="11"/>
      <c r="C2069" s="11"/>
      <c r="D2069" s="15"/>
      <c r="E2069" s="11"/>
      <c r="F2069" s="16"/>
      <c r="G2069" s="53" t="str">
        <f t="shared" si="33"/>
        <v xml:space="preserve"> </v>
      </c>
    </row>
    <row r="2070" spans="2:7" ht="20.100000000000001" customHeight="1">
      <c r="B2070" s="11"/>
      <c r="C2070" s="11"/>
      <c r="D2070" s="15"/>
      <c r="E2070" s="11"/>
      <c r="F2070" s="16"/>
      <c r="G2070" s="53" t="str">
        <f t="shared" si="33"/>
        <v xml:space="preserve"> </v>
      </c>
    </row>
    <row r="2071" spans="2:7" ht="20.100000000000001" customHeight="1">
      <c r="B2071" s="11"/>
      <c r="C2071" s="11"/>
      <c r="D2071" s="15"/>
      <c r="E2071" s="11"/>
      <c r="F2071" s="16"/>
      <c r="G2071" s="53" t="str">
        <f t="shared" si="33"/>
        <v xml:space="preserve"> </v>
      </c>
    </row>
    <row r="2072" spans="2:7" ht="20.100000000000001" customHeight="1">
      <c r="B2072" s="11"/>
      <c r="C2072" s="11"/>
      <c r="D2072" s="15"/>
      <c r="E2072" s="11"/>
      <c r="F2072" s="16"/>
      <c r="G2072" s="53" t="str">
        <f t="shared" si="33"/>
        <v xml:space="preserve"> </v>
      </c>
    </row>
    <row r="2073" spans="2:7" ht="20.100000000000001" customHeight="1">
      <c r="B2073" s="11"/>
      <c r="C2073" s="11"/>
      <c r="D2073" s="15"/>
      <c r="E2073" s="11"/>
      <c r="F2073" s="16"/>
      <c r="G2073" s="53" t="str">
        <f t="shared" si="33"/>
        <v xml:space="preserve"> </v>
      </c>
    </row>
    <row r="2074" spans="2:7" ht="20.100000000000001" customHeight="1">
      <c r="B2074" s="11"/>
      <c r="C2074" s="11"/>
      <c r="D2074" s="15"/>
      <c r="E2074" s="11"/>
      <c r="F2074" s="16"/>
      <c r="G2074" s="53" t="str">
        <f t="shared" si="33"/>
        <v xml:space="preserve"> </v>
      </c>
    </row>
    <row r="2075" spans="2:7" ht="20.100000000000001" customHeight="1">
      <c r="B2075" s="11"/>
      <c r="C2075" s="11"/>
      <c r="D2075" s="15"/>
      <c r="E2075" s="11"/>
      <c r="F2075" s="16"/>
      <c r="G2075" s="53" t="str">
        <f t="shared" si="33"/>
        <v xml:space="preserve"> </v>
      </c>
    </row>
    <row r="2076" spans="2:7" ht="20.100000000000001" customHeight="1">
      <c r="B2076" s="11"/>
      <c r="C2076" s="11"/>
      <c r="D2076" s="15"/>
      <c r="E2076" s="11"/>
      <c r="F2076" s="16"/>
      <c r="G2076" s="53" t="str">
        <f t="shared" si="33"/>
        <v xml:space="preserve"> </v>
      </c>
    </row>
    <row r="2077" spans="2:7" ht="20.100000000000001" customHeight="1">
      <c r="B2077" s="11"/>
      <c r="C2077" s="11"/>
      <c r="D2077" s="15"/>
      <c r="E2077" s="11"/>
      <c r="F2077" s="16"/>
      <c r="G2077" s="53" t="str">
        <f t="shared" si="33"/>
        <v xml:space="preserve"> </v>
      </c>
    </row>
    <row r="2078" spans="2:7" ht="20.100000000000001" customHeight="1">
      <c r="B2078" s="11"/>
      <c r="C2078" s="11"/>
      <c r="D2078" s="15"/>
      <c r="E2078" s="11"/>
      <c r="F2078" s="16"/>
      <c r="G2078" s="53" t="str">
        <f t="shared" si="33"/>
        <v xml:space="preserve"> </v>
      </c>
    </row>
    <row r="2079" spans="2:7" ht="20.100000000000001" customHeight="1">
      <c r="B2079" s="11"/>
      <c r="C2079" s="11"/>
      <c r="D2079" s="15"/>
      <c r="E2079" s="11"/>
      <c r="F2079" s="16"/>
      <c r="G2079" s="53" t="str">
        <f t="shared" si="33"/>
        <v xml:space="preserve"> </v>
      </c>
    </row>
    <row r="2080" spans="2:7" ht="20.100000000000001" customHeight="1">
      <c r="B2080" s="11"/>
      <c r="C2080" s="11"/>
      <c r="D2080" s="15"/>
      <c r="E2080" s="11"/>
      <c r="F2080" s="16"/>
      <c r="G2080" s="53" t="str">
        <f t="shared" si="33"/>
        <v xml:space="preserve"> </v>
      </c>
    </row>
    <row r="2081" spans="2:7" ht="20.100000000000001" customHeight="1">
      <c r="B2081" s="11"/>
      <c r="C2081" s="11"/>
      <c r="D2081" s="15"/>
      <c r="E2081" s="11"/>
      <c r="F2081" s="16"/>
      <c r="G2081" s="53" t="str">
        <f t="shared" si="33"/>
        <v xml:space="preserve"> </v>
      </c>
    </row>
    <row r="2082" spans="2:7" ht="20.100000000000001" customHeight="1">
      <c r="B2082" s="11"/>
      <c r="C2082" s="11"/>
      <c r="D2082" s="15"/>
      <c r="E2082" s="11"/>
      <c r="F2082" s="16"/>
      <c r="G2082" s="53" t="str">
        <f t="shared" ref="G2082:G2145" si="34">IFERROR(IF(ISBLANK(C2082)," ",IF(ISBLANK(D2082),"NUM ARBOL",IF(ISBLANK(E2082),"DAP",IF(ISBLANK(F2082),"ALTURA",IF($E$33="DAP (cm)",PI()*((E2082/100)^2)/4*F2082*$F$9,IF($E$33="CAP (cm)",PI()*((E2082/PI()/100)^2)/4*F2082*$F$9))))))," ")</f>
        <v xml:space="preserve"> </v>
      </c>
    </row>
    <row r="2083" spans="2:7" ht="20.100000000000001" customHeight="1">
      <c r="B2083" s="11"/>
      <c r="C2083" s="11"/>
      <c r="D2083" s="15"/>
      <c r="E2083" s="11"/>
      <c r="F2083" s="16"/>
      <c r="G2083" s="53" t="str">
        <f t="shared" si="34"/>
        <v xml:space="preserve"> </v>
      </c>
    </row>
    <row r="2084" spans="2:7" ht="20.100000000000001" customHeight="1">
      <c r="B2084" s="11"/>
      <c r="C2084" s="11"/>
      <c r="D2084" s="15"/>
      <c r="E2084" s="11"/>
      <c r="F2084" s="16"/>
      <c r="G2084" s="53" t="str">
        <f t="shared" si="34"/>
        <v xml:space="preserve"> </v>
      </c>
    </row>
    <row r="2085" spans="2:7" ht="20.100000000000001" customHeight="1">
      <c r="B2085" s="11"/>
      <c r="C2085" s="11"/>
      <c r="D2085" s="15"/>
      <c r="E2085" s="11"/>
      <c r="F2085" s="16"/>
      <c r="G2085" s="53" t="str">
        <f t="shared" si="34"/>
        <v xml:space="preserve"> </v>
      </c>
    </row>
    <row r="2086" spans="2:7" ht="20.100000000000001" customHeight="1">
      <c r="B2086" s="11"/>
      <c r="C2086" s="11"/>
      <c r="D2086" s="15"/>
      <c r="E2086" s="11"/>
      <c r="F2086" s="16"/>
      <c r="G2086" s="53" t="str">
        <f t="shared" si="34"/>
        <v xml:space="preserve"> </v>
      </c>
    </row>
    <row r="2087" spans="2:7" ht="20.100000000000001" customHeight="1">
      <c r="B2087" s="11"/>
      <c r="C2087" s="11"/>
      <c r="D2087" s="15"/>
      <c r="E2087" s="11"/>
      <c r="F2087" s="16"/>
      <c r="G2087" s="53" t="str">
        <f t="shared" si="34"/>
        <v xml:space="preserve"> </v>
      </c>
    </row>
    <row r="2088" spans="2:7" ht="20.100000000000001" customHeight="1">
      <c r="B2088" s="11"/>
      <c r="C2088" s="11"/>
      <c r="D2088" s="15"/>
      <c r="E2088" s="11"/>
      <c r="F2088" s="16"/>
      <c r="G2088" s="53" t="str">
        <f t="shared" si="34"/>
        <v xml:space="preserve"> </v>
      </c>
    </row>
    <row r="2089" spans="2:7" ht="20.100000000000001" customHeight="1">
      <c r="B2089" s="11"/>
      <c r="C2089" s="11"/>
      <c r="D2089" s="15"/>
      <c r="E2089" s="11"/>
      <c r="F2089" s="16"/>
      <c r="G2089" s="53" t="str">
        <f t="shared" si="34"/>
        <v xml:space="preserve"> </v>
      </c>
    </row>
    <row r="2090" spans="2:7" ht="20.100000000000001" customHeight="1">
      <c r="B2090" s="11"/>
      <c r="C2090" s="11"/>
      <c r="D2090" s="15"/>
      <c r="E2090" s="11"/>
      <c r="F2090" s="16"/>
      <c r="G2090" s="53" t="str">
        <f t="shared" si="34"/>
        <v xml:space="preserve"> </v>
      </c>
    </row>
    <row r="2091" spans="2:7" ht="20.100000000000001" customHeight="1">
      <c r="B2091" s="11"/>
      <c r="C2091" s="11"/>
      <c r="D2091" s="15"/>
      <c r="E2091" s="11"/>
      <c r="F2091" s="16"/>
      <c r="G2091" s="53" t="str">
        <f t="shared" si="34"/>
        <v xml:space="preserve"> </v>
      </c>
    </row>
    <row r="2092" spans="2:7" ht="20.100000000000001" customHeight="1">
      <c r="B2092" s="11"/>
      <c r="C2092" s="11"/>
      <c r="D2092" s="15"/>
      <c r="E2092" s="11"/>
      <c r="F2092" s="16"/>
      <c r="G2092" s="53" t="str">
        <f t="shared" si="34"/>
        <v xml:space="preserve"> </v>
      </c>
    </row>
    <row r="2093" spans="2:7" ht="20.100000000000001" customHeight="1">
      <c r="B2093" s="11"/>
      <c r="C2093" s="11"/>
      <c r="D2093" s="15"/>
      <c r="E2093" s="11"/>
      <c r="F2093" s="16"/>
      <c r="G2093" s="53" t="str">
        <f t="shared" si="34"/>
        <v xml:space="preserve"> </v>
      </c>
    </row>
    <row r="2094" spans="2:7" ht="20.100000000000001" customHeight="1">
      <c r="B2094" s="11"/>
      <c r="C2094" s="11"/>
      <c r="D2094" s="15"/>
      <c r="E2094" s="11"/>
      <c r="F2094" s="16"/>
      <c r="G2094" s="53" t="str">
        <f t="shared" si="34"/>
        <v xml:space="preserve"> </v>
      </c>
    </row>
    <row r="2095" spans="2:7" ht="20.100000000000001" customHeight="1">
      <c r="B2095" s="11"/>
      <c r="C2095" s="11"/>
      <c r="D2095" s="15"/>
      <c r="E2095" s="11"/>
      <c r="F2095" s="16"/>
      <c r="G2095" s="53" t="str">
        <f t="shared" si="34"/>
        <v xml:space="preserve"> </v>
      </c>
    </row>
    <row r="2096" spans="2:7" ht="20.100000000000001" customHeight="1">
      <c r="B2096" s="11"/>
      <c r="C2096" s="11"/>
      <c r="D2096" s="15"/>
      <c r="E2096" s="11"/>
      <c r="F2096" s="16"/>
      <c r="G2096" s="53" t="str">
        <f t="shared" si="34"/>
        <v xml:space="preserve"> </v>
      </c>
    </row>
    <row r="2097" spans="2:7" ht="20.100000000000001" customHeight="1">
      <c r="B2097" s="11"/>
      <c r="C2097" s="11"/>
      <c r="D2097" s="15"/>
      <c r="E2097" s="11"/>
      <c r="F2097" s="16"/>
      <c r="G2097" s="53" t="str">
        <f t="shared" si="34"/>
        <v xml:space="preserve"> </v>
      </c>
    </row>
    <row r="2098" spans="2:7" ht="20.100000000000001" customHeight="1">
      <c r="B2098" s="11"/>
      <c r="C2098" s="11"/>
      <c r="D2098" s="15"/>
      <c r="E2098" s="11"/>
      <c r="F2098" s="16"/>
      <c r="G2098" s="53" t="str">
        <f t="shared" si="34"/>
        <v xml:space="preserve"> </v>
      </c>
    </row>
    <row r="2099" spans="2:7" ht="20.100000000000001" customHeight="1">
      <c r="B2099" s="11"/>
      <c r="C2099" s="11"/>
      <c r="D2099" s="15"/>
      <c r="E2099" s="11"/>
      <c r="F2099" s="16"/>
      <c r="G2099" s="53" t="str">
        <f t="shared" si="34"/>
        <v xml:space="preserve"> </v>
      </c>
    </row>
    <row r="2100" spans="2:7" ht="20.100000000000001" customHeight="1">
      <c r="B2100" s="11"/>
      <c r="C2100" s="11"/>
      <c r="D2100" s="15"/>
      <c r="E2100" s="11"/>
      <c r="F2100" s="16"/>
      <c r="G2100" s="53" t="str">
        <f t="shared" si="34"/>
        <v xml:space="preserve"> </v>
      </c>
    </row>
    <row r="2101" spans="2:7" ht="20.100000000000001" customHeight="1">
      <c r="B2101" s="11"/>
      <c r="C2101" s="11"/>
      <c r="D2101" s="15"/>
      <c r="E2101" s="11"/>
      <c r="F2101" s="16"/>
      <c r="G2101" s="53" t="str">
        <f t="shared" si="34"/>
        <v xml:space="preserve"> </v>
      </c>
    </row>
    <row r="2102" spans="2:7" ht="20.100000000000001" customHeight="1">
      <c r="B2102" s="11"/>
      <c r="C2102" s="11"/>
      <c r="D2102" s="15"/>
      <c r="E2102" s="11"/>
      <c r="F2102" s="16"/>
      <c r="G2102" s="53" t="str">
        <f t="shared" si="34"/>
        <v xml:space="preserve"> </v>
      </c>
    </row>
    <row r="2103" spans="2:7" ht="20.100000000000001" customHeight="1">
      <c r="B2103" s="11"/>
      <c r="C2103" s="11"/>
      <c r="D2103" s="15"/>
      <c r="E2103" s="11"/>
      <c r="F2103" s="16"/>
      <c r="G2103" s="53" t="str">
        <f t="shared" si="34"/>
        <v xml:space="preserve"> </v>
      </c>
    </row>
    <row r="2104" spans="2:7" ht="20.100000000000001" customHeight="1">
      <c r="B2104" s="11"/>
      <c r="C2104" s="11"/>
      <c r="D2104" s="15"/>
      <c r="E2104" s="11"/>
      <c r="F2104" s="16"/>
      <c r="G2104" s="53" t="str">
        <f t="shared" si="34"/>
        <v xml:space="preserve"> </v>
      </c>
    </row>
    <row r="2105" spans="2:7" ht="20.100000000000001" customHeight="1">
      <c r="B2105" s="11"/>
      <c r="C2105" s="11"/>
      <c r="D2105" s="15"/>
      <c r="E2105" s="11"/>
      <c r="F2105" s="16"/>
      <c r="G2105" s="53" t="str">
        <f t="shared" si="34"/>
        <v xml:space="preserve"> </v>
      </c>
    </row>
    <row r="2106" spans="2:7" ht="20.100000000000001" customHeight="1">
      <c r="B2106" s="11"/>
      <c r="C2106" s="11"/>
      <c r="D2106" s="15"/>
      <c r="E2106" s="11"/>
      <c r="F2106" s="16"/>
      <c r="G2106" s="53" t="str">
        <f t="shared" si="34"/>
        <v xml:space="preserve"> </v>
      </c>
    </row>
    <row r="2107" spans="2:7" ht="20.100000000000001" customHeight="1">
      <c r="B2107" s="11"/>
      <c r="C2107" s="11"/>
      <c r="D2107" s="15"/>
      <c r="E2107" s="11"/>
      <c r="F2107" s="16"/>
      <c r="G2107" s="53" t="str">
        <f t="shared" si="34"/>
        <v xml:space="preserve"> </v>
      </c>
    </row>
    <row r="2108" spans="2:7" ht="20.100000000000001" customHeight="1">
      <c r="B2108" s="11"/>
      <c r="C2108" s="11"/>
      <c r="D2108" s="15"/>
      <c r="E2108" s="11"/>
      <c r="F2108" s="16"/>
      <c r="G2108" s="53" t="str">
        <f t="shared" si="34"/>
        <v xml:space="preserve"> </v>
      </c>
    </row>
    <row r="2109" spans="2:7" ht="20.100000000000001" customHeight="1">
      <c r="B2109" s="11"/>
      <c r="C2109" s="11"/>
      <c r="D2109" s="15"/>
      <c r="E2109" s="11"/>
      <c r="F2109" s="16"/>
      <c r="G2109" s="53" t="str">
        <f t="shared" si="34"/>
        <v xml:space="preserve"> </v>
      </c>
    </row>
    <row r="2110" spans="2:7" ht="20.100000000000001" customHeight="1">
      <c r="B2110" s="11"/>
      <c r="C2110" s="11"/>
      <c r="D2110" s="15"/>
      <c r="E2110" s="11"/>
      <c r="F2110" s="16"/>
      <c r="G2110" s="53" t="str">
        <f t="shared" si="34"/>
        <v xml:space="preserve"> </v>
      </c>
    </row>
    <row r="2111" spans="2:7" ht="20.100000000000001" customHeight="1">
      <c r="B2111" s="11"/>
      <c r="C2111" s="11"/>
      <c r="D2111" s="15"/>
      <c r="E2111" s="11"/>
      <c r="F2111" s="16"/>
      <c r="G2111" s="53" t="str">
        <f t="shared" si="34"/>
        <v xml:space="preserve"> </v>
      </c>
    </row>
    <row r="2112" spans="2:7" ht="20.100000000000001" customHeight="1">
      <c r="B2112" s="11"/>
      <c r="C2112" s="11"/>
      <c r="D2112" s="15"/>
      <c r="E2112" s="11"/>
      <c r="F2112" s="16"/>
      <c r="G2112" s="53" t="str">
        <f t="shared" si="34"/>
        <v xml:space="preserve"> </v>
      </c>
    </row>
    <row r="2113" spans="2:7" ht="20.100000000000001" customHeight="1">
      <c r="B2113" s="11"/>
      <c r="C2113" s="11"/>
      <c r="D2113" s="15"/>
      <c r="E2113" s="11"/>
      <c r="F2113" s="16"/>
      <c r="G2113" s="53" t="str">
        <f t="shared" si="34"/>
        <v xml:space="preserve"> </v>
      </c>
    </row>
    <row r="2114" spans="2:7" ht="20.100000000000001" customHeight="1">
      <c r="B2114" s="11"/>
      <c r="C2114" s="11"/>
      <c r="D2114" s="15"/>
      <c r="E2114" s="11"/>
      <c r="F2114" s="16"/>
      <c r="G2114" s="53" t="str">
        <f t="shared" si="34"/>
        <v xml:space="preserve"> </v>
      </c>
    </row>
    <row r="2115" spans="2:7" ht="20.100000000000001" customHeight="1">
      <c r="B2115" s="11"/>
      <c r="C2115" s="11"/>
      <c r="D2115" s="15"/>
      <c r="E2115" s="11"/>
      <c r="F2115" s="16"/>
      <c r="G2115" s="53" t="str">
        <f t="shared" si="34"/>
        <v xml:space="preserve"> </v>
      </c>
    </row>
    <row r="2116" spans="2:7" ht="20.100000000000001" customHeight="1">
      <c r="B2116" s="11"/>
      <c r="C2116" s="11"/>
      <c r="D2116" s="15"/>
      <c r="E2116" s="11"/>
      <c r="F2116" s="16"/>
      <c r="G2116" s="53" t="str">
        <f t="shared" si="34"/>
        <v xml:space="preserve"> </v>
      </c>
    </row>
    <row r="2117" spans="2:7" ht="20.100000000000001" customHeight="1">
      <c r="B2117" s="11"/>
      <c r="C2117" s="11"/>
      <c r="D2117" s="15"/>
      <c r="E2117" s="11"/>
      <c r="F2117" s="16"/>
      <c r="G2117" s="53" t="str">
        <f t="shared" si="34"/>
        <v xml:space="preserve"> </v>
      </c>
    </row>
    <row r="2118" spans="2:7" ht="20.100000000000001" customHeight="1">
      <c r="B2118" s="11"/>
      <c r="C2118" s="11"/>
      <c r="D2118" s="15"/>
      <c r="E2118" s="11"/>
      <c r="F2118" s="16"/>
      <c r="G2118" s="53" t="str">
        <f t="shared" si="34"/>
        <v xml:space="preserve"> </v>
      </c>
    </row>
    <row r="2119" spans="2:7" ht="20.100000000000001" customHeight="1">
      <c r="B2119" s="11"/>
      <c r="C2119" s="11"/>
      <c r="D2119" s="15"/>
      <c r="E2119" s="11"/>
      <c r="F2119" s="16"/>
      <c r="G2119" s="53" t="str">
        <f t="shared" si="34"/>
        <v xml:space="preserve"> </v>
      </c>
    </row>
    <row r="2120" spans="2:7" ht="20.100000000000001" customHeight="1">
      <c r="B2120" s="11"/>
      <c r="C2120" s="11"/>
      <c r="D2120" s="15"/>
      <c r="E2120" s="11"/>
      <c r="F2120" s="16"/>
      <c r="G2120" s="53" t="str">
        <f t="shared" si="34"/>
        <v xml:space="preserve"> </v>
      </c>
    </row>
    <row r="2121" spans="2:7" ht="20.100000000000001" customHeight="1">
      <c r="B2121" s="11"/>
      <c r="C2121" s="11"/>
      <c r="D2121" s="15"/>
      <c r="E2121" s="11"/>
      <c r="F2121" s="16"/>
      <c r="G2121" s="53" t="str">
        <f t="shared" si="34"/>
        <v xml:space="preserve"> </v>
      </c>
    </row>
    <row r="2122" spans="2:7" ht="20.100000000000001" customHeight="1">
      <c r="B2122" s="11"/>
      <c r="C2122" s="11"/>
      <c r="D2122" s="15"/>
      <c r="E2122" s="11"/>
      <c r="F2122" s="16"/>
      <c r="G2122" s="53" t="str">
        <f t="shared" si="34"/>
        <v xml:space="preserve"> </v>
      </c>
    </row>
    <row r="2123" spans="2:7" ht="20.100000000000001" customHeight="1">
      <c r="B2123" s="11"/>
      <c r="C2123" s="11"/>
      <c r="D2123" s="15"/>
      <c r="E2123" s="11"/>
      <c r="F2123" s="16"/>
      <c r="G2123" s="53" t="str">
        <f t="shared" si="34"/>
        <v xml:space="preserve"> </v>
      </c>
    </row>
    <row r="2124" spans="2:7" ht="20.100000000000001" customHeight="1">
      <c r="B2124" s="11"/>
      <c r="C2124" s="11"/>
      <c r="D2124" s="15"/>
      <c r="E2124" s="11"/>
      <c r="F2124" s="16"/>
      <c r="G2124" s="53" t="str">
        <f t="shared" si="34"/>
        <v xml:space="preserve"> </v>
      </c>
    </row>
    <row r="2125" spans="2:7" ht="20.100000000000001" customHeight="1">
      <c r="B2125" s="11"/>
      <c r="C2125" s="11"/>
      <c r="D2125" s="15"/>
      <c r="E2125" s="11"/>
      <c r="F2125" s="16"/>
      <c r="G2125" s="53" t="str">
        <f t="shared" si="34"/>
        <v xml:space="preserve"> </v>
      </c>
    </row>
    <row r="2126" spans="2:7" ht="20.100000000000001" customHeight="1">
      <c r="B2126" s="11"/>
      <c r="C2126" s="11"/>
      <c r="D2126" s="15"/>
      <c r="E2126" s="11"/>
      <c r="F2126" s="16"/>
      <c r="G2126" s="53" t="str">
        <f t="shared" si="34"/>
        <v xml:space="preserve"> </v>
      </c>
    </row>
    <row r="2127" spans="2:7" ht="20.100000000000001" customHeight="1">
      <c r="B2127" s="11"/>
      <c r="C2127" s="11"/>
      <c r="D2127" s="15"/>
      <c r="E2127" s="11"/>
      <c r="F2127" s="16"/>
      <c r="G2127" s="53" t="str">
        <f t="shared" si="34"/>
        <v xml:space="preserve"> </v>
      </c>
    </row>
    <row r="2128" spans="2:7" ht="20.100000000000001" customHeight="1">
      <c r="B2128" s="11"/>
      <c r="C2128" s="11"/>
      <c r="D2128" s="15"/>
      <c r="E2128" s="11"/>
      <c r="F2128" s="16"/>
      <c r="G2128" s="53" t="str">
        <f t="shared" si="34"/>
        <v xml:space="preserve"> </v>
      </c>
    </row>
    <row r="2129" spans="2:7" ht="20.100000000000001" customHeight="1">
      <c r="B2129" s="11"/>
      <c r="C2129" s="11"/>
      <c r="D2129" s="15"/>
      <c r="E2129" s="11"/>
      <c r="F2129" s="16"/>
      <c r="G2129" s="53" t="str">
        <f t="shared" si="34"/>
        <v xml:space="preserve"> </v>
      </c>
    </row>
    <row r="2130" spans="2:7" ht="20.100000000000001" customHeight="1">
      <c r="B2130" s="11"/>
      <c r="C2130" s="11"/>
      <c r="D2130" s="15"/>
      <c r="E2130" s="11"/>
      <c r="F2130" s="16"/>
      <c r="G2130" s="53" t="str">
        <f t="shared" si="34"/>
        <v xml:space="preserve"> </v>
      </c>
    </row>
    <row r="2131" spans="2:7" ht="20.100000000000001" customHeight="1">
      <c r="B2131" s="11"/>
      <c r="C2131" s="11"/>
      <c r="D2131" s="15"/>
      <c r="E2131" s="11"/>
      <c r="F2131" s="16"/>
      <c r="G2131" s="53" t="str">
        <f t="shared" si="34"/>
        <v xml:space="preserve"> </v>
      </c>
    </row>
    <row r="2132" spans="2:7" ht="20.100000000000001" customHeight="1">
      <c r="B2132" s="11"/>
      <c r="C2132" s="11"/>
      <c r="D2132" s="15"/>
      <c r="E2132" s="11"/>
      <c r="F2132" s="16"/>
      <c r="G2132" s="53" t="str">
        <f t="shared" si="34"/>
        <v xml:space="preserve"> </v>
      </c>
    </row>
    <row r="2133" spans="2:7" ht="20.100000000000001" customHeight="1">
      <c r="B2133" s="11"/>
      <c r="C2133" s="11"/>
      <c r="D2133" s="15"/>
      <c r="E2133" s="11"/>
      <c r="F2133" s="16"/>
      <c r="G2133" s="53" t="str">
        <f t="shared" si="34"/>
        <v xml:space="preserve"> </v>
      </c>
    </row>
    <row r="2134" spans="2:7" ht="20.100000000000001" customHeight="1">
      <c r="B2134" s="11"/>
      <c r="C2134" s="11"/>
      <c r="D2134" s="15"/>
      <c r="E2134" s="11"/>
      <c r="F2134" s="16"/>
      <c r="G2134" s="53" t="str">
        <f t="shared" si="34"/>
        <v xml:space="preserve"> </v>
      </c>
    </row>
    <row r="2135" spans="2:7" ht="20.100000000000001" customHeight="1">
      <c r="B2135" s="11"/>
      <c r="C2135" s="11"/>
      <c r="D2135" s="15"/>
      <c r="E2135" s="11"/>
      <c r="F2135" s="16"/>
      <c r="G2135" s="53" t="str">
        <f t="shared" si="34"/>
        <v xml:space="preserve"> </v>
      </c>
    </row>
    <row r="2136" spans="2:7" ht="20.100000000000001" customHeight="1">
      <c r="B2136" s="11"/>
      <c r="C2136" s="11"/>
      <c r="D2136" s="15"/>
      <c r="E2136" s="11"/>
      <c r="F2136" s="16"/>
      <c r="G2136" s="53" t="str">
        <f t="shared" si="34"/>
        <v xml:space="preserve"> </v>
      </c>
    </row>
    <row r="2137" spans="2:7" ht="20.100000000000001" customHeight="1">
      <c r="B2137" s="11"/>
      <c r="C2137" s="11"/>
      <c r="D2137" s="15"/>
      <c r="E2137" s="11"/>
      <c r="F2137" s="16"/>
      <c r="G2137" s="53" t="str">
        <f t="shared" si="34"/>
        <v xml:space="preserve"> </v>
      </c>
    </row>
    <row r="2138" spans="2:7" ht="20.100000000000001" customHeight="1">
      <c r="B2138" s="11"/>
      <c r="C2138" s="11"/>
      <c r="D2138" s="15"/>
      <c r="E2138" s="11"/>
      <c r="F2138" s="16"/>
      <c r="G2138" s="53" t="str">
        <f t="shared" si="34"/>
        <v xml:space="preserve"> </v>
      </c>
    </row>
    <row r="2139" spans="2:7" ht="20.100000000000001" customHeight="1">
      <c r="B2139" s="11"/>
      <c r="C2139" s="11"/>
      <c r="D2139" s="15"/>
      <c r="E2139" s="11"/>
      <c r="F2139" s="16"/>
      <c r="G2139" s="53" t="str">
        <f t="shared" si="34"/>
        <v xml:space="preserve"> </v>
      </c>
    </row>
    <row r="2140" spans="2:7" ht="20.100000000000001" customHeight="1">
      <c r="B2140" s="11"/>
      <c r="C2140" s="11"/>
      <c r="D2140" s="15"/>
      <c r="E2140" s="11"/>
      <c r="F2140" s="16"/>
      <c r="G2140" s="53" t="str">
        <f t="shared" si="34"/>
        <v xml:space="preserve"> </v>
      </c>
    </row>
    <row r="2141" spans="2:7" ht="20.100000000000001" customHeight="1">
      <c r="B2141" s="11"/>
      <c r="C2141" s="11"/>
      <c r="D2141" s="15"/>
      <c r="E2141" s="11"/>
      <c r="F2141" s="16"/>
      <c r="G2141" s="53" t="str">
        <f t="shared" si="34"/>
        <v xml:space="preserve"> </v>
      </c>
    </row>
    <row r="2142" spans="2:7" ht="20.100000000000001" customHeight="1">
      <c r="B2142" s="11"/>
      <c r="C2142" s="11"/>
      <c r="D2142" s="15"/>
      <c r="E2142" s="11"/>
      <c r="F2142" s="16"/>
      <c r="G2142" s="53" t="str">
        <f t="shared" si="34"/>
        <v xml:space="preserve"> </v>
      </c>
    </row>
    <row r="2143" spans="2:7" ht="20.100000000000001" customHeight="1">
      <c r="B2143" s="11"/>
      <c r="C2143" s="11"/>
      <c r="D2143" s="15"/>
      <c r="E2143" s="11"/>
      <c r="F2143" s="16"/>
      <c r="G2143" s="53" t="str">
        <f t="shared" si="34"/>
        <v xml:space="preserve"> </v>
      </c>
    </row>
    <row r="2144" spans="2:7" ht="20.100000000000001" customHeight="1">
      <c r="B2144" s="11"/>
      <c r="C2144" s="11"/>
      <c r="D2144" s="15"/>
      <c r="E2144" s="11"/>
      <c r="F2144" s="16"/>
      <c r="G2144" s="53" t="str">
        <f t="shared" si="34"/>
        <v xml:space="preserve"> </v>
      </c>
    </row>
    <row r="2145" spans="2:7" ht="20.100000000000001" customHeight="1">
      <c r="B2145" s="11"/>
      <c r="C2145" s="11"/>
      <c r="D2145" s="15"/>
      <c r="E2145" s="11"/>
      <c r="F2145" s="16"/>
      <c r="G2145" s="53" t="str">
        <f t="shared" si="34"/>
        <v xml:space="preserve"> </v>
      </c>
    </row>
    <row r="2146" spans="2:7" ht="20.100000000000001" customHeight="1">
      <c r="B2146" s="11"/>
      <c r="C2146" s="11"/>
      <c r="D2146" s="15"/>
      <c r="E2146" s="11"/>
      <c r="F2146" s="16"/>
      <c r="G2146" s="53" t="str">
        <f t="shared" ref="G2146:G2209" si="35">IFERROR(IF(ISBLANK(C2146)," ",IF(ISBLANK(D2146),"NUM ARBOL",IF(ISBLANK(E2146),"DAP",IF(ISBLANK(F2146),"ALTURA",IF($E$33="DAP (cm)",PI()*((E2146/100)^2)/4*F2146*$F$9,IF($E$33="CAP (cm)",PI()*((E2146/PI()/100)^2)/4*F2146*$F$9))))))," ")</f>
        <v xml:space="preserve"> </v>
      </c>
    </row>
    <row r="2147" spans="2:7" ht="20.100000000000001" customHeight="1">
      <c r="B2147" s="11"/>
      <c r="C2147" s="11"/>
      <c r="D2147" s="15"/>
      <c r="E2147" s="11"/>
      <c r="F2147" s="16"/>
      <c r="G2147" s="53" t="str">
        <f t="shared" si="35"/>
        <v xml:space="preserve"> </v>
      </c>
    </row>
    <row r="2148" spans="2:7" ht="20.100000000000001" customHeight="1">
      <c r="B2148" s="11"/>
      <c r="C2148" s="11"/>
      <c r="D2148" s="15"/>
      <c r="E2148" s="11"/>
      <c r="F2148" s="16"/>
      <c r="G2148" s="53" t="str">
        <f t="shared" si="35"/>
        <v xml:space="preserve"> </v>
      </c>
    </row>
    <row r="2149" spans="2:7" ht="20.100000000000001" customHeight="1">
      <c r="B2149" s="11"/>
      <c r="C2149" s="11"/>
      <c r="D2149" s="15"/>
      <c r="E2149" s="11"/>
      <c r="F2149" s="16"/>
      <c r="G2149" s="53" t="str">
        <f t="shared" si="35"/>
        <v xml:space="preserve"> </v>
      </c>
    </row>
    <row r="2150" spans="2:7" ht="20.100000000000001" customHeight="1">
      <c r="B2150" s="11"/>
      <c r="C2150" s="11"/>
      <c r="D2150" s="15"/>
      <c r="E2150" s="11"/>
      <c r="F2150" s="16"/>
      <c r="G2150" s="53" t="str">
        <f t="shared" si="35"/>
        <v xml:space="preserve"> </v>
      </c>
    </row>
    <row r="2151" spans="2:7" ht="20.100000000000001" customHeight="1">
      <c r="B2151" s="11"/>
      <c r="C2151" s="11"/>
      <c r="D2151" s="15"/>
      <c r="E2151" s="11"/>
      <c r="F2151" s="16"/>
      <c r="G2151" s="53" t="str">
        <f t="shared" si="35"/>
        <v xml:space="preserve"> </v>
      </c>
    </row>
    <row r="2152" spans="2:7" ht="20.100000000000001" customHeight="1">
      <c r="B2152" s="11"/>
      <c r="C2152" s="11"/>
      <c r="D2152" s="15"/>
      <c r="E2152" s="11"/>
      <c r="F2152" s="16"/>
      <c r="G2152" s="53" t="str">
        <f t="shared" si="35"/>
        <v xml:space="preserve"> </v>
      </c>
    </row>
    <row r="2153" spans="2:7" ht="20.100000000000001" customHeight="1">
      <c r="B2153" s="11"/>
      <c r="C2153" s="11"/>
      <c r="D2153" s="15"/>
      <c r="E2153" s="11"/>
      <c r="F2153" s="16"/>
      <c r="G2153" s="53" t="str">
        <f t="shared" si="35"/>
        <v xml:space="preserve"> </v>
      </c>
    </row>
    <row r="2154" spans="2:7" ht="20.100000000000001" customHeight="1">
      <c r="B2154" s="11"/>
      <c r="C2154" s="11"/>
      <c r="D2154" s="15"/>
      <c r="E2154" s="11"/>
      <c r="F2154" s="16"/>
      <c r="G2154" s="53" t="str">
        <f t="shared" si="35"/>
        <v xml:space="preserve"> </v>
      </c>
    </row>
    <row r="2155" spans="2:7" ht="20.100000000000001" customHeight="1">
      <c r="B2155" s="11"/>
      <c r="C2155" s="11"/>
      <c r="D2155" s="15"/>
      <c r="E2155" s="11"/>
      <c r="F2155" s="16"/>
      <c r="G2155" s="53" t="str">
        <f t="shared" si="35"/>
        <v xml:space="preserve"> </v>
      </c>
    </row>
    <row r="2156" spans="2:7" ht="20.100000000000001" customHeight="1">
      <c r="B2156" s="11"/>
      <c r="C2156" s="11"/>
      <c r="D2156" s="15"/>
      <c r="E2156" s="11"/>
      <c r="F2156" s="16"/>
      <c r="G2156" s="53" t="str">
        <f t="shared" si="35"/>
        <v xml:space="preserve"> </v>
      </c>
    </row>
    <row r="2157" spans="2:7" ht="20.100000000000001" customHeight="1">
      <c r="B2157" s="11"/>
      <c r="C2157" s="11"/>
      <c r="D2157" s="15"/>
      <c r="E2157" s="11"/>
      <c r="F2157" s="16"/>
      <c r="G2157" s="53" t="str">
        <f t="shared" si="35"/>
        <v xml:space="preserve"> </v>
      </c>
    </row>
    <row r="2158" spans="2:7" ht="20.100000000000001" customHeight="1">
      <c r="B2158" s="11"/>
      <c r="C2158" s="11"/>
      <c r="D2158" s="15"/>
      <c r="E2158" s="11"/>
      <c r="F2158" s="16"/>
      <c r="G2158" s="53" t="str">
        <f t="shared" si="35"/>
        <v xml:space="preserve"> </v>
      </c>
    </row>
    <row r="2159" spans="2:7" ht="20.100000000000001" customHeight="1">
      <c r="B2159" s="11"/>
      <c r="C2159" s="11"/>
      <c r="D2159" s="15"/>
      <c r="E2159" s="11"/>
      <c r="F2159" s="16"/>
      <c r="G2159" s="53" t="str">
        <f t="shared" si="35"/>
        <v xml:space="preserve"> </v>
      </c>
    </row>
    <row r="2160" spans="2:7" ht="20.100000000000001" customHeight="1">
      <c r="B2160" s="11"/>
      <c r="C2160" s="11"/>
      <c r="D2160" s="15"/>
      <c r="E2160" s="11"/>
      <c r="F2160" s="16"/>
      <c r="G2160" s="53" t="str">
        <f t="shared" si="35"/>
        <v xml:space="preserve"> </v>
      </c>
    </row>
    <row r="2161" spans="2:7" ht="20.100000000000001" customHeight="1">
      <c r="B2161" s="11"/>
      <c r="C2161" s="11"/>
      <c r="D2161" s="15"/>
      <c r="E2161" s="11"/>
      <c r="F2161" s="16"/>
      <c r="G2161" s="53" t="str">
        <f t="shared" si="35"/>
        <v xml:space="preserve"> </v>
      </c>
    </row>
    <row r="2162" spans="2:7" ht="20.100000000000001" customHeight="1">
      <c r="B2162" s="11"/>
      <c r="C2162" s="11"/>
      <c r="D2162" s="15"/>
      <c r="E2162" s="11"/>
      <c r="F2162" s="16"/>
      <c r="G2162" s="53" t="str">
        <f t="shared" si="35"/>
        <v xml:space="preserve"> </v>
      </c>
    </row>
    <row r="2163" spans="2:7" ht="20.100000000000001" customHeight="1">
      <c r="B2163" s="11"/>
      <c r="C2163" s="11"/>
      <c r="D2163" s="15"/>
      <c r="E2163" s="11"/>
      <c r="F2163" s="16"/>
      <c r="G2163" s="53" t="str">
        <f t="shared" si="35"/>
        <v xml:space="preserve"> </v>
      </c>
    </row>
    <row r="2164" spans="2:7" ht="20.100000000000001" customHeight="1">
      <c r="B2164" s="11"/>
      <c r="C2164" s="11"/>
      <c r="D2164" s="15"/>
      <c r="E2164" s="11"/>
      <c r="F2164" s="16"/>
      <c r="G2164" s="53" t="str">
        <f t="shared" si="35"/>
        <v xml:space="preserve"> </v>
      </c>
    </row>
    <row r="2165" spans="2:7" ht="20.100000000000001" customHeight="1">
      <c r="B2165" s="11"/>
      <c r="C2165" s="11"/>
      <c r="D2165" s="15"/>
      <c r="E2165" s="11"/>
      <c r="F2165" s="16"/>
      <c r="G2165" s="53" t="str">
        <f t="shared" si="35"/>
        <v xml:space="preserve"> </v>
      </c>
    </row>
    <row r="2166" spans="2:7" ht="20.100000000000001" customHeight="1">
      <c r="B2166" s="11"/>
      <c r="C2166" s="11"/>
      <c r="D2166" s="15"/>
      <c r="E2166" s="11"/>
      <c r="F2166" s="16"/>
      <c r="G2166" s="53" t="str">
        <f t="shared" si="35"/>
        <v xml:space="preserve"> </v>
      </c>
    </row>
    <row r="2167" spans="2:7" ht="20.100000000000001" customHeight="1">
      <c r="B2167" s="11"/>
      <c r="C2167" s="11"/>
      <c r="D2167" s="15"/>
      <c r="E2167" s="11"/>
      <c r="F2167" s="16"/>
      <c r="G2167" s="53" t="str">
        <f t="shared" si="35"/>
        <v xml:space="preserve"> </v>
      </c>
    </row>
    <row r="2168" spans="2:7" ht="20.100000000000001" customHeight="1">
      <c r="B2168" s="11"/>
      <c r="C2168" s="11"/>
      <c r="D2168" s="15"/>
      <c r="E2168" s="11"/>
      <c r="F2168" s="16"/>
      <c r="G2168" s="53" t="str">
        <f t="shared" si="35"/>
        <v xml:space="preserve"> </v>
      </c>
    </row>
    <row r="2169" spans="2:7" ht="20.100000000000001" customHeight="1">
      <c r="B2169" s="11"/>
      <c r="C2169" s="11"/>
      <c r="D2169" s="15"/>
      <c r="E2169" s="11"/>
      <c r="F2169" s="16"/>
      <c r="G2169" s="53" t="str">
        <f t="shared" si="35"/>
        <v xml:space="preserve"> </v>
      </c>
    </row>
    <row r="2170" spans="2:7" ht="20.100000000000001" customHeight="1">
      <c r="B2170" s="11"/>
      <c r="C2170" s="11"/>
      <c r="D2170" s="15"/>
      <c r="E2170" s="11"/>
      <c r="F2170" s="16"/>
      <c r="G2170" s="53" t="str">
        <f t="shared" si="35"/>
        <v xml:space="preserve"> </v>
      </c>
    </row>
    <row r="2171" spans="2:7" ht="20.100000000000001" customHeight="1">
      <c r="B2171" s="11"/>
      <c r="C2171" s="11"/>
      <c r="D2171" s="15"/>
      <c r="E2171" s="11"/>
      <c r="F2171" s="16"/>
      <c r="G2171" s="53" t="str">
        <f t="shared" si="35"/>
        <v xml:space="preserve"> </v>
      </c>
    </row>
    <row r="2172" spans="2:7" ht="20.100000000000001" customHeight="1">
      <c r="B2172" s="11"/>
      <c r="C2172" s="11"/>
      <c r="D2172" s="15"/>
      <c r="E2172" s="11"/>
      <c r="F2172" s="16"/>
      <c r="G2172" s="53" t="str">
        <f t="shared" si="35"/>
        <v xml:space="preserve"> </v>
      </c>
    </row>
    <row r="2173" spans="2:7" ht="20.100000000000001" customHeight="1">
      <c r="B2173" s="11"/>
      <c r="C2173" s="11"/>
      <c r="D2173" s="15"/>
      <c r="E2173" s="11"/>
      <c r="F2173" s="16"/>
      <c r="G2173" s="53" t="str">
        <f t="shared" si="35"/>
        <v xml:space="preserve"> </v>
      </c>
    </row>
    <row r="2174" spans="2:7" ht="20.100000000000001" customHeight="1">
      <c r="B2174" s="11"/>
      <c r="C2174" s="11"/>
      <c r="D2174" s="15"/>
      <c r="E2174" s="11"/>
      <c r="F2174" s="16"/>
      <c r="G2174" s="53" t="str">
        <f t="shared" si="35"/>
        <v xml:space="preserve"> </v>
      </c>
    </row>
    <row r="2175" spans="2:7" ht="20.100000000000001" customHeight="1">
      <c r="B2175" s="11"/>
      <c r="C2175" s="11"/>
      <c r="D2175" s="15"/>
      <c r="E2175" s="11"/>
      <c r="F2175" s="16"/>
      <c r="G2175" s="53" t="str">
        <f t="shared" si="35"/>
        <v xml:space="preserve"> </v>
      </c>
    </row>
    <row r="2176" spans="2:7" ht="20.100000000000001" customHeight="1">
      <c r="B2176" s="11"/>
      <c r="C2176" s="11"/>
      <c r="D2176" s="15"/>
      <c r="E2176" s="11"/>
      <c r="F2176" s="16"/>
      <c r="G2176" s="53" t="str">
        <f t="shared" si="35"/>
        <v xml:space="preserve"> </v>
      </c>
    </row>
    <row r="2177" spans="2:7" ht="20.100000000000001" customHeight="1">
      <c r="B2177" s="11"/>
      <c r="C2177" s="11"/>
      <c r="D2177" s="15"/>
      <c r="E2177" s="11"/>
      <c r="F2177" s="16"/>
      <c r="G2177" s="53" t="str">
        <f t="shared" si="35"/>
        <v xml:space="preserve"> </v>
      </c>
    </row>
    <row r="2178" spans="2:7" ht="20.100000000000001" customHeight="1">
      <c r="B2178" s="11"/>
      <c r="C2178" s="11"/>
      <c r="D2178" s="15"/>
      <c r="E2178" s="11"/>
      <c r="F2178" s="16"/>
      <c r="G2178" s="53" t="str">
        <f t="shared" si="35"/>
        <v xml:space="preserve"> </v>
      </c>
    </row>
    <row r="2179" spans="2:7" ht="20.100000000000001" customHeight="1">
      <c r="B2179" s="11"/>
      <c r="C2179" s="11"/>
      <c r="D2179" s="15"/>
      <c r="E2179" s="11"/>
      <c r="F2179" s="16"/>
      <c r="G2179" s="53" t="str">
        <f t="shared" si="35"/>
        <v xml:space="preserve"> </v>
      </c>
    </row>
    <row r="2180" spans="2:7" ht="20.100000000000001" customHeight="1">
      <c r="B2180" s="11"/>
      <c r="C2180" s="11"/>
      <c r="D2180" s="15"/>
      <c r="E2180" s="11"/>
      <c r="F2180" s="16"/>
      <c r="G2180" s="53" t="str">
        <f t="shared" si="35"/>
        <v xml:space="preserve"> </v>
      </c>
    </row>
    <row r="2181" spans="2:7" ht="20.100000000000001" customHeight="1">
      <c r="B2181" s="11"/>
      <c r="C2181" s="11"/>
      <c r="D2181" s="15"/>
      <c r="E2181" s="11"/>
      <c r="F2181" s="16"/>
      <c r="G2181" s="53" t="str">
        <f t="shared" si="35"/>
        <v xml:space="preserve"> </v>
      </c>
    </row>
    <row r="2182" spans="2:7" ht="20.100000000000001" customHeight="1">
      <c r="B2182" s="11"/>
      <c r="C2182" s="11"/>
      <c r="D2182" s="15"/>
      <c r="E2182" s="11"/>
      <c r="F2182" s="16"/>
      <c r="G2182" s="53" t="str">
        <f t="shared" si="35"/>
        <v xml:space="preserve"> </v>
      </c>
    </row>
    <row r="2183" spans="2:7" ht="20.100000000000001" customHeight="1">
      <c r="B2183" s="11"/>
      <c r="C2183" s="11"/>
      <c r="D2183" s="15"/>
      <c r="E2183" s="11"/>
      <c r="F2183" s="16"/>
      <c r="G2183" s="53" t="str">
        <f t="shared" si="35"/>
        <v xml:space="preserve"> </v>
      </c>
    </row>
    <row r="2184" spans="2:7" ht="20.100000000000001" customHeight="1">
      <c r="B2184" s="11"/>
      <c r="C2184" s="11"/>
      <c r="D2184" s="15"/>
      <c r="E2184" s="11"/>
      <c r="F2184" s="16"/>
      <c r="G2184" s="53" t="str">
        <f t="shared" si="35"/>
        <v xml:space="preserve"> </v>
      </c>
    </row>
    <row r="2185" spans="2:7" ht="20.100000000000001" customHeight="1">
      <c r="B2185" s="11"/>
      <c r="C2185" s="11"/>
      <c r="D2185" s="15"/>
      <c r="E2185" s="11"/>
      <c r="F2185" s="16"/>
      <c r="G2185" s="53" t="str">
        <f t="shared" si="35"/>
        <v xml:space="preserve"> </v>
      </c>
    </row>
    <row r="2186" spans="2:7" ht="20.100000000000001" customHeight="1">
      <c r="B2186" s="11"/>
      <c r="C2186" s="11"/>
      <c r="D2186" s="15"/>
      <c r="E2186" s="11"/>
      <c r="F2186" s="16"/>
      <c r="G2186" s="53" t="str">
        <f t="shared" si="35"/>
        <v xml:space="preserve"> </v>
      </c>
    </row>
    <row r="2187" spans="2:7" ht="20.100000000000001" customHeight="1">
      <c r="B2187" s="11"/>
      <c r="C2187" s="11"/>
      <c r="D2187" s="15"/>
      <c r="E2187" s="11"/>
      <c r="F2187" s="16"/>
      <c r="G2187" s="53" t="str">
        <f t="shared" si="35"/>
        <v xml:space="preserve"> </v>
      </c>
    </row>
    <row r="2188" spans="2:7" ht="20.100000000000001" customHeight="1">
      <c r="B2188" s="11"/>
      <c r="C2188" s="11"/>
      <c r="D2188" s="15"/>
      <c r="E2188" s="11"/>
      <c r="F2188" s="16"/>
      <c r="G2188" s="53" t="str">
        <f t="shared" si="35"/>
        <v xml:space="preserve"> </v>
      </c>
    </row>
    <row r="2189" spans="2:7" ht="20.100000000000001" customHeight="1">
      <c r="B2189" s="11"/>
      <c r="C2189" s="11"/>
      <c r="D2189" s="15"/>
      <c r="E2189" s="11"/>
      <c r="F2189" s="16"/>
      <c r="G2189" s="53" t="str">
        <f t="shared" si="35"/>
        <v xml:space="preserve"> </v>
      </c>
    </row>
    <row r="2190" spans="2:7" ht="20.100000000000001" customHeight="1">
      <c r="B2190" s="11"/>
      <c r="C2190" s="11"/>
      <c r="D2190" s="15"/>
      <c r="E2190" s="11"/>
      <c r="F2190" s="16"/>
      <c r="G2190" s="53" t="str">
        <f t="shared" si="35"/>
        <v xml:space="preserve"> </v>
      </c>
    </row>
    <row r="2191" spans="2:7" ht="20.100000000000001" customHeight="1">
      <c r="B2191" s="11"/>
      <c r="C2191" s="11"/>
      <c r="D2191" s="15"/>
      <c r="E2191" s="11"/>
      <c r="F2191" s="16"/>
      <c r="G2191" s="53" t="str">
        <f t="shared" si="35"/>
        <v xml:space="preserve"> </v>
      </c>
    </row>
    <row r="2192" spans="2:7" ht="20.100000000000001" customHeight="1">
      <c r="B2192" s="11"/>
      <c r="C2192" s="11"/>
      <c r="D2192" s="15"/>
      <c r="E2192" s="11"/>
      <c r="F2192" s="16"/>
      <c r="G2192" s="53" t="str">
        <f t="shared" si="35"/>
        <v xml:space="preserve"> </v>
      </c>
    </row>
    <row r="2193" spans="2:7" ht="20.100000000000001" customHeight="1">
      <c r="B2193" s="11"/>
      <c r="C2193" s="11"/>
      <c r="D2193" s="15"/>
      <c r="E2193" s="11"/>
      <c r="F2193" s="16"/>
      <c r="G2193" s="53" t="str">
        <f t="shared" si="35"/>
        <v xml:space="preserve"> </v>
      </c>
    </row>
    <row r="2194" spans="2:7" ht="20.100000000000001" customHeight="1">
      <c r="B2194" s="11"/>
      <c r="C2194" s="11"/>
      <c r="D2194" s="15"/>
      <c r="E2194" s="11"/>
      <c r="F2194" s="16"/>
      <c r="G2194" s="53" t="str">
        <f t="shared" si="35"/>
        <v xml:space="preserve"> </v>
      </c>
    </row>
    <row r="2195" spans="2:7" ht="20.100000000000001" customHeight="1">
      <c r="B2195" s="11"/>
      <c r="C2195" s="11"/>
      <c r="D2195" s="15"/>
      <c r="E2195" s="11"/>
      <c r="F2195" s="16"/>
      <c r="G2195" s="53" t="str">
        <f t="shared" si="35"/>
        <v xml:space="preserve"> </v>
      </c>
    </row>
    <row r="2196" spans="2:7" ht="20.100000000000001" customHeight="1">
      <c r="B2196" s="11"/>
      <c r="C2196" s="11"/>
      <c r="D2196" s="15"/>
      <c r="E2196" s="11"/>
      <c r="F2196" s="16"/>
      <c r="G2196" s="53" t="str">
        <f t="shared" si="35"/>
        <v xml:space="preserve"> </v>
      </c>
    </row>
    <row r="2197" spans="2:7" ht="20.100000000000001" customHeight="1">
      <c r="B2197" s="11"/>
      <c r="C2197" s="11"/>
      <c r="D2197" s="15"/>
      <c r="E2197" s="11"/>
      <c r="F2197" s="16"/>
      <c r="G2197" s="53" t="str">
        <f t="shared" si="35"/>
        <v xml:space="preserve"> </v>
      </c>
    </row>
    <row r="2198" spans="2:7" ht="20.100000000000001" customHeight="1">
      <c r="B2198" s="11"/>
      <c r="C2198" s="11"/>
      <c r="D2198" s="15"/>
      <c r="E2198" s="11"/>
      <c r="F2198" s="16"/>
      <c r="G2198" s="53" t="str">
        <f t="shared" si="35"/>
        <v xml:space="preserve"> </v>
      </c>
    </row>
    <row r="2199" spans="2:7" ht="20.100000000000001" customHeight="1">
      <c r="B2199" s="11"/>
      <c r="C2199" s="11"/>
      <c r="D2199" s="15"/>
      <c r="E2199" s="11"/>
      <c r="F2199" s="16"/>
      <c r="G2199" s="53" t="str">
        <f t="shared" si="35"/>
        <v xml:space="preserve"> </v>
      </c>
    </row>
    <row r="2200" spans="2:7" ht="20.100000000000001" customHeight="1">
      <c r="B2200" s="11"/>
      <c r="C2200" s="11"/>
      <c r="D2200" s="15"/>
      <c r="E2200" s="11"/>
      <c r="F2200" s="16"/>
      <c r="G2200" s="53" t="str">
        <f t="shared" si="35"/>
        <v xml:space="preserve"> </v>
      </c>
    </row>
    <row r="2201" spans="2:7" ht="20.100000000000001" customHeight="1">
      <c r="B2201" s="11"/>
      <c r="C2201" s="11"/>
      <c r="D2201" s="15"/>
      <c r="E2201" s="11"/>
      <c r="F2201" s="16"/>
      <c r="G2201" s="53" t="str">
        <f t="shared" si="35"/>
        <v xml:space="preserve"> </v>
      </c>
    </row>
    <row r="2202" spans="2:7" ht="20.100000000000001" customHeight="1">
      <c r="B2202" s="11"/>
      <c r="C2202" s="11"/>
      <c r="D2202" s="15"/>
      <c r="E2202" s="11"/>
      <c r="F2202" s="16"/>
      <c r="G2202" s="53" t="str">
        <f t="shared" si="35"/>
        <v xml:space="preserve"> </v>
      </c>
    </row>
    <row r="2203" spans="2:7" ht="20.100000000000001" customHeight="1">
      <c r="B2203" s="11"/>
      <c r="C2203" s="11"/>
      <c r="D2203" s="15"/>
      <c r="E2203" s="11"/>
      <c r="F2203" s="16"/>
      <c r="G2203" s="53" t="str">
        <f t="shared" si="35"/>
        <v xml:space="preserve"> </v>
      </c>
    </row>
    <row r="2204" spans="2:7" ht="20.100000000000001" customHeight="1">
      <c r="B2204" s="11"/>
      <c r="C2204" s="11"/>
      <c r="D2204" s="15"/>
      <c r="E2204" s="11"/>
      <c r="F2204" s="16"/>
      <c r="G2204" s="53" t="str">
        <f t="shared" si="35"/>
        <v xml:space="preserve"> </v>
      </c>
    </row>
    <row r="2205" spans="2:7" ht="20.100000000000001" customHeight="1">
      <c r="B2205" s="11"/>
      <c r="C2205" s="11"/>
      <c r="D2205" s="15"/>
      <c r="E2205" s="11"/>
      <c r="F2205" s="16"/>
      <c r="G2205" s="53" t="str">
        <f t="shared" si="35"/>
        <v xml:space="preserve"> </v>
      </c>
    </row>
    <row r="2206" spans="2:7" ht="20.100000000000001" customHeight="1">
      <c r="B2206" s="11"/>
      <c r="C2206" s="11"/>
      <c r="D2206" s="15"/>
      <c r="E2206" s="11"/>
      <c r="F2206" s="16"/>
      <c r="G2206" s="53" t="str">
        <f t="shared" si="35"/>
        <v xml:space="preserve"> </v>
      </c>
    </row>
    <row r="2207" spans="2:7" ht="20.100000000000001" customHeight="1">
      <c r="B2207" s="11"/>
      <c r="C2207" s="11"/>
      <c r="D2207" s="15"/>
      <c r="E2207" s="11"/>
      <c r="F2207" s="16"/>
      <c r="G2207" s="53" t="str">
        <f t="shared" si="35"/>
        <v xml:space="preserve"> </v>
      </c>
    </row>
    <row r="2208" spans="2:7" ht="20.100000000000001" customHeight="1">
      <c r="B2208" s="11"/>
      <c r="C2208" s="11"/>
      <c r="D2208" s="15"/>
      <c r="E2208" s="11"/>
      <c r="F2208" s="16"/>
      <c r="G2208" s="53" t="str">
        <f t="shared" si="35"/>
        <v xml:space="preserve"> </v>
      </c>
    </row>
    <row r="2209" spans="2:7" ht="20.100000000000001" customHeight="1">
      <c r="B2209" s="11"/>
      <c r="C2209" s="11"/>
      <c r="D2209" s="15"/>
      <c r="E2209" s="11"/>
      <c r="F2209" s="16"/>
      <c r="G2209" s="53" t="str">
        <f t="shared" si="35"/>
        <v xml:space="preserve"> </v>
      </c>
    </row>
    <row r="2210" spans="2:7" ht="20.100000000000001" customHeight="1">
      <c r="B2210" s="11"/>
      <c r="C2210" s="11"/>
      <c r="D2210" s="15"/>
      <c r="E2210" s="11"/>
      <c r="F2210" s="16"/>
      <c r="G2210" s="53" t="str">
        <f t="shared" ref="G2210:G2273" si="36">IFERROR(IF(ISBLANK(C2210)," ",IF(ISBLANK(D2210),"NUM ARBOL",IF(ISBLANK(E2210),"DAP",IF(ISBLANK(F2210),"ALTURA",IF($E$33="DAP (cm)",PI()*((E2210/100)^2)/4*F2210*$F$9,IF($E$33="CAP (cm)",PI()*((E2210/PI()/100)^2)/4*F2210*$F$9))))))," ")</f>
        <v xml:space="preserve"> </v>
      </c>
    </row>
    <row r="2211" spans="2:7" ht="20.100000000000001" customHeight="1">
      <c r="B2211" s="11"/>
      <c r="C2211" s="11"/>
      <c r="D2211" s="15"/>
      <c r="E2211" s="11"/>
      <c r="F2211" s="16"/>
      <c r="G2211" s="53" t="str">
        <f t="shared" si="36"/>
        <v xml:space="preserve"> </v>
      </c>
    </row>
    <row r="2212" spans="2:7" ht="20.100000000000001" customHeight="1">
      <c r="B2212" s="11"/>
      <c r="C2212" s="11"/>
      <c r="D2212" s="15"/>
      <c r="E2212" s="11"/>
      <c r="F2212" s="16"/>
      <c r="G2212" s="53" t="str">
        <f t="shared" si="36"/>
        <v xml:space="preserve"> </v>
      </c>
    </row>
    <row r="2213" spans="2:7" ht="20.100000000000001" customHeight="1">
      <c r="B2213" s="11"/>
      <c r="C2213" s="11"/>
      <c r="D2213" s="15"/>
      <c r="E2213" s="11"/>
      <c r="F2213" s="16"/>
      <c r="G2213" s="53" t="str">
        <f t="shared" si="36"/>
        <v xml:space="preserve"> </v>
      </c>
    </row>
    <row r="2214" spans="2:7" ht="20.100000000000001" customHeight="1">
      <c r="B2214" s="11"/>
      <c r="C2214" s="11"/>
      <c r="D2214" s="15"/>
      <c r="E2214" s="11"/>
      <c r="F2214" s="16"/>
      <c r="G2214" s="53" t="str">
        <f t="shared" si="36"/>
        <v xml:space="preserve"> </v>
      </c>
    </row>
    <row r="2215" spans="2:7" ht="20.100000000000001" customHeight="1">
      <c r="B2215" s="11"/>
      <c r="C2215" s="11"/>
      <c r="D2215" s="15"/>
      <c r="E2215" s="11"/>
      <c r="F2215" s="16"/>
      <c r="G2215" s="53" t="str">
        <f t="shared" si="36"/>
        <v xml:space="preserve"> </v>
      </c>
    </row>
    <row r="2216" spans="2:7" ht="20.100000000000001" customHeight="1">
      <c r="B2216" s="11"/>
      <c r="C2216" s="11"/>
      <c r="D2216" s="15"/>
      <c r="E2216" s="11"/>
      <c r="F2216" s="16"/>
      <c r="G2216" s="53" t="str">
        <f t="shared" si="36"/>
        <v xml:space="preserve"> </v>
      </c>
    </row>
    <row r="2217" spans="2:7" ht="20.100000000000001" customHeight="1">
      <c r="B2217" s="11"/>
      <c r="C2217" s="11"/>
      <c r="D2217" s="15"/>
      <c r="E2217" s="11"/>
      <c r="F2217" s="16"/>
      <c r="G2217" s="53" t="str">
        <f t="shared" si="36"/>
        <v xml:space="preserve"> </v>
      </c>
    </row>
    <row r="2218" spans="2:7" ht="20.100000000000001" customHeight="1">
      <c r="B2218" s="11"/>
      <c r="C2218" s="11"/>
      <c r="D2218" s="15"/>
      <c r="E2218" s="11"/>
      <c r="F2218" s="16"/>
      <c r="G2218" s="53" t="str">
        <f t="shared" si="36"/>
        <v xml:space="preserve"> </v>
      </c>
    </row>
    <row r="2219" spans="2:7" ht="20.100000000000001" customHeight="1">
      <c r="B2219" s="11"/>
      <c r="C2219" s="11"/>
      <c r="D2219" s="15"/>
      <c r="E2219" s="11"/>
      <c r="F2219" s="16"/>
      <c r="G2219" s="53" t="str">
        <f t="shared" si="36"/>
        <v xml:space="preserve"> </v>
      </c>
    </row>
    <row r="2220" spans="2:7" ht="20.100000000000001" customHeight="1">
      <c r="B2220" s="11"/>
      <c r="C2220" s="11"/>
      <c r="D2220" s="15"/>
      <c r="E2220" s="11"/>
      <c r="F2220" s="16"/>
      <c r="G2220" s="53" t="str">
        <f t="shared" si="36"/>
        <v xml:space="preserve"> </v>
      </c>
    </row>
    <row r="2221" spans="2:7" ht="20.100000000000001" customHeight="1">
      <c r="B2221" s="11"/>
      <c r="C2221" s="11"/>
      <c r="D2221" s="15"/>
      <c r="E2221" s="11"/>
      <c r="F2221" s="16"/>
      <c r="G2221" s="53" t="str">
        <f t="shared" si="36"/>
        <v xml:space="preserve"> </v>
      </c>
    </row>
    <row r="2222" spans="2:7" ht="20.100000000000001" customHeight="1">
      <c r="B2222" s="11"/>
      <c r="C2222" s="11"/>
      <c r="D2222" s="15"/>
      <c r="E2222" s="11"/>
      <c r="F2222" s="16"/>
      <c r="G2222" s="53" t="str">
        <f t="shared" si="36"/>
        <v xml:space="preserve"> </v>
      </c>
    </row>
    <row r="2223" spans="2:7" ht="20.100000000000001" customHeight="1">
      <c r="B2223" s="11"/>
      <c r="C2223" s="11"/>
      <c r="D2223" s="15"/>
      <c r="E2223" s="11"/>
      <c r="F2223" s="16"/>
      <c r="G2223" s="53" t="str">
        <f t="shared" si="36"/>
        <v xml:space="preserve"> </v>
      </c>
    </row>
    <row r="2224" spans="2:7" ht="20.100000000000001" customHeight="1">
      <c r="B2224" s="11"/>
      <c r="C2224" s="11"/>
      <c r="D2224" s="15"/>
      <c r="E2224" s="11"/>
      <c r="F2224" s="16"/>
      <c r="G2224" s="53" t="str">
        <f t="shared" si="36"/>
        <v xml:space="preserve"> </v>
      </c>
    </row>
    <row r="2225" spans="2:7" ht="20.100000000000001" customHeight="1">
      <c r="B2225" s="11"/>
      <c r="C2225" s="11"/>
      <c r="D2225" s="15"/>
      <c r="E2225" s="11"/>
      <c r="F2225" s="16"/>
      <c r="G2225" s="53" t="str">
        <f t="shared" si="36"/>
        <v xml:space="preserve"> </v>
      </c>
    </row>
    <row r="2226" spans="2:7" ht="20.100000000000001" customHeight="1">
      <c r="B2226" s="11"/>
      <c r="C2226" s="11"/>
      <c r="D2226" s="15"/>
      <c r="E2226" s="11"/>
      <c r="F2226" s="16"/>
      <c r="G2226" s="53" t="str">
        <f t="shared" si="36"/>
        <v xml:space="preserve"> </v>
      </c>
    </row>
    <row r="2227" spans="2:7" ht="20.100000000000001" customHeight="1">
      <c r="B2227" s="11"/>
      <c r="C2227" s="11"/>
      <c r="D2227" s="15"/>
      <c r="E2227" s="11"/>
      <c r="F2227" s="16"/>
      <c r="G2227" s="53" t="str">
        <f t="shared" si="36"/>
        <v xml:space="preserve"> </v>
      </c>
    </row>
    <row r="2228" spans="2:7" ht="20.100000000000001" customHeight="1">
      <c r="B2228" s="11"/>
      <c r="C2228" s="11"/>
      <c r="D2228" s="15"/>
      <c r="E2228" s="11"/>
      <c r="F2228" s="16"/>
      <c r="G2228" s="53" t="str">
        <f t="shared" si="36"/>
        <v xml:space="preserve"> </v>
      </c>
    </row>
    <row r="2229" spans="2:7" ht="20.100000000000001" customHeight="1">
      <c r="B2229" s="11"/>
      <c r="C2229" s="11"/>
      <c r="D2229" s="15"/>
      <c r="E2229" s="11"/>
      <c r="F2229" s="16"/>
      <c r="G2229" s="53" t="str">
        <f t="shared" si="36"/>
        <v xml:space="preserve"> </v>
      </c>
    </row>
    <row r="2230" spans="2:7" ht="20.100000000000001" customHeight="1">
      <c r="B2230" s="11"/>
      <c r="C2230" s="11"/>
      <c r="D2230" s="15"/>
      <c r="E2230" s="11"/>
      <c r="F2230" s="16"/>
      <c r="G2230" s="53" t="str">
        <f t="shared" si="36"/>
        <v xml:space="preserve"> </v>
      </c>
    </row>
    <row r="2231" spans="2:7" ht="20.100000000000001" customHeight="1">
      <c r="B2231" s="11"/>
      <c r="C2231" s="11"/>
      <c r="D2231" s="15"/>
      <c r="E2231" s="11"/>
      <c r="F2231" s="16"/>
      <c r="G2231" s="53" t="str">
        <f t="shared" si="36"/>
        <v xml:space="preserve"> </v>
      </c>
    </row>
    <row r="2232" spans="2:7" ht="20.100000000000001" customHeight="1">
      <c r="B2232" s="11"/>
      <c r="C2232" s="11"/>
      <c r="D2232" s="15"/>
      <c r="E2232" s="11"/>
      <c r="F2232" s="16"/>
      <c r="G2232" s="53" t="str">
        <f t="shared" si="36"/>
        <v xml:space="preserve"> </v>
      </c>
    </row>
    <row r="2233" spans="2:7" ht="20.100000000000001" customHeight="1">
      <c r="B2233" s="11"/>
      <c r="C2233" s="11"/>
      <c r="D2233" s="15"/>
      <c r="E2233" s="11"/>
      <c r="F2233" s="16"/>
      <c r="G2233" s="53" t="str">
        <f t="shared" si="36"/>
        <v xml:space="preserve"> </v>
      </c>
    </row>
    <row r="2234" spans="2:7" ht="20.100000000000001" customHeight="1">
      <c r="B2234" s="11"/>
      <c r="C2234" s="11"/>
      <c r="D2234" s="15"/>
      <c r="E2234" s="11"/>
      <c r="F2234" s="16"/>
      <c r="G2234" s="53" t="str">
        <f t="shared" si="36"/>
        <v xml:space="preserve"> </v>
      </c>
    </row>
    <row r="2235" spans="2:7" ht="20.100000000000001" customHeight="1">
      <c r="B2235" s="11"/>
      <c r="C2235" s="11"/>
      <c r="D2235" s="15"/>
      <c r="E2235" s="11"/>
      <c r="F2235" s="16"/>
      <c r="G2235" s="53" t="str">
        <f t="shared" si="36"/>
        <v xml:space="preserve"> </v>
      </c>
    </row>
    <row r="2236" spans="2:7" ht="20.100000000000001" customHeight="1">
      <c r="B2236" s="11"/>
      <c r="C2236" s="11"/>
      <c r="D2236" s="15"/>
      <c r="E2236" s="11"/>
      <c r="F2236" s="16"/>
      <c r="G2236" s="53" t="str">
        <f t="shared" si="36"/>
        <v xml:space="preserve"> </v>
      </c>
    </row>
    <row r="2237" spans="2:7" ht="20.100000000000001" customHeight="1">
      <c r="B2237" s="11"/>
      <c r="C2237" s="11"/>
      <c r="D2237" s="15"/>
      <c r="E2237" s="11"/>
      <c r="F2237" s="16"/>
      <c r="G2237" s="53" t="str">
        <f t="shared" si="36"/>
        <v xml:space="preserve"> </v>
      </c>
    </row>
    <row r="2238" spans="2:7" ht="20.100000000000001" customHeight="1">
      <c r="B2238" s="11"/>
      <c r="C2238" s="11"/>
      <c r="D2238" s="15"/>
      <c r="E2238" s="11"/>
      <c r="F2238" s="16"/>
      <c r="G2238" s="53" t="str">
        <f t="shared" si="36"/>
        <v xml:space="preserve"> </v>
      </c>
    </row>
    <row r="2239" spans="2:7" ht="20.100000000000001" customHeight="1">
      <c r="B2239" s="11"/>
      <c r="C2239" s="11"/>
      <c r="D2239" s="15"/>
      <c r="E2239" s="11"/>
      <c r="F2239" s="16"/>
      <c r="G2239" s="53" t="str">
        <f t="shared" si="36"/>
        <v xml:space="preserve"> </v>
      </c>
    </row>
    <row r="2240" spans="2:7" ht="20.100000000000001" customHeight="1">
      <c r="B2240" s="11"/>
      <c r="C2240" s="11"/>
      <c r="D2240" s="15"/>
      <c r="E2240" s="11"/>
      <c r="F2240" s="16"/>
      <c r="G2240" s="53" t="str">
        <f t="shared" si="36"/>
        <v xml:space="preserve"> </v>
      </c>
    </row>
    <row r="2241" spans="2:7" ht="20.100000000000001" customHeight="1">
      <c r="B2241" s="11"/>
      <c r="C2241" s="11"/>
      <c r="D2241" s="15"/>
      <c r="E2241" s="11"/>
      <c r="F2241" s="16"/>
      <c r="G2241" s="53" t="str">
        <f t="shared" si="36"/>
        <v xml:space="preserve"> </v>
      </c>
    </row>
    <row r="2242" spans="2:7" ht="20.100000000000001" customHeight="1">
      <c r="B2242" s="11"/>
      <c r="C2242" s="11"/>
      <c r="D2242" s="15"/>
      <c r="E2242" s="11"/>
      <c r="F2242" s="16"/>
      <c r="G2242" s="53" t="str">
        <f t="shared" si="36"/>
        <v xml:space="preserve"> </v>
      </c>
    </row>
    <row r="2243" spans="2:7" ht="20.100000000000001" customHeight="1">
      <c r="B2243" s="11"/>
      <c r="C2243" s="11"/>
      <c r="D2243" s="15"/>
      <c r="E2243" s="11"/>
      <c r="F2243" s="16"/>
      <c r="G2243" s="53" t="str">
        <f t="shared" si="36"/>
        <v xml:space="preserve"> </v>
      </c>
    </row>
    <row r="2244" spans="2:7" ht="20.100000000000001" customHeight="1">
      <c r="B2244" s="11"/>
      <c r="C2244" s="11"/>
      <c r="D2244" s="15"/>
      <c r="E2244" s="11"/>
      <c r="F2244" s="16"/>
      <c r="G2244" s="53" t="str">
        <f t="shared" si="36"/>
        <v xml:space="preserve"> </v>
      </c>
    </row>
    <row r="2245" spans="2:7" ht="20.100000000000001" customHeight="1">
      <c r="B2245" s="11"/>
      <c r="C2245" s="11"/>
      <c r="D2245" s="15"/>
      <c r="E2245" s="11"/>
      <c r="F2245" s="16"/>
      <c r="G2245" s="53" t="str">
        <f t="shared" si="36"/>
        <v xml:space="preserve"> </v>
      </c>
    </row>
    <row r="2246" spans="2:7" ht="20.100000000000001" customHeight="1">
      <c r="B2246" s="11"/>
      <c r="C2246" s="11"/>
      <c r="D2246" s="15"/>
      <c r="E2246" s="11"/>
      <c r="F2246" s="16"/>
      <c r="G2246" s="53" t="str">
        <f t="shared" si="36"/>
        <v xml:space="preserve"> </v>
      </c>
    </row>
    <row r="2247" spans="2:7" ht="20.100000000000001" customHeight="1">
      <c r="B2247" s="11"/>
      <c r="C2247" s="11"/>
      <c r="D2247" s="15"/>
      <c r="E2247" s="11"/>
      <c r="F2247" s="16"/>
      <c r="G2247" s="53" t="str">
        <f t="shared" si="36"/>
        <v xml:space="preserve"> </v>
      </c>
    </row>
    <row r="2248" spans="2:7" ht="20.100000000000001" customHeight="1">
      <c r="B2248" s="11"/>
      <c r="C2248" s="11"/>
      <c r="D2248" s="15"/>
      <c r="E2248" s="11"/>
      <c r="F2248" s="16"/>
      <c r="G2248" s="53" t="str">
        <f t="shared" si="36"/>
        <v xml:space="preserve"> </v>
      </c>
    </row>
    <row r="2249" spans="2:7" ht="20.100000000000001" customHeight="1">
      <c r="B2249" s="11"/>
      <c r="C2249" s="11"/>
      <c r="D2249" s="15"/>
      <c r="E2249" s="11"/>
      <c r="F2249" s="16"/>
      <c r="G2249" s="53" t="str">
        <f t="shared" si="36"/>
        <v xml:space="preserve"> </v>
      </c>
    </row>
    <row r="2250" spans="2:7" ht="20.100000000000001" customHeight="1">
      <c r="B2250" s="11"/>
      <c r="C2250" s="11"/>
      <c r="D2250" s="15"/>
      <c r="E2250" s="11"/>
      <c r="F2250" s="16"/>
      <c r="G2250" s="53" t="str">
        <f t="shared" si="36"/>
        <v xml:space="preserve"> </v>
      </c>
    </row>
    <row r="2251" spans="2:7" ht="20.100000000000001" customHeight="1">
      <c r="B2251" s="11"/>
      <c r="C2251" s="11"/>
      <c r="D2251" s="15"/>
      <c r="E2251" s="11"/>
      <c r="F2251" s="16"/>
      <c r="G2251" s="53" t="str">
        <f t="shared" si="36"/>
        <v xml:space="preserve"> </v>
      </c>
    </row>
    <row r="2252" spans="2:7" ht="20.100000000000001" customHeight="1">
      <c r="B2252" s="11"/>
      <c r="C2252" s="11"/>
      <c r="D2252" s="15"/>
      <c r="E2252" s="11"/>
      <c r="F2252" s="16"/>
      <c r="G2252" s="53" t="str">
        <f t="shared" si="36"/>
        <v xml:space="preserve"> </v>
      </c>
    </row>
    <row r="2253" spans="2:7" ht="20.100000000000001" customHeight="1">
      <c r="B2253" s="11"/>
      <c r="C2253" s="11"/>
      <c r="D2253" s="15"/>
      <c r="E2253" s="11"/>
      <c r="F2253" s="16"/>
      <c r="G2253" s="53" t="str">
        <f t="shared" si="36"/>
        <v xml:space="preserve"> </v>
      </c>
    </row>
    <row r="2254" spans="2:7" ht="20.100000000000001" customHeight="1">
      <c r="B2254" s="11"/>
      <c r="C2254" s="11"/>
      <c r="D2254" s="15"/>
      <c r="E2254" s="11"/>
      <c r="F2254" s="16"/>
      <c r="G2254" s="53" t="str">
        <f t="shared" si="36"/>
        <v xml:space="preserve"> </v>
      </c>
    </row>
    <row r="2255" spans="2:7" ht="20.100000000000001" customHeight="1">
      <c r="B2255" s="11"/>
      <c r="C2255" s="11"/>
      <c r="D2255" s="15"/>
      <c r="E2255" s="11"/>
      <c r="F2255" s="16"/>
      <c r="G2255" s="53" t="str">
        <f t="shared" si="36"/>
        <v xml:space="preserve"> </v>
      </c>
    </row>
    <row r="2256" spans="2:7" ht="20.100000000000001" customHeight="1">
      <c r="B2256" s="11"/>
      <c r="C2256" s="11"/>
      <c r="D2256" s="15"/>
      <c r="E2256" s="11"/>
      <c r="F2256" s="16"/>
      <c r="G2256" s="53" t="str">
        <f t="shared" si="36"/>
        <v xml:space="preserve"> </v>
      </c>
    </row>
    <row r="2257" spans="2:7" ht="20.100000000000001" customHeight="1">
      <c r="B2257" s="11"/>
      <c r="C2257" s="11"/>
      <c r="D2257" s="15"/>
      <c r="E2257" s="11"/>
      <c r="F2257" s="16"/>
      <c r="G2257" s="53" t="str">
        <f t="shared" si="36"/>
        <v xml:space="preserve"> </v>
      </c>
    </row>
    <row r="2258" spans="2:7" ht="20.100000000000001" customHeight="1">
      <c r="B2258" s="11"/>
      <c r="C2258" s="11"/>
      <c r="D2258" s="15"/>
      <c r="E2258" s="11"/>
      <c r="F2258" s="16"/>
      <c r="G2258" s="53" t="str">
        <f t="shared" si="36"/>
        <v xml:space="preserve"> </v>
      </c>
    </row>
    <row r="2259" spans="2:7" ht="20.100000000000001" customHeight="1">
      <c r="B2259" s="11"/>
      <c r="C2259" s="11"/>
      <c r="D2259" s="15"/>
      <c r="E2259" s="11"/>
      <c r="F2259" s="16"/>
      <c r="G2259" s="53" t="str">
        <f t="shared" si="36"/>
        <v xml:space="preserve"> </v>
      </c>
    </row>
    <row r="2260" spans="2:7" ht="20.100000000000001" customHeight="1">
      <c r="B2260" s="11"/>
      <c r="C2260" s="11"/>
      <c r="D2260" s="15"/>
      <c r="E2260" s="11"/>
      <c r="F2260" s="16"/>
      <c r="G2260" s="53" t="str">
        <f t="shared" si="36"/>
        <v xml:space="preserve"> </v>
      </c>
    </row>
    <row r="2261" spans="2:7" ht="20.100000000000001" customHeight="1">
      <c r="B2261" s="11"/>
      <c r="C2261" s="11"/>
      <c r="D2261" s="15"/>
      <c r="E2261" s="11"/>
      <c r="F2261" s="16"/>
      <c r="G2261" s="53" t="str">
        <f t="shared" si="36"/>
        <v xml:space="preserve"> </v>
      </c>
    </row>
    <row r="2262" spans="2:7" ht="20.100000000000001" customHeight="1">
      <c r="B2262" s="11"/>
      <c r="C2262" s="11"/>
      <c r="D2262" s="15"/>
      <c r="E2262" s="11"/>
      <c r="F2262" s="16"/>
      <c r="G2262" s="53" t="str">
        <f t="shared" si="36"/>
        <v xml:space="preserve"> </v>
      </c>
    </row>
    <row r="2263" spans="2:7" ht="20.100000000000001" customHeight="1">
      <c r="B2263" s="11"/>
      <c r="C2263" s="11"/>
      <c r="D2263" s="15"/>
      <c r="E2263" s="11"/>
      <c r="F2263" s="16"/>
      <c r="G2263" s="53" t="str">
        <f t="shared" si="36"/>
        <v xml:space="preserve"> </v>
      </c>
    </row>
    <row r="2264" spans="2:7" ht="20.100000000000001" customHeight="1">
      <c r="B2264" s="11"/>
      <c r="C2264" s="11"/>
      <c r="D2264" s="15"/>
      <c r="E2264" s="11"/>
      <c r="F2264" s="16"/>
      <c r="G2264" s="53" t="str">
        <f t="shared" si="36"/>
        <v xml:space="preserve"> </v>
      </c>
    </row>
    <row r="2265" spans="2:7" ht="20.100000000000001" customHeight="1">
      <c r="B2265" s="11"/>
      <c r="C2265" s="11"/>
      <c r="D2265" s="15"/>
      <c r="E2265" s="11"/>
      <c r="F2265" s="16"/>
      <c r="G2265" s="53" t="str">
        <f t="shared" si="36"/>
        <v xml:space="preserve"> </v>
      </c>
    </row>
    <row r="2266" spans="2:7" ht="20.100000000000001" customHeight="1">
      <c r="B2266" s="11"/>
      <c r="C2266" s="11"/>
      <c r="D2266" s="15"/>
      <c r="E2266" s="11"/>
      <c r="F2266" s="16"/>
      <c r="G2266" s="53" t="str">
        <f t="shared" si="36"/>
        <v xml:space="preserve"> </v>
      </c>
    </row>
    <row r="2267" spans="2:7" ht="20.100000000000001" customHeight="1">
      <c r="B2267" s="11"/>
      <c r="C2267" s="11"/>
      <c r="D2267" s="15"/>
      <c r="E2267" s="11"/>
      <c r="F2267" s="16"/>
      <c r="G2267" s="53" t="str">
        <f t="shared" si="36"/>
        <v xml:space="preserve"> </v>
      </c>
    </row>
    <row r="2268" spans="2:7" ht="20.100000000000001" customHeight="1">
      <c r="B2268" s="11"/>
      <c r="C2268" s="11"/>
      <c r="D2268" s="15"/>
      <c r="E2268" s="11"/>
      <c r="F2268" s="16"/>
      <c r="G2268" s="53" t="str">
        <f t="shared" si="36"/>
        <v xml:space="preserve"> </v>
      </c>
    </row>
    <row r="2269" spans="2:7" ht="20.100000000000001" customHeight="1">
      <c r="B2269" s="11"/>
      <c r="C2269" s="11"/>
      <c r="D2269" s="15"/>
      <c r="E2269" s="11"/>
      <c r="F2269" s="16"/>
      <c r="G2269" s="53" t="str">
        <f t="shared" si="36"/>
        <v xml:space="preserve"> </v>
      </c>
    </row>
    <row r="2270" spans="2:7" ht="20.100000000000001" customHeight="1">
      <c r="B2270" s="11"/>
      <c r="C2270" s="11"/>
      <c r="D2270" s="15"/>
      <c r="E2270" s="11"/>
      <c r="F2270" s="16"/>
      <c r="G2270" s="53" t="str">
        <f t="shared" si="36"/>
        <v xml:space="preserve"> </v>
      </c>
    </row>
    <row r="2271" spans="2:7" ht="20.100000000000001" customHeight="1">
      <c r="B2271" s="11"/>
      <c r="C2271" s="11"/>
      <c r="D2271" s="15"/>
      <c r="E2271" s="11"/>
      <c r="F2271" s="16"/>
      <c r="G2271" s="53" t="str">
        <f t="shared" si="36"/>
        <v xml:space="preserve"> </v>
      </c>
    </row>
    <row r="2272" spans="2:7" ht="20.100000000000001" customHeight="1">
      <c r="B2272" s="11"/>
      <c r="C2272" s="11"/>
      <c r="D2272" s="15"/>
      <c r="E2272" s="11"/>
      <c r="F2272" s="16"/>
      <c r="G2272" s="53" t="str">
        <f t="shared" si="36"/>
        <v xml:space="preserve"> </v>
      </c>
    </row>
    <row r="2273" spans="2:7" ht="20.100000000000001" customHeight="1">
      <c r="B2273" s="11"/>
      <c r="C2273" s="11"/>
      <c r="D2273" s="15"/>
      <c r="E2273" s="11"/>
      <c r="F2273" s="16"/>
      <c r="G2273" s="53" t="str">
        <f t="shared" si="36"/>
        <v xml:space="preserve"> </v>
      </c>
    </row>
    <row r="2274" spans="2:7" ht="20.100000000000001" customHeight="1">
      <c r="B2274" s="11"/>
      <c r="C2274" s="11"/>
      <c r="D2274" s="15"/>
      <c r="E2274" s="11"/>
      <c r="F2274" s="16"/>
      <c r="G2274" s="53" t="str">
        <f t="shared" ref="G2274:G2337" si="37">IFERROR(IF(ISBLANK(C2274)," ",IF(ISBLANK(D2274),"NUM ARBOL",IF(ISBLANK(E2274),"DAP",IF(ISBLANK(F2274),"ALTURA",IF($E$33="DAP (cm)",PI()*((E2274/100)^2)/4*F2274*$F$9,IF($E$33="CAP (cm)",PI()*((E2274/PI()/100)^2)/4*F2274*$F$9))))))," ")</f>
        <v xml:space="preserve"> </v>
      </c>
    </row>
    <row r="2275" spans="2:7" ht="20.100000000000001" customHeight="1">
      <c r="B2275" s="11"/>
      <c r="C2275" s="11"/>
      <c r="D2275" s="15"/>
      <c r="E2275" s="11"/>
      <c r="F2275" s="16"/>
      <c r="G2275" s="53" t="str">
        <f t="shared" si="37"/>
        <v xml:space="preserve"> </v>
      </c>
    </row>
    <row r="2276" spans="2:7" ht="20.100000000000001" customHeight="1">
      <c r="B2276" s="11"/>
      <c r="C2276" s="11"/>
      <c r="D2276" s="15"/>
      <c r="E2276" s="11"/>
      <c r="F2276" s="16"/>
      <c r="G2276" s="53" t="str">
        <f t="shared" si="37"/>
        <v xml:space="preserve"> </v>
      </c>
    </row>
    <row r="2277" spans="2:7" ht="20.100000000000001" customHeight="1">
      <c r="B2277" s="11"/>
      <c r="C2277" s="11"/>
      <c r="D2277" s="15"/>
      <c r="E2277" s="11"/>
      <c r="F2277" s="16"/>
      <c r="G2277" s="53" t="str">
        <f t="shared" si="37"/>
        <v xml:space="preserve"> </v>
      </c>
    </row>
    <row r="2278" spans="2:7" ht="20.100000000000001" customHeight="1">
      <c r="B2278" s="11"/>
      <c r="C2278" s="11"/>
      <c r="D2278" s="15"/>
      <c r="E2278" s="11"/>
      <c r="F2278" s="16"/>
      <c r="G2278" s="53" t="str">
        <f t="shared" si="37"/>
        <v xml:space="preserve"> </v>
      </c>
    </row>
    <row r="2279" spans="2:7" ht="20.100000000000001" customHeight="1">
      <c r="B2279" s="11"/>
      <c r="C2279" s="11"/>
      <c r="D2279" s="15"/>
      <c r="E2279" s="11"/>
      <c r="F2279" s="16"/>
      <c r="G2279" s="53" t="str">
        <f t="shared" si="37"/>
        <v xml:space="preserve"> </v>
      </c>
    </row>
    <row r="2280" spans="2:7" ht="20.100000000000001" customHeight="1">
      <c r="B2280" s="11"/>
      <c r="C2280" s="11"/>
      <c r="D2280" s="15"/>
      <c r="E2280" s="11"/>
      <c r="F2280" s="16"/>
      <c r="G2280" s="53" t="str">
        <f t="shared" si="37"/>
        <v xml:space="preserve"> </v>
      </c>
    </row>
    <row r="2281" spans="2:7" ht="20.100000000000001" customHeight="1">
      <c r="B2281" s="11"/>
      <c r="C2281" s="11"/>
      <c r="D2281" s="15"/>
      <c r="E2281" s="11"/>
      <c r="F2281" s="16"/>
      <c r="G2281" s="53" t="str">
        <f t="shared" si="37"/>
        <v xml:space="preserve"> </v>
      </c>
    </row>
    <row r="2282" spans="2:7" ht="20.100000000000001" customHeight="1">
      <c r="B2282" s="11"/>
      <c r="C2282" s="11"/>
      <c r="D2282" s="15"/>
      <c r="E2282" s="11"/>
      <c r="F2282" s="16"/>
      <c r="G2282" s="53" t="str">
        <f t="shared" si="37"/>
        <v xml:space="preserve"> </v>
      </c>
    </row>
    <row r="2283" spans="2:7" ht="20.100000000000001" customHeight="1">
      <c r="B2283" s="11"/>
      <c r="C2283" s="11"/>
      <c r="D2283" s="15"/>
      <c r="E2283" s="11"/>
      <c r="F2283" s="16"/>
      <c r="G2283" s="53" t="str">
        <f t="shared" si="37"/>
        <v xml:space="preserve"> </v>
      </c>
    </row>
    <row r="2284" spans="2:7" ht="20.100000000000001" customHeight="1">
      <c r="B2284" s="11"/>
      <c r="C2284" s="11"/>
      <c r="D2284" s="15"/>
      <c r="E2284" s="11"/>
      <c r="F2284" s="16"/>
      <c r="G2284" s="53" t="str">
        <f t="shared" si="37"/>
        <v xml:space="preserve"> </v>
      </c>
    </row>
    <row r="2285" spans="2:7" ht="20.100000000000001" customHeight="1">
      <c r="B2285" s="11"/>
      <c r="C2285" s="11"/>
      <c r="D2285" s="15"/>
      <c r="E2285" s="11"/>
      <c r="F2285" s="16"/>
      <c r="G2285" s="53" t="str">
        <f t="shared" si="37"/>
        <v xml:space="preserve"> </v>
      </c>
    </row>
    <row r="2286" spans="2:7" ht="20.100000000000001" customHeight="1">
      <c r="B2286" s="11"/>
      <c r="C2286" s="11"/>
      <c r="D2286" s="15"/>
      <c r="E2286" s="11"/>
      <c r="F2286" s="16"/>
      <c r="G2286" s="53" t="str">
        <f t="shared" si="37"/>
        <v xml:space="preserve"> </v>
      </c>
    </row>
    <row r="2287" spans="2:7" ht="20.100000000000001" customHeight="1">
      <c r="B2287" s="11"/>
      <c r="C2287" s="11"/>
      <c r="D2287" s="15"/>
      <c r="E2287" s="11"/>
      <c r="F2287" s="16"/>
      <c r="G2287" s="53" t="str">
        <f t="shared" si="37"/>
        <v xml:space="preserve"> </v>
      </c>
    </row>
    <row r="2288" spans="2:7" ht="20.100000000000001" customHeight="1">
      <c r="B2288" s="11"/>
      <c r="C2288" s="11"/>
      <c r="D2288" s="15"/>
      <c r="E2288" s="11"/>
      <c r="F2288" s="16"/>
      <c r="G2288" s="53" t="str">
        <f t="shared" si="37"/>
        <v xml:space="preserve"> </v>
      </c>
    </row>
    <row r="2289" spans="2:7" ht="20.100000000000001" customHeight="1">
      <c r="B2289" s="11"/>
      <c r="C2289" s="11"/>
      <c r="D2289" s="15"/>
      <c r="E2289" s="11"/>
      <c r="F2289" s="16"/>
      <c r="G2289" s="53" t="str">
        <f t="shared" si="37"/>
        <v xml:space="preserve"> </v>
      </c>
    </row>
    <row r="2290" spans="2:7" ht="20.100000000000001" customHeight="1">
      <c r="B2290" s="11"/>
      <c r="C2290" s="11"/>
      <c r="D2290" s="15"/>
      <c r="E2290" s="11"/>
      <c r="F2290" s="16"/>
      <c r="G2290" s="53" t="str">
        <f t="shared" si="37"/>
        <v xml:space="preserve"> </v>
      </c>
    </row>
    <row r="2291" spans="2:7" ht="20.100000000000001" customHeight="1">
      <c r="B2291" s="11"/>
      <c r="C2291" s="11"/>
      <c r="D2291" s="15"/>
      <c r="E2291" s="11"/>
      <c r="F2291" s="16"/>
      <c r="G2291" s="53" t="str">
        <f t="shared" si="37"/>
        <v xml:space="preserve"> </v>
      </c>
    </row>
    <row r="2292" spans="2:7" ht="20.100000000000001" customHeight="1">
      <c r="B2292" s="11"/>
      <c r="C2292" s="11"/>
      <c r="D2292" s="15"/>
      <c r="E2292" s="11"/>
      <c r="F2292" s="16"/>
      <c r="G2292" s="53" t="str">
        <f t="shared" si="37"/>
        <v xml:space="preserve"> </v>
      </c>
    </row>
    <row r="2293" spans="2:7" ht="20.100000000000001" customHeight="1">
      <c r="B2293" s="11"/>
      <c r="C2293" s="11"/>
      <c r="D2293" s="15"/>
      <c r="E2293" s="11"/>
      <c r="F2293" s="16"/>
      <c r="G2293" s="53" t="str">
        <f t="shared" si="37"/>
        <v xml:space="preserve"> </v>
      </c>
    </row>
    <row r="2294" spans="2:7" ht="20.100000000000001" customHeight="1">
      <c r="B2294" s="11"/>
      <c r="C2294" s="11"/>
      <c r="D2294" s="15"/>
      <c r="E2294" s="11"/>
      <c r="F2294" s="16"/>
      <c r="G2294" s="53" t="str">
        <f t="shared" si="37"/>
        <v xml:space="preserve"> </v>
      </c>
    </row>
    <row r="2295" spans="2:7" ht="20.100000000000001" customHeight="1">
      <c r="B2295" s="11"/>
      <c r="C2295" s="11"/>
      <c r="D2295" s="15"/>
      <c r="E2295" s="11"/>
      <c r="F2295" s="16"/>
      <c r="G2295" s="53" t="str">
        <f t="shared" si="37"/>
        <v xml:space="preserve"> </v>
      </c>
    </row>
    <row r="2296" spans="2:7" ht="20.100000000000001" customHeight="1">
      <c r="B2296" s="11"/>
      <c r="C2296" s="11"/>
      <c r="D2296" s="15"/>
      <c r="E2296" s="11"/>
      <c r="F2296" s="16"/>
      <c r="G2296" s="53" t="str">
        <f t="shared" si="37"/>
        <v xml:space="preserve"> </v>
      </c>
    </row>
    <row r="2297" spans="2:7" ht="20.100000000000001" customHeight="1">
      <c r="B2297" s="11"/>
      <c r="C2297" s="11"/>
      <c r="D2297" s="15"/>
      <c r="E2297" s="11"/>
      <c r="F2297" s="16"/>
      <c r="G2297" s="53" t="str">
        <f t="shared" si="37"/>
        <v xml:space="preserve"> </v>
      </c>
    </row>
    <row r="2298" spans="2:7" ht="20.100000000000001" customHeight="1">
      <c r="B2298" s="11"/>
      <c r="C2298" s="11"/>
      <c r="D2298" s="15"/>
      <c r="E2298" s="11"/>
      <c r="F2298" s="16"/>
      <c r="G2298" s="53" t="str">
        <f t="shared" si="37"/>
        <v xml:space="preserve"> </v>
      </c>
    </row>
    <row r="2299" spans="2:7" ht="20.100000000000001" customHeight="1">
      <c r="B2299" s="11"/>
      <c r="C2299" s="11"/>
      <c r="D2299" s="15"/>
      <c r="E2299" s="11"/>
      <c r="F2299" s="16"/>
      <c r="G2299" s="53" t="str">
        <f t="shared" si="37"/>
        <v xml:space="preserve"> </v>
      </c>
    </row>
    <row r="2300" spans="2:7" ht="20.100000000000001" customHeight="1">
      <c r="B2300" s="11"/>
      <c r="C2300" s="11"/>
      <c r="D2300" s="15"/>
      <c r="E2300" s="11"/>
      <c r="F2300" s="16"/>
      <c r="G2300" s="53" t="str">
        <f t="shared" si="37"/>
        <v xml:space="preserve"> </v>
      </c>
    </row>
    <row r="2301" spans="2:7" ht="20.100000000000001" customHeight="1">
      <c r="B2301" s="11"/>
      <c r="C2301" s="11"/>
      <c r="D2301" s="15"/>
      <c r="E2301" s="11"/>
      <c r="F2301" s="16"/>
      <c r="G2301" s="53" t="str">
        <f t="shared" si="37"/>
        <v xml:space="preserve"> </v>
      </c>
    </row>
    <row r="2302" spans="2:7" ht="20.100000000000001" customHeight="1">
      <c r="B2302" s="11"/>
      <c r="C2302" s="11"/>
      <c r="D2302" s="15"/>
      <c r="E2302" s="11"/>
      <c r="F2302" s="16"/>
      <c r="G2302" s="53" t="str">
        <f t="shared" si="37"/>
        <v xml:space="preserve"> </v>
      </c>
    </row>
    <row r="2303" spans="2:7" ht="20.100000000000001" customHeight="1">
      <c r="B2303" s="11"/>
      <c r="C2303" s="11"/>
      <c r="D2303" s="15"/>
      <c r="E2303" s="11"/>
      <c r="F2303" s="16"/>
      <c r="G2303" s="53" t="str">
        <f t="shared" si="37"/>
        <v xml:space="preserve"> </v>
      </c>
    </row>
    <row r="2304" spans="2:7" ht="20.100000000000001" customHeight="1">
      <c r="B2304" s="11"/>
      <c r="C2304" s="11"/>
      <c r="D2304" s="15"/>
      <c r="E2304" s="11"/>
      <c r="F2304" s="16"/>
      <c r="G2304" s="53" t="str">
        <f t="shared" si="37"/>
        <v xml:space="preserve"> </v>
      </c>
    </row>
    <row r="2305" spans="2:7" ht="20.100000000000001" customHeight="1">
      <c r="B2305" s="11"/>
      <c r="C2305" s="11"/>
      <c r="D2305" s="15"/>
      <c r="E2305" s="11"/>
      <c r="F2305" s="16"/>
      <c r="G2305" s="53" t="str">
        <f t="shared" si="37"/>
        <v xml:space="preserve"> </v>
      </c>
    </row>
    <row r="2306" spans="2:7" ht="20.100000000000001" customHeight="1">
      <c r="B2306" s="11"/>
      <c r="C2306" s="11"/>
      <c r="D2306" s="15"/>
      <c r="E2306" s="11"/>
      <c r="F2306" s="16"/>
      <c r="G2306" s="53" t="str">
        <f t="shared" si="37"/>
        <v xml:space="preserve"> </v>
      </c>
    </row>
    <row r="2307" spans="2:7" ht="20.100000000000001" customHeight="1">
      <c r="B2307" s="11"/>
      <c r="C2307" s="11"/>
      <c r="D2307" s="15"/>
      <c r="E2307" s="11"/>
      <c r="F2307" s="16"/>
      <c r="G2307" s="53" t="str">
        <f t="shared" si="37"/>
        <v xml:space="preserve"> </v>
      </c>
    </row>
    <row r="2308" spans="2:7" ht="20.100000000000001" customHeight="1">
      <c r="B2308" s="11"/>
      <c r="C2308" s="11"/>
      <c r="D2308" s="15"/>
      <c r="E2308" s="11"/>
      <c r="F2308" s="16"/>
      <c r="G2308" s="53" t="str">
        <f t="shared" si="37"/>
        <v xml:space="preserve"> </v>
      </c>
    </row>
    <row r="2309" spans="2:7" ht="20.100000000000001" customHeight="1">
      <c r="B2309" s="11"/>
      <c r="C2309" s="11"/>
      <c r="D2309" s="15"/>
      <c r="E2309" s="11"/>
      <c r="F2309" s="16"/>
      <c r="G2309" s="53" t="str">
        <f t="shared" si="37"/>
        <v xml:space="preserve"> </v>
      </c>
    </row>
    <row r="2310" spans="2:7" ht="20.100000000000001" customHeight="1">
      <c r="B2310" s="11"/>
      <c r="C2310" s="11"/>
      <c r="D2310" s="15"/>
      <c r="E2310" s="11"/>
      <c r="F2310" s="16"/>
      <c r="G2310" s="53" t="str">
        <f t="shared" si="37"/>
        <v xml:space="preserve"> </v>
      </c>
    </row>
    <row r="2311" spans="2:7" ht="20.100000000000001" customHeight="1">
      <c r="B2311" s="11"/>
      <c r="C2311" s="11"/>
      <c r="D2311" s="15"/>
      <c r="E2311" s="11"/>
      <c r="F2311" s="16"/>
      <c r="G2311" s="53" t="str">
        <f t="shared" si="37"/>
        <v xml:space="preserve"> </v>
      </c>
    </row>
    <row r="2312" spans="2:7" ht="20.100000000000001" customHeight="1">
      <c r="B2312" s="11"/>
      <c r="C2312" s="11"/>
      <c r="D2312" s="15"/>
      <c r="E2312" s="11"/>
      <c r="F2312" s="16"/>
      <c r="G2312" s="53" t="str">
        <f t="shared" si="37"/>
        <v xml:space="preserve"> </v>
      </c>
    </row>
    <row r="2313" spans="2:7" ht="20.100000000000001" customHeight="1">
      <c r="B2313" s="11"/>
      <c r="C2313" s="11"/>
      <c r="D2313" s="15"/>
      <c r="E2313" s="11"/>
      <c r="F2313" s="16"/>
      <c r="G2313" s="53" t="str">
        <f t="shared" si="37"/>
        <v xml:space="preserve"> </v>
      </c>
    </row>
    <row r="2314" spans="2:7" ht="20.100000000000001" customHeight="1">
      <c r="B2314" s="11"/>
      <c r="C2314" s="11"/>
      <c r="D2314" s="15"/>
      <c r="E2314" s="11"/>
      <c r="F2314" s="16"/>
      <c r="G2314" s="53" t="str">
        <f t="shared" si="37"/>
        <v xml:space="preserve"> </v>
      </c>
    </row>
    <row r="2315" spans="2:7" ht="20.100000000000001" customHeight="1">
      <c r="B2315" s="11"/>
      <c r="C2315" s="11"/>
      <c r="D2315" s="15"/>
      <c r="E2315" s="11"/>
      <c r="F2315" s="16"/>
      <c r="G2315" s="53" t="str">
        <f t="shared" si="37"/>
        <v xml:space="preserve"> </v>
      </c>
    </row>
    <row r="2316" spans="2:7" ht="20.100000000000001" customHeight="1">
      <c r="B2316" s="11"/>
      <c r="C2316" s="11"/>
      <c r="D2316" s="15"/>
      <c r="E2316" s="11"/>
      <c r="F2316" s="16"/>
      <c r="G2316" s="53" t="str">
        <f t="shared" si="37"/>
        <v xml:space="preserve"> </v>
      </c>
    </row>
    <row r="2317" spans="2:7" ht="20.100000000000001" customHeight="1">
      <c r="B2317" s="11"/>
      <c r="C2317" s="11"/>
      <c r="D2317" s="15"/>
      <c r="E2317" s="11"/>
      <c r="F2317" s="16"/>
      <c r="G2317" s="53" t="str">
        <f t="shared" si="37"/>
        <v xml:space="preserve"> </v>
      </c>
    </row>
    <row r="2318" spans="2:7" ht="20.100000000000001" customHeight="1">
      <c r="B2318" s="11"/>
      <c r="C2318" s="11"/>
      <c r="D2318" s="15"/>
      <c r="E2318" s="11"/>
      <c r="F2318" s="16"/>
      <c r="G2318" s="53" t="str">
        <f t="shared" si="37"/>
        <v xml:space="preserve"> </v>
      </c>
    </row>
    <row r="2319" spans="2:7" ht="20.100000000000001" customHeight="1">
      <c r="B2319" s="11"/>
      <c r="C2319" s="11"/>
      <c r="D2319" s="15"/>
      <c r="E2319" s="11"/>
      <c r="F2319" s="16"/>
      <c r="G2319" s="53" t="str">
        <f t="shared" si="37"/>
        <v xml:space="preserve"> </v>
      </c>
    </row>
    <row r="2320" spans="2:7" ht="20.100000000000001" customHeight="1">
      <c r="B2320" s="11"/>
      <c r="C2320" s="11"/>
      <c r="D2320" s="15"/>
      <c r="E2320" s="11"/>
      <c r="F2320" s="16"/>
      <c r="G2320" s="53" t="str">
        <f t="shared" si="37"/>
        <v xml:space="preserve"> </v>
      </c>
    </row>
    <row r="2321" spans="2:7" ht="20.100000000000001" customHeight="1">
      <c r="B2321" s="11"/>
      <c r="C2321" s="11"/>
      <c r="D2321" s="15"/>
      <c r="E2321" s="11"/>
      <c r="F2321" s="16"/>
      <c r="G2321" s="53" t="str">
        <f t="shared" si="37"/>
        <v xml:space="preserve"> </v>
      </c>
    </row>
    <row r="2322" spans="2:7" ht="20.100000000000001" customHeight="1">
      <c r="B2322" s="11"/>
      <c r="C2322" s="11"/>
      <c r="D2322" s="15"/>
      <c r="E2322" s="11"/>
      <c r="F2322" s="16"/>
      <c r="G2322" s="53" t="str">
        <f t="shared" si="37"/>
        <v xml:space="preserve"> </v>
      </c>
    </row>
    <row r="2323" spans="2:7" ht="20.100000000000001" customHeight="1">
      <c r="B2323" s="11"/>
      <c r="C2323" s="11"/>
      <c r="D2323" s="15"/>
      <c r="E2323" s="11"/>
      <c r="F2323" s="16"/>
      <c r="G2323" s="53" t="str">
        <f t="shared" si="37"/>
        <v xml:space="preserve"> </v>
      </c>
    </row>
    <row r="2324" spans="2:7" ht="20.100000000000001" customHeight="1">
      <c r="B2324" s="11"/>
      <c r="C2324" s="11"/>
      <c r="D2324" s="15"/>
      <c r="E2324" s="11"/>
      <c r="F2324" s="16"/>
      <c r="G2324" s="53" t="str">
        <f t="shared" si="37"/>
        <v xml:space="preserve"> </v>
      </c>
    </row>
    <row r="2325" spans="2:7" ht="20.100000000000001" customHeight="1">
      <c r="B2325" s="11"/>
      <c r="C2325" s="11"/>
      <c r="D2325" s="15"/>
      <c r="E2325" s="11"/>
      <c r="F2325" s="16"/>
      <c r="G2325" s="53" t="str">
        <f t="shared" si="37"/>
        <v xml:space="preserve"> </v>
      </c>
    </row>
    <row r="2326" spans="2:7" ht="20.100000000000001" customHeight="1">
      <c r="B2326" s="11"/>
      <c r="C2326" s="11"/>
      <c r="D2326" s="15"/>
      <c r="E2326" s="11"/>
      <c r="F2326" s="16"/>
      <c r="G2326" s="53" t="str">
        <f t="shared" si="37"/>
        <v xml:space="preserve"> </v>
      </c>
    </row>
    <row r="2327" spans="2:7" ht="20.100000000000001" customHeight="1">
      <c r="B2327" s="11"/>
      <c r="C2327" s="11"/>
      <c r="D2327" s="15"/>
      <c r="E2327" s="11"/>
      <c r="F2327" s="16"/>
      <c r="G2327" s="53" t="str">
        <f t="shared" si="37"/>
        <v xml:space="preserve"> </v>
      </c>
    </row>
    <row r="2328" spans="2:7" ht="20.100000000000001" customHeight="1">
      <c r="B2328" s="11"/>
      <c r="C2328" s="11"/>
      <c r="D2328" s="15"/>
      <c r="E2328" s="11"/>
      <c r="F2328" s="16"/>
      <c r="G2328" s="53" t="str">
        <f t="shared" si="37"/>
        <v xml:space="preserve"> </v>
      </c>
    </row>
    <row r="2329" spans="2:7" ht="20.100000000000001" customHeight="1">
      <c r="B2329" s="11"/>
      <c r="C2329" s="11"/>
      <c r="D2329" s="15"/>
      <c r="E2329" s="11"/>
      <c r="F2329" s="16"/>
      <c r="G2329" s="53" t="str">
        <f t="shared" si="37"/>
        <v xml:space="preserve"> </v>
      </c>
    </row>
    <row r="2330" spans="2:7" ht="20.100000000000001" customHeight="1">
      <c r="B2330" s="11"/>
      <c r="C2330" s="11"/>
      <c r="D2330" s="15"/>
      <c r="E2330" s="11"/>
      <c r="F2330" s="16"/>
      <c r="G2330" s="53" t="str">
        <f t="shared" si="37"/>
        <v xml:space="preserve"> </v>
      </c>
    </row>
    <row r="2331" spans="2:7" ht="20.100000000000001" customHeight="1">
      <c r="B2331" s="11"/>
      <c r="C2331" s="11"/>
      <c r="D2331" s="15"/>
      <c r="E2331" s="11"/>
      <c r="F2331" s="16"/>
      <c r="G2331" s="53" t="str">
        <f t="shared" si="37"/>
        <v xml:space="preserve"> </v>
      </c>
    </row>
    <row r="2332" spans="2:7" ht="20.100000000000001" customHeight="1">
      <c r="B2332" s="11"/>
      <c r="C2332" s="11"/>
      <c r="D2332" s="15"/>
      <c r="E2332" s="11"/>
      <c r="F2332" s="16"/>
      <c r="G2332" s="53" t="str">
        <f t="shared" si="37"/>
        <v xml:space="preserve"> </v>
      </c>
    </row>
    <row r="2333" spans="2:7" ht="20.100000000000001" customHeight="1">
      <c r="B2333" s="11"/>
      <c r="C2333" s="11"/>
      <c r="D2333" s="15"/>
      <c r="E2333" s="11"/>
      <c r="F2333" s="16"/>
      <c r="G2333" s="53" t="str">
        <f t="shared" si="37"/>
        <v xml:space="preserve"> </v>
      </c>
    </row>
    <row r="2334" spans="2:7" ht="20.100000000000001" customHeight="1">
      <c r="B2334" s="11"/>
      <c r="C2334" s="11"/>
      <c r="D2334" s="15"/>
      <c r="E2334" s="11"/>
      <c r="F2334" s="16"/>
      <c r="G2334" s="53" t="str">
        <f t="shared" si="37"/>
        <v xml:space="preserve"> </v>
      </c>
    </row>
    <row r="2335" spans="2:7" ht="20.100000000000001" customHeight="1">
      <c r="B2335" s="11"/>
      <c r="C2335" s="11"/>
      <c r="D2335" s="15"/>
      <c r="E2335" s="11"/>
      <c r="F2335" s="16"/>
      <c r="G2335" s="53" t="str">
        <f t="shared" si="37"/>
        <v xml:space="preserve"> </v>
      </c>
    </row>
    <row r="2336" spans="2:7" ht="20.100000000000001" customHeight="1">
      <c r="B2336" s="11"/>
      <c r="C2336" s="11"/>
      <c r="D2336" s="15"/>
      <c r="E2336" s="11"/>
      <c r="F2336" s="16"/>
      <c r="G2336" s="53" t="str">
        <f t="shared" si="37"/>
        <v xml:space="preserve"> </v>
      </c>
    </row>
    <row r="2337" spans="2:7" ht="20.100000000000001" customHeight="1">
      <c r="B2337" s="11"/>
      <c r="C2337" s="11"/>
      <c r="D2337" s="15"/>
      <c r="E2337" s="11"/>
      <c r="F2337" s="16"/>
      <c r="G2337" s="53" t="str">
        <f t="shared" si="37"/>
        <v xml:space="preserve"> </v>
      </c>
    </row>
    <row r="2338" spans="2:7" ht="20.100000000000001" customHeight="1">
      <c r="B2338" s="11"/>
      <c r="C2338" s="11"/>
      <c r="D2338" s="15"/>
      <c r="E2338" s="11"/>
      <c r="F2338" s="16"/>
      <c r="G2338" s="53" t="str">
        <f t="shared" ref="G2338:G2401" si="38">IFERROR(IF(ISBLANK(C2338)," ",IF(ISBLANK(D2338),"NUM ARBOL",IF(ISBLANK(E2338),"DAP",IF(ISBLANK(F2338),"ALTURA",IF($E$33="DAP (cm)",PI()*((E2338/100)^2)/4*F2338*$F$9,IF($E$33="CAP (cm)",PI()*((E2338/PI()/100)^2)/4*F2338*$F$9))))))," ")</f>
        <v xml:space="preserve"> </v>
      </c>
    </row>
    <row r="2339" spans="2:7" ht="20.100000000000001" customHeight="1">
      <c r="B2339" s="11"/>
      <c r="C2339" s="11"/>
      <c r="D2339" s="15"/>
      <c r="E2339" s="11"/>
      <c r="F2339" s="16"/>
      <c r="G2339" s="53" t="str">
        <f t="shared" si="38"/>
        <v xml:space="preserve"> </v>
      </c>
    </row>
    <row r="2340" spans="2:7" ht="20.100000000000001" customHeight="1">
      <c r="B2340" s="11"/>
      <c r="C2340" s="11"/>
      <c r="D2340" s="15"/>
      <c r="E2340" s="11"/>
      <c r="F2340" s="16"/>
      <c r="G2340" s="53" t="str">
        <f t="shared" si="38"/>
        <v xml:space="preserve"> </v>
      </c>
    </row>
    <row r="2341" spans="2:7" ht="20.100000000000001" customHeight="1">
      <c r="B2341" s="11"/>
      <c r="C2341" s="11"/>
      <c r="D2341" s="15"/>
      <c r="E2341" s="11"/>
      <c r="F2341" s="16"/>
      <c r="G2341" s="53" t="str">
        <f t="shared" si="38"/>
        <v xml:space="preserve"> </v>
      </c>
    </row>
    <row r="2342" spans="2:7" ht="20.100000000000001" customHeight="1">
      <c r="B2342" s="11"/>
      <c r="C2342" s="11"/>
      <c r="D2342" s="15"/>
      <c r="E2342" s="11"/>
      <c r="F2342" s="16"/>
      <c r="G2342" s="53" t="str">
        <f t="shared" si="38"/>
        <v xml:space="preserve"> </v>
      </c>
    </row>
    <row r="2343" spans="2:7" ht="20.100000000000001" customHeight="1">
      <c r="B2343" s="11"/>
      <c r="C2343" s="11"/>
      <c r="D2343" s="15"/>
      <c r="E2343" s="11"/>
      <c r="F2343" s="16"/>
      <c r="G2343" s="53" t="str">
        <f t="shared" si="38"/>
        <v xml:space="preserve"> </v>
      </c>
    </row>
    <row r="2344" spans="2:7" ht="20.100000000000001" customHeight="1">
      <c r="B2344" s="11"/>
      <c r="C2344" s="11"/>
      <c r="D2344" s="15"/>
      <c r="E2344" s="11"/>
      <c r="F2344" s="16"/>
      <c r="G2344" s="53" t="str">
        <f t="shared" si="38"/>
        <v xml:space="preserve"> </v>
      </c>
    </row>
    <row r="2345" spans="2:7" ht="20.100000000000001" customHeight="1">
      <c r="B2345" s="11"/>
      <c r="C2345" s="11"/>
      <c r="D2345" s="15"/>
      <c r="E2345" s="11"/>
      <c r="F2345" s="16"/>
      <c r="G2345" s="53" t="str">
        <f t="shared" si="38"/>
        <v xml:space="preserve"> </v>
      </c>
    </row>
    <row r="2346" spans="2:7" ht="20.100000000000001" customHeight="1">
      <c r="B2346" s="11"/>
      <c r="C2346" s="11"/>
      <c r="D2346" s="15"/>
      <c r="E2346" s="11"/>
      <c r="F2346" s="16"/>
      <c r="G2346" s="53" t="str">
        <f t="shared" si="38"/>
        <v xml:space="preserve"> </v>
      </c>
    </row>
    <row r="2347" spans="2:7" ht="20.100000000000001" customHeight="1">
      <c r="B2347" s="11"/>
      <c r="C2347" s="11"/>
      <c r="D2347" s="15"/>
      <c r="E2347" s="11"/>
      <c r="F2347" s="16"/>
      <c r="G2347" s="53" t="str">
        <f t="shared" si="38"/>
        <v xml:space="preserve"> </v>
      </c>
    </row>
    <row r="2348" spans="2:7" ht="20.100000000000001" customHeight="1">
      <c r="B2348" s="11"/>
      <c r="C2348" s="11"/>
      <c r="D2348" s="15"/>
      <c r="E2348" s="11"/>
      <c r="F2348" s="16"/>
      <c r="G2348" s="53" t="str">
        <f t="shared" si="38"/>
        <v xml:space="preserve"> </v>
      </c>
    </row>
    <row r="2349" spans="2:7" ht="20.100000000000001" customHeight="1">
      <c r="B2349" s="11"/>
      <c r="C2349" s="11"/>
      <c r="D2349" s="15"/>
      <c r="E2349" s="11"/>
      <c r="F2349" s="16"/>
      <c r="G2349" s="53" t="str">
        <f t="shared" si="38"/>
        <v xml:space="preserve"> </v>
      </c>
    </row>
    <row r="2350" spans="2:7" ht="20.100000000000001" customHeight="1">
      <c r="B2350" s="11"/>
      <c r="C2350" s="11"/>
      <c r="D2350" s="15"/>
      <c r="E2350" s="11"/>
      <c r="F2350" s="16"/>
      <c r="G2350" s="53" t="str">
        <f t="shared" si="38"/>
        <v xml:space="preserve"> </v>
      </c>
    </row>
    <row r="2351" spans="2:7" ht="20.100000000000001" customHeight="1">
      <c r="B2351" s="11"/>
      <c r="C2351" s="11"/>
      <c r="D2351" s="15"/>
      <c r="E2351" s="11"/>
      <c r="F2351" s="16"/>
      <c r="G2351" s="53" t="str">
        <f t="shared" si="38"/>
        <v xml:space="preserve"> </v>
      </c>
    </row>
    <row r="2352" spans="2:7" ht="20.100000000000001" customHeight="1">
      <c r="B2352" s="11"/>
      <c r="C2352" s="11"/>
      <c r="D2352" s="15"/>
      <c r="E2352" s="11"/>
      <c r="F2352" s="16"/>
      <c r="G2352" s="53" t="str">
        <f t="shared" si="38"/>
        <v xml:space="preserve"> </v>
      </c>
    </row>
    <row r="2353" spans="2:7" ht="20.100000000000001" customHeight="1">
      <c r="B2353" s="11"/>
      <c r="C2353" s="11"/>
      <c r="D2353" s="15"/>
      <c r="E2353" s="11"/>
      <c r="F2353" s="16"/>
      <c r="G2353" s="53" t="str">
        <f t="shared" si="38"/>
        <v xml:space="preserve"> </v>
      </c>
    </row>
    <row r="2354" spans="2:7" ht="20.100000000000001" customHeight="1">
      <c r="B2354" s="11"/>
      <c r="C2354" s="11"/>
      <c r="D2354" s="15"/>
      <c r="E2354" s="11"/>
      <c r="F2354" s="16"/>
      <c r="G2354" s="53" t="str">
        <f t="shared" si="38"/>
        <v xml:space="preserve"> </v>
      </c>
    </row>
    <row r="2355" spans="2:7" ht="20.100000000000001" customHeight="1">
      <c r="B2355" s="11"/>
      <c r="C2355" s="11"/>
      <c r="D2355" s="15"/>
      <c r="E2355" s="11"/>
      <c r="F2355" s="16"/>
      <c r="G2355" s="53" t="str">
        <f t="shared" si="38"/>
        <v xml:space="preserve"> </v>
      </c>
    </row>
    <row r="2356" spans="2:7" ht="20.100000000000001" customHeight="1">
      <c r="B2356" s="11"/>
      <c r="C2356" s="11"/>
      <c r="D2356" s="15"/>
      <c r="E2356" s="11"/>
      <c r="F2356" s="16"/>
      <c r="G2356" s="53" t="str">
        <f t="shared" si="38"/>
        <v xml:space="preserve"> </v>
      </c>
    </row>
    <row r="2357" spans="2:7" ht="20.100000000000001" customHeight="1">
      <c r="B2357" s="11"/>
      <c r="C2357" s="11"/>
      <c r="D2357" s="15"/>
      <c r="E2357" s="11"/>
      <c r="F2357" s="16"/>
      <c r="G2357" s="53" t="str">
        <f t="shared" si="38"/>
        <v xml:space="preserve"> </v>
      </c>
    </row>
    <row r="2358" spans="2:7" ht="20.100000000000001" customHeight="1">
      <c r="B2358" s="11"/>
      <c r="C2358" s="11"/>
      <c r="D2358" s="15"/>
      <c r="E2358" s="11"/>
      <c r="F2358" s="16"/>
      <c r="G2358" s="53" t="str">
        <f t="shared" si="38"/>
        <v xml:space="preserve"> </v>
      </c>
    </row>
    <row r="2359" spans="2:7" ht="20.100000000000001" customHeight="1">
      <c r="B2359" s="11"/>
      <c r="C2359" s="11"/>
      <c r="D2359" s="15"/>
      <c r="E2359" s="11"/>
      <c r="F2359" s="16"/>
      <c r="G2359" s="53" t="str">
        <f t="shared" si="38"/>
        <v xml:space="preserve"> </v>
      </c>
    </row>
    <row r="2360" spans="2:7" ht="20.100000000000001" customHeight="1">
      <c r="B2360" s="11"/>
      <c r="C2360" s="11"/>
      <c r="D2360" s="15"/>
      <c r="E2360" s="11"/>
      <c r="F2360" s="16"/>
      <c r="G2360" s="53" t="str">
        <f t="shared" si="38"/>
        <v xml:space="preserve"> </v>
      </c>
    </row>
    <row r="2361" spans="2:7" ht="20.100000000000001" customHeight="1">
      <c r="B2361" s="11"/>
      <c r="C2361" s="11"/>
      <c r="D2361" s="15"/>
      <c r="E2361" s="11"/>
      <c r="F2361" s="16"/>
      <c r="G2361" s="53" t="str">
        <f t="shared" si="38"/>
        <v xml:space="preserve"> </v>
      </c>
    </row>
    <row r="2362" spans="2:7" ht="20.100000000000001" customHeight="1">
      <c r="B2362" s="11"/>
      <c r="C2362" s="11"/>
      <c r="D2362" s="15"/>
      <c r="E2362" s="11"/>
      <c r="F2362" s="16"/>
      <c r="G2362" s="53" t="str">
        <f t="shared" si="38"/>
        <v xml:space="preserve"> </v>
      </c>
    </row>
    <row r="2363" spans="2:7" ht="20.100000000000001" customHeight="1">
      <c r="B2363" s="11"/>
      <c r="C2363" s="11"/>
      <c r="D2363" s="15"/>
      <c r="E2363" s="11"/>
      <c r="F2363" s="16"/>
      <c r="G2363" s="53" t="str">
        <f t="shared" si="38"/>
        <v xml:space="preserve"> </v>
      </c>
    </row>
    <row r="2364" spans="2:7" ht="20.100000000000001" customHeight="1">
      <c r="B2364" s="11"/>
      <c r="C2364" s="11"/>
      <c r="D2364" s="15"/>
      <c r="E2364" s="11"/>
      <c r="F2364" s="16"/>
      <c r="G2364" s="53" t="str">
        <f t="shared" si="38"/>
        <v xml:space="preserve"> </v>
      </c>
    </row>
    <row r="2365" spans="2:7" ht="20.100000000000001" customHeight="1">
      <c r="B2365" s="11"/>
      <c r="C2365" s="11"/>
      <c r="D2365" s="15"/>
      <c r="E2365" s="11"/>
      <c r="F2365" s="16"/>
      <c r="G2365" s="53" t="str">
        <f t="shared" si="38"/>
        <v xml:space="preserve"> </v>
      </c>
    </row>
    <row r="2366" spans="2:7" ht="20.100000000000001" customHeight="1">
      <c r="B2366" s="11"/>
      <c r="C2366" s="11"/>
      <c r="D2366" s="15"/>
      <c r="E2366" s="11"/>
      <c r="F2366" s="16"/>
      <c r="G2366" s="53" t="str">
        <f t="shared" si="38"/>
        <v xml:space="preserve"> </v>
      </c>
    </row>
    <row r="2367" spans="2:7" ht="20.100000000000001" customHeight="1">
      <c r="B2367" s="11"/>
      <c r="C2367" s="11"/>
      <c r="D2367" s="15"/>
      <c r="E2367" s="11"/>
      <c r="F2367" s="16"/>
      <c r="G2367" s="53" t="str">
        <f t="shared" si="38"/>
        <v xml:space="preserve"> </v>
      </c>
    </row>
    <row r="2368" spans="2:7" ht="20.100000000000001" customHeight="1">
      <c r="B2368" s="11"/>
      <c r="C2368" s="11"/>
      <c r="D2368" s="15"/>
      <c r="E2368" s="11"/>
      <c r="F2368" s="16"/>
      <c r="G2368" s="53" t="str">
        <f t="shared" si="38"/>
        <v xml:space="preserve"> </v>
      </c>
    </row>
    <row r="2369" spans="2:7" ht="20.100000000000001" customHeight="1">
      <c r="B2369" s="11"/>
      <c r="C2369" s="11"/>
      <c r="D2369" s="15"/>
      <c r="E2369" s="11"/>
      <c r="F2369" s="16"/>
      <c r="G2369" s="53" t="str">
        <f t="shared" si="38"/>
        <v xml:space="preserve"> </v>
      </c>
    </row>
    <row r="2370" spans="2:7" ht="20.100000000000001" customHeight="1">
      <c r="B2370" s="11"/>
      <c r="C2370" s="11"/>
      <c r="D2370" s="15"/>
      <c r="E2370" s="11"/>
      <c r="F2370" s="16"/>
      <c r="G2370" s="53" t="str">
        <f t="shared" si="38"/>
        <v xml:space="preserve"> </v>
      </c>
    </row>
    <row r="2371" spans="2:7" ht="20.100000000000001" customHeight="1">
      <c r="B2371" s="11"/>
      <c r="C2371" s="11"/>
      <c r="D2371" s="15"/>
      <c r="E2371" s="11"/>
      <c r="F2371" s="16"/>
      <c r="G2371" s="53" t="str">
        <f t="shared" si="38"/>
        <v xml:space="preserve"> </v>
      </c>
    </row>
    <row r="2372" spans="2:7" ht="20.100000000000001" customHeight="1">
      <c r="B2372" s="11"/>
      <c r="C2372" s="11"/>
      <c r="D2372" s="15"/>
      <c r="E2372" s="11"/>
      <c r="F2372" s="16"/>
      <c r="G2372" s="53" t="str">
        <f t="shared" si="38"/>
        <v xml:space="preserve"> </v>
      </c>
    </row>
    <row r="2373" spans="2:7" ht="20.100000000000001" customHeight="1">
      <c r="B2373" s="11"/>
      <c r="C2373" s="11"/>
      <c r="D2373" s="15"/>
      <c r="E2373" s="11"/>
      <c r="F2373" s="16"/>
      <c r="G2373" s="53" t="str">
        <f t="shared" si="38"/>
        <v xml:space="preserve"> </v>
      </c>
    </row>
    <row r="2374" spans="2:7" ht="20.100000000000001" customHeight="1">
      <c r="B2374" s="11"/>
      <c r="C2374" s="11"/>
      <c r="D2374" s="15"/>
      <c r="E2374" s="11"/>
      <c r="F2374" s="16"/>
      <c r="G2374" s="53" t="str">
        <f t="shared" si="38"/>
        <v xml:space="preserve"> </v>
      </c>
    </row>
    <row r="2375" spans="2:7" ht="20.100000000000001" customHeight="1">
      <c r="B2375" s="11"/>
      <c r="C2375" s="11"/>
      <c r="D2375" s="15"/>
      <c r="E2375" s="11"/>
      <c r="F2375" s="16"/>
      <c r="G2375" s="53" t="str">
        <f t="shared" si="38"/>
        <v xml:space="preserve"> </v>
      </c>
    </row>
    <row r="2376" spans="2:7" ht="20.100000000000001" customHeight="1">
      <c r="B2376" s="11"/>
      <c r="C2376" s="11"/>
      <c r="D2376" s="15"/>
      <c r="E2376" s="11"/>
      <c r="F2376" s="16"/>
      <c r="G2376" s="53" t="str">
        <f t="shared" si="38"/>
        <v xml:space="preserve"> </v>
      </c>
    </row>
    <row r="2377" spans="2:7" ht="20.100000000000001" customHeight="1">
      <c r="B2377" s="11"/>
      <c r="C2377" s="11"/>
      <c r="D2377" s="15"/>
      <c r="E2377" s="11"/>
      <c r="F2377" s="16"/>
      <c r="G2377" s="53" t="str">
        <f t="shared" si="38"/>
        <v xml:space="preserve"> </v>
      </c>
    </row>
    <row r="2378" spans="2:7" ht="20.100000000000001" customHeight="1">
      <c r="B2378" s="11"/>
      <c r="C2378" s="11"/>
      <c r="D2378" s="15"/>
      <c r="E2378" s="11"/>
      <c r="F2378" s="16"/>
      <c r="G2378" s="53" t="str">
        <f t="shared" si="38"/>
        <v xml:space="preserve"> </v>
      </c>
    </row>
    <row r="2379" spans="2:7" ht="20.100000000000001" customHeight="1">
      <c r="B2379" s="11"/>
      <c r="C2379" s="11"/>
      <c r="D2379" s="15"/>
      <c r="E2379" s="11"/>
      <c r="F2379" s="16"/>
      <c r="G2379" s="53" t="str">
        <f t="shared" si="38"/>
        <v xml:space="preserve"> </v>
      </c>
    </row>
    <row r="2380" spans="2:7" ht="20.100000000000001" customHeight="1">
      <c r="B2380" s="11"/>
      <c r="C2380" s="11"/>
      <c r="D2380" s="15"/>
      <c r="E2380" s="11"/>
      <c r="F2380" s="16"/>
      <c r="G2380" s="53" t="str">
        <f t="shared" si="38"/>
        <v xml:space="preserve"> </v>
      </c>
    </row>
    <row r="2381" spans="2:7" ht="20.100000000000001" customHeight="1">
      <c r="B2381" s="11"/>
      <c r="C2381" s="11"/>
      <c r="D2381" s="15"/>
      <c r="E2381" s="11"/>
      <c r="F2381" s="16"/>
      <c r="G2381" s="53" t="str">
        <f t="shared" si="38"/>
        <v xml:space="preserve"> </v>
      </c>
    </row>
    <row r="2382" spans="2:7" ht="20.100000000000001" customHeight="1">
      <c r="B2382" s="11"/>
      <c r="C2382" s="11"/>
      <c r="D2382" s="15"/>
      <c r="E2382" s="11"/>
      <c r="F2382" s="16"/>
      <c r="G2382" s="53" t="str">
        <f t="shared" si="38"/>
        <v xml:space="preserve"> </v>
      </c>
    </row>
    <row r="2383" spans="2:7" ht="20.100000000000001" customHeight="1">
      <c r="B2383" s="11"/>
      <c r="C2383" s="11"/>
      <c r="D2383" s="15"/>
      <c r="E2383" s="11"/>
      <c r="F2383" s="16"/>
      <c r="G2383" s="53" t="str">
        <f t="shared" si="38"/>
        <v xml:space="preserve"> </v>
      </c>
    </row>
    <row r="2384" spans="2:7" ht="20.100000000000001" customHeight="1">
      <c r="B2384" s="11"/>
      <c r="C2384" s="11"/>
      <c r="D2384" s="15"/>
      <c r="E2384" s="11"/>
      <c r="F2384" s="16"/>
      <c r="G2384" s="53" t="str">
        <f t="shared" si="38"/>
        <v xml:space="preserve"> </v>
      </c>
    </row>
    <row r="2385" spans="2:7" ht="20.100000000000001" customHeight="1">
      <c r="B2385" s="11"/>
      <c r="C2385" s="11"/>
      <c r="D2385" s="15"/>
      <c r="E2385" s="11"/>
      <c r="F2385" s="16"/>
      <c r="G2385" s="53" t="str">
        <f t="shared" si="38"/>
        <v xml:space="preserve"> </v>
      </c>
    </row>
    <row r="2386" spans="2:7" ht="20.100000000000001" customHeight="1">
      <c r="B2386" s="11"/>
      <c r="C2386" s="11"/>
      <c r="D2386" s="15"/>
      <c r="E2386" s="11"/>
      <c r="F2386" s="16"/>
      <c r="G2386" s="53" t="str">
        <f t="shared" si="38"/>
        <v xml:space="preserve"> </v>
      </c>
    </row>
    <row r="2387" spans="2:7" ht="20.100000000000001" customHeight="1">
      <c r="B2387" s="11"/>
      <c r="C2387" s="11"/>
      <c r="D2387" s="15"/>
      <c r="E2387" s="11"/>
      <c r="F2387" s="16"/>
      <c r="G2387" s="53" t="str">
        <f t="shared" si="38"/>
        <v xml:space="preserve"> </v>
      </c>
    </row>
    <row r="2388" spans="2:7" ht="20.100000000000001" customHeight="1">
      <c r="B2388" s="11"/>
      <c r="C2388" s="11"/>
      <c r="D2388" s="15"/>
      <c r="E2388" s="11"/>
      <c r="F2388" s="16"/>
      <c r="G2388" s="53" t="str">
        <f t="shared" si="38"/>
        <v xml:space="preserve"> </v>
      </c>
    </row>
    <row r="2389" spans="2:7" ht="20.100000000000001" customHeight="1">
      <c r="B2389" s="11"/>
      <c r="C2389" s="11"/>
      <c r="D2389" s="15"/>
      <c r="E2389" s="11"/>
      <c r="F2389" s="16"/>
      <c r="G2389" s="53" t="str">
        <f t="shared" si="38"/>
        <v xml:space="preserve"> </v>
      </c>
    </row>
    <row r="2390" spans="2:7" ht="20.100000000000001" customHeight="1">
      <c r="B2390" s="11"/>
      <c r="C2390" s="11"/>
      <c r="D2390" s="15"/>
      <c r="E2390" s="11"/>
      <c r="F2390" s="16"/>
      <c r="G2390" s="53" t="str">
        <f t="shared" si="38"/>
        <v xml:space="preserve"> </v>
      </c>
    </row>
    <row r="2391" spans="2:7" ht="20.100000000000001" customHeight="1">
      <c r="B2391" s="11"/>
      <c r="C2391" s="11"/>
      <c r="D2391" s="15"/>
      <c r="E2391" s="11"/>
      <c r="F2391" s="16"/>
      <c r="G2391" s="53" t="str">
        <f t="shared" si="38"/>
        <v xml:space="preserve"> </v>
      </c>
    </row>
    <row r="2392" spans="2:7" ht="20.100000000000001" customHeight="1">
      <c r="B2392" s="11"/>
      <c r="C2392" s="11"/>
      <c r="D2392" s="15"/>
      <c r="E2392" s="11"/>
      <c r="F2392" s="16"/>
      <c r="G2392" s="53" t="str">
        <f t="shared" si="38"/>
        <v xml:space="preserve"> </v>
      </c>
    </row>
    <row r="2393" spans="2:7" ht="20.100000000000001" customHeight="1">
      <c r="B2393" s="11"/>
      <c r="C2393" s="11"/>
      <c r="D2393" s="15"/>
      <c r="E2393" s="11"/>
      <c r="F2393" s="16"/>
      <c r="G2393" s="53" t="str">
        <f t="shared" si="38"/>
        <v xml:space="preserve"> </v>
      </c>
    </row>
    <row r="2394" spans="2:7" ht="20.100000000000001" customHeight="1">
      <c r="B2394" s="11"/>
      <c r="C2394" s="11"/>
      <c r="D2394" s="15"/>
      <c r="E2394" s="11"/>
      <c r="F2394" s="16"/>
      <c r="G2394" s="53" t="str">
        <f t="shared" si="38"/>
        <v xml:space="preserve"> </v>
      </c>
    </row>
    <row r="2395" spans="2:7" ht="20.100000000000001" customHeight="1">
      <c r="B2395" s="11"/>
      <c r="C2395" s="11"/>
      <c r="D2395" s="15"/>
      <c r="E2395" s="11"/>
      <c r="F2395" s="16"/>
      <c r="G2395" s="53" t="str">
        <f t="shared" si="38"/>
        <v xml:space="preserve"> </v>
      </c>
    </row>
    <row r="2396" spans="2:7" ht="20.100000000000001" customHeight="1">
      <c r="B2396" s="11"/>
      <c r="C2396" s="11"/>
      <c r="D2396" s="15"/>
      <c r="E2396" s="11"/>
      <c r="F2396" s="16"/>
      <c r="G2396" s="53" t="str">
        <f t="shared" si="38"/>
        <v xml:space="preserve"> </v>
      </c>
    </row>
    <row r="2397" spans="2:7" ht="20.100000000000001" customHeight="1">
      <c r="B2397" s="11"/>
      <c r="C2397" s="11"/>
      <c r="D2397" s="15"/>
      <c r="E2397" s="11"/>
      <c r="F2397" s="16"/>
      <c r="G2397" s="53" t="str">
        <f t="shared" si="38"/>
        <v xml:space="preserve"> </v>
      </c>
    </row>
    <row r="2398" spans="2:7" ht="20.100000000000001" customHeight="1">
      <c r="B2398" s="11"/>
      <c r="C2398" s="11"/>
      <c r="D2398" s="15"/>
      <c r="E2398" s="11"/>
      <c r="F2398" s="16"/>
      <c r="G2398" s="53" t="str">
        <f t="shared" si="38"/>
        <v xml:space="preserve"> </v>
      </c>
    </row>
    <row r="2399" spans="2:7" ht="20.100000000000001" customHeight="1">
      <c r="B2399" s="11"/>
      <c r="C2399" s="11"/>
      <c r="D2399" s="15"/>
      <c r="E2399" s="11"/>
      <c r="F2399" s="16"/>
      <c r="G2399" s="53" t="str">
        <f t="shared" si="38"/>
        <v xml:space="preserve"> </v>
      </c>
    </row>
    <row r="2400" spans="2:7" ht="20.100000000000001" customHeight="1">
      <c r="B2400" s="11"/>
      <c r="C2400" s="11"/>
      <c r="D2400" s="15"/>
      <c r="E2400" s="11"/>
      <c r="F2400" s="16"/>
      <c r="G2400" s="53" t="str">
        <f t="shared" si="38"/>
        <v xml:space="preserve"> </v>
      </c>
    </row>
    <row r="2401" spans="2:7" ht="20.100000000000001" customHeight="1">
      <c r="B2401" s="11"/>
      <c r="C2401" s="11"/>
      <c r="D2401" s="15"/>
      <c r="E2401" s="11"/>
      <c r="F2401" s="16"/>
      <c r="G2401" s="53" t="str">
        <f t="shared" si="38"/>
        <v xml:space="preserve"> </v>
      </c>
    </row>
    <row r="2402" spans="2:7" ht="20.100000000000001" customHeight="1">
      <c r="B2402" s="11"/>
      <c r="C2402" s="11"/>
      <c r="D2402" s="15"/>
      <c r="E2402" s="11"/>
      <c r="F2402" s="16"/>
      <c r="G2402" s="53" t="str">
        <f t="shared" ref="G2402:G2465" si="39">IFERROR(IF(ISBLANK(C2402)," ",IF(ISBLANK(D2402),"NUM ARBOL",IF(ISBLANK(E2402),"DAP",IF(ISBLANK(F2402),"ALTURA",IF($E$33="DAP (cm)",PI()*((E2402/100)^2)/4*F2402*$F$9,IF($E$33="CAP (cm)",PI()*((E2402/PI()/100)^2)/4*F2402*$F$9))))))," ")</f>
        <v xml:space="preserve"> </v>
      </c>
    </row>
    <row r="2403" spans="2:7" ht="20.100000000000001" customHeight="1">
      <c r="B2403" s="11"/>
      <c r="C2403" s="11"/>
      <c r="D2403" s="15"/>
      <c r="E2403" s="11"/>
      <c r="F2403" s="16"/>
      <c r="G2403" s="53" t="str">
        <f t="shared" si="39"/>
        <v xml:space="preserve"> </v>
      </c>
    </row>
    <row r="2404" spans="2:7" ht="20.100000000000001" customHeight="1">
      <c r="B2404" s="11"/>
      <c r="C2404" s="11"/>
      <c r="D2404" s="15"/>
      <c r="E2404" s="11"/>
      <c r="F2404" s="16"/>
      <c r="G2404" s="53" t="str">
        <f t="shared" si="39"/>
        <v xml:space="preserve"> </v>
      </c>
    </row>
    <row r="2405" spans="2:7" ht="20.100000000000001" customHeight="1">
      <c r="B2405" s="11"/>
      <c r="C2405" s="11"/>
      <c r="D2405" s="15"/>
      <c r="E2405" s="11"/>
      <c r="F2405" s="16"/>
      <c r="G2405" s="53" t="str">
        <f t="shared" si="39"/>
        <v xml:space="preserve"> </v>
      </c>
    </row>
    <row r="2406" spans="2:7" ht="20.100000000000001" customHeight="1">
      <c r="B2406" s="11"/>
      <c r="C2406" s="11"/>
      <c r="D2406" s="15"/>
      <c r="E2406" s="11"/>
      <c r="F2406" s="16"/>
      <c r="G2406" s="53" t="str">
        <f t="shared" si="39"/>
        <v xml:space="preserve"> </v>
      </c>
    </row>
    <row r="2407" spans="2:7" ht="20.100000000000001" customHeight="1">
      <c r="B2407" s="11"/>
      <c r="C2407" s="11"/>
      <c r="D2407" s="15"/>
      <c r="E2407" s="11"/>
      <c r="F2407" s="16"/>
      <c r="G2407" s="53" t="str">
        <f t="shared" si="39"/>
        <v xml:space="preserve"> </v>
      </c>
    </row>
    <row r="2408" spans="2:7" ht="20.100000000000001" customHeight="1">
      <c r="B2408" s="11"/>
      <c r="C2408" s="11"/>
      <c r="D2408" s="15"/>
      <c r="E2408" s="11"/>
      <c r="F2408" s="16"/>
      <c r="G2408" s="53" t="str">
        <f t="shared" si="39"/>
        <v xml:space="preserve"> </v>
      </c>
    </row>
    <row r="2409" spans="2:7" ht="20.100000000000001" customHeight="1">
      <c r="B2409" s="11"/>
      <c r="C2409" s="11"/>
      <c r="D2409" s="15"/>
      <c r="E2409" s="11"/>
      <c r="F2409" s="16"/>
      <c r="G2409" s="53" t="str">
        <f t="shared" si="39"/>
        <v xml:space="preserve"> </v>
      </c>
    </row>
    <row r="2410" spans="2:7" ht="20.100000000000001" customHeight="1">
      <c r="B2410" s="11"/>
      <c r="C2410" s="11"/>
      <c r="D2410" s="15"/>
      <c r="E2410" s="11"/>
      <c r="F2410" s="16"/>
      <c r="G2410" s="53" t="str">
        <f t="shared" si="39"/>
        <v xml:space="preserve"> </v>
      </c>
    </row>
    <row r="2411" spans="2:7" ht="20.100000000000001" customHeight="1">
      <c r="B2411" s="11"/>
      <c r="C2411" s="11"/>
      <c r="D2411" s="15"/>
      <c r="E2411" s="11"/>
      <c r="F2411" s="16"/>
      <c r="G2411" s="53" t="str">
        <f t="shared" si="39"/>
        <v xml:space="preserve"> </v>
      </c>
    </row>
    <row r="2412" spans="2:7" ht="20.100000000000001" customHeight="1">
      <c r="B2412" s="11"/>
      <c r="C2412" s="11"/>
      <c r="D2412" s="15"/>
      <c r="E2412" s="11"/>
      <c r="F2412" s="16"/>
      <c r="G2412" s="53" t="str">
        <f t="shared" si="39"/>
        <v xml:space="preserve"> </v>
      </c>
    </row>
    <row r="2413" spans="2:7" ht="20.100000000000001" customHeight="1">
      <c r="B2413" s="11"/>
      <c r="C2413" s="11"/>
      <c r="D2413" s="15"/>
      <c r="E2413" s="11"/>
      <c r="F2413" s="16"/>
      <c r="G2413" s="53" t="str">
        <f t="shared" si="39"/>
        <v xml:space="preserve"> </v>
      </c>
    </row>
    <row r="2414" spans="2:7" ht="20.100000000000001" customHeight="1">
      <c r="B2414" s="11"/>
      <c r="C2414" s="11"/>
      <c r="D2414" s="15"/>
      <c r="E2414" s="11"/>
      <c r="F2414" s="16"/>
      <c r="G2414" s="53" t="str">
        <f t="shared" si="39"/>
        <v xml:space="preserve"> </v>
      </c>
    </row>
    <row r="2415" spans="2:7" ht="20.100000000000001" customHeight="1">
      <c r="B2415" s="11"/>
      <c r="C2415" s="11"/>
      <c r="D2415" s="15"/>
      <c r="E2415" s="11"/>
      <c r="F2415" s="16"/>
      <c r="G2415" s="53" t="str">
        <f t="shared" si="39"/>
        <v xml:space="preserve"> </v>
      </c>
    </row>
    <row r="2416" spans="2:7" ht="20.100000000000001" customHeight="1">
      <c r="B2416" s="11"/>
      <c r="C2416" s="11"/>
      <c r="D2416" s="15"/>
      <c r="E2416" s="11"/>
      <c r="F2416" s="16"/>
      <c r="G2416" s="53" t="str">
        <f t="shared" si="39"/>
        <v xml:space="preserve"> </v>
      </c>
    </row>
    <row r="2417" spans="2:7" ht="20.100000000000001" customHeight="1">
      <c r="B2417" s="11"/>
      <c r="C2417" s="11"/>
      <c r="D2417" s="15"/>
      <c r="E2417" s="11"/>
      <c r="F2417" s="16"/>
      <c r="G2417" s="53" t="str">
        <f t="shared" si="39"/>
        <v xml:space="preserve"> </v>
      </c>
    </row>
    <row r="2418" spans="2:7" ht="20.100000000000001" customHeight="1">
      <c r="B2418" s="11"/>
      <c r="C2418" s="11"/>
      <c r="D2418" s="15"/>
      <c r="E2418" s="11"/>
      <c r="F2418" s="16"/>
      <c r="G2418" s="53" t="str">
        <f t="shared" si="39"/>
        <v xml:space="preserve"> </v>
      </c>
    </row>
    <row r="2419" spans="2:7" ht="20.100000000000001" customHeight="1">
      <c r="B2419" s="11"/>
      <c r="C2419" s="11"/>
      <c r="D2419" s="15"/>
      <c r="E2419" s="11"/>
      <c r="F2419" s="16"/>
      <c r="G2419" s="53" t="str">
        <f t="shared" si="39"/>
        <v xml:space="preserve"> </v>
      </c>
    </row>
    <row r="2420" spans="2:7" ht="20.100000000000001" customHeight="1">
      <c r="B2420" s="11"/>
      <c r="C2420" s="11"/>
      <c r="D2420" s="15"/>
      <c r="E2420" s="11"/>
      <c r="F2420" s="16"/>
      <c r="G2420" s="53" t="str">
        <f t="shared" si="39"/>
        <v xml:space="preserve"> </v>
      </c>
    </row>
    <row r="2421" spans="2:7" ht="20.100000000000001" customHeight="1">
      <c r="B2421" s="11"/>
      <c r="C2421" s="11"/>
      <c r="D2421" s="15"/>
      <c r="E2421" s="11"/>
      <c r="F2421" s="16"/>
      <c r="G2421" s="53" t="str">
        <f t="shared" si="39"/>
        <v xml:space="preserve"> </v>
      </c>
    </row>
    <row r="2422" spans="2:7" ht="20.100000000000001" customHeight="1">
      <c r="B2422" s="11"/>
      <c r="C2422" s="11"/>
      <c r="D2422" s="15"/>
      <c r="E2422" s="11"/>
      <c r="F2422" s="16"/>
      <c r="G2422" s="53" t="str">
        <f t="shared" si="39"/>
        <v xml:space="preserve"> </v>
      </c>
    </row>
    <row r="2423" spans="2:7" ht="20.100000000000001" customHeight="1">
      <c r="B2423" s="11"/>
      <c r="C2423" s="11"/>
      <c r="D2423" s="15"/>
      <c r="E2423" s="11"/>
      <c r="F2423" s="16"/>
      <c r="G2423" s="53" t="str">
        <f t="shared" si="39"/>
        <v xml:space="preserve"> </v>
      </c>
    </row>
    <row r="2424" spans="2:7" ht="20.100000000000001" customHeight="1">
      <c r="B2424" s="11"/>
      <c r="C2424" s="11"/>
      <c r="D2424" s="15"/>
      <c r="E2424" s="11"/>
      <c r="F2424" s="16"/>
      <c r="G2424" s="53" t="str">
        <f t="shared" si="39"/>
        <v xml:space="preserve"> </v>
      </c>
    </row>
    <row r="2425" spans="2:7" ht="20.100000000000001" customHeight="1">
      <c r="B2425" s="11"/>
      <c r="C2425" s="11"/>
      <c r="D2425" s="15"/>
      <c r="E2425" s="11"/>
      <c r="F2425" s="16"/>
      <c r="G2425" s="53" t="str">
        <f t="shared" si="39"/>
        <v xml:space="preserve"> </v>
      </c>
    </row>
    <row r="2426" spans="2:7" ht="20.100000000000001" customHeight="1">
      <c r="B2426" s="11"/>
      <c r="C2426" s="11"/>
      <c r="D2426" s="15"/>
      <c r="E2426" s="11"/>
      <c r="F2426" s="16"/>
      <c r="G2426" s="53" t="str">
        <f t="shared" si="39"/>
        <v xml:space="preserve"> </v>
      </c>
    </row>
    <row r="2427" spans="2:7" ht="20.100000000000001" customHeight="1">
      <c r="B2427" s="11"/>
      <c r="C2427" s="11"/>
      <c r="D2427" s="15"/>
      <c r="E2427" s="11"/>
      <c r="F2427" s="16"/>
      <c r="G2427" s="53" t="str">
        <f t="shared" si="39"/>
        <v xml:space="preserve"> </v>
      </c>
    </row>
    <row r="2428" spans="2:7" ht="20.100000000000001" customHeight="1">
      <c r="B2428" s="11"/>
      <c r="C2428" s="11"/>
      <c r="D2428" s="15"/>
      <c r="E2428" s="11"/>
      <c r="F2428" s="16"/>
      <c r="G2428" s="53" t="str">
        <f t="shared" si="39"/>
        <v xml:space="preserve"> </v>
      </c>
    </row>
    <row r="2429" spans="2:7" ht="20.100000000000001" customHeight="1">
      <c r="B2429" s="11"/>
      <c r="C2429" s="11"/>
      <c r="D2429" s="15"/>
      <c r="E2429" s="11"/>
      <c r="F2429" s="16"/>
      <c r="G2429" s="53" t="str">
        <f t="shared" si="39"/>
        <v xml:space="preserve"> </v>
      </c>
    </row>
    <row r="2430" spans="2:7" ht="20.100000000000001" customHeight="1">
      <c r="B2430" s="11"/>
      <c r="C2430" s="11"/>
      <c r="D2430" s="15"/>
      <c r="E2430" s="11"/>
      <c r="F2430" s="16"/>
      <c r="G2430" s="53" t="str">
        <f t="shared" si="39"/>
        <v xml:space="preserve"> </v>
      </c>
    </row>
    <row r="2431" spans="2:7" ht="20.100000000000001" customHeight="1">
      <c r="B2431" s="11"/>
      <c r="C2431" s="11"/>
      <c r="D2431" s="15"/>
      <c r="E2431" s="11"/>
      <c r="F2431" s="16"/>
      <c r="G2431" s="53" t="str">
        <f t="shared" si="39"/>
        <v xml:space="preserve"> </v>
      </c>
    </row>
    <row r="2432" spans="2:7" ht="20.100000000000001" customHeight="1">
      <c r="B2432" s="11"/>
      <c r="C2432" s="11"/>
      <c r="D2432" s="15"/>
      <c r="E2432" s="11"/>
      <c r="F2432" s="16"/>
      <c r="G2432" s="53" t="str">
        <f t="shared" si="39"/>
        <v xml:space="preserve"> </v>
      </c>
    </row>
    <row r="2433" spans="2:7" ht="20.100000000000001" customHeight="1">
      <c r="B2433" s="11"/>
      <c r="C2433" s="11"/>
      <c r="D2433" s="15"/>
      <c r="E2433" s="11"/>
      <c r="F2433" s="16"/>
      <c r="G2433" s="53" t="str">
        <f t="shared" si="39"/>
        <v xml:space="preserve"> </v>
      </c>
    </row>
    <row r="2434" spans="2:7" ht="20.100000000000001" customHeight="1">
      <c r="B2434" s="11"/>
      <c r="C2434" s="11"/>
      <c r="D2434" s="15"/>
      <c r="E2434" s="11"/>
      <c r="F2434" s="16"/>
      <c r="G2434" s="53" t="str">
        <f t="shared" si="39"/>
        <v xml:space="preserve"> </v>
      </c>
    </row>
    <row r="2435" spans="2:7" ht="20.100000000000001" customHeight="1">
      <c r="B2435" s="11"/>
      <c r="C2435" s="11"/>
      <c r="D2435" s="15"/>
      <c r="E2435" s="11"/>
      <c r="F2435" s="16"/>
      <c r="G2435" s="53" t="str">
        <f t="shared" si="39"/>
        <v xml:space="preserve"> </v>
      </c>
    </row>
    <row r="2436" spans="2:7" ht="20.100000000000001" customHeight="1">
      <c r="B2436" s="11"/>
      <c r="C2436" s="11"/>
      <c r="D2436" s="15"/>
      <c r="E2436" s="11"/>
      <c r="F2436" s="16"/>
      <c r="G2436" s="53" t="str">
        <f t="shared" si="39"/>
        <v xml:space="preserve"> </v>
      </c>
    </row>
    <row r="2437" spans="2:7" ht="20.100000000000001" customHeight="1">
      <c r="B2437" s="11"/>
      <c r="C2437" s="11"/>
      <c r="D2437" s="15"/>
      <c r="E2437" s="11"/>
      <c r="F2437" s="16"/>
      <c r="G2437" s="53" t="str">
        <f t="shared" si="39"/>
        <v xml:space="preserve"> </v>
      </c>
    </row>
    <row r="2438" spans="2:7" ht="20.100000000000001" customHeight="1">
      <c r="B2438" s="11"/>
      <c r="C2438" s="11"/>
      <c r="D2438" s="15"/>
      <c r="E2438" s="11"/>
      <c r="F2438" s="16"/>
      <c r="G2438" s="53" t="str">
        <f t="shared" si="39"/>
        <v xml:space="preserve"> </v>
      </c>
    </row>
    <row r="2439" spans="2:7" ht="20.100000000000001" customHeight="1">
      <c r="B2439" s="11"/>
      <c r="C2439" s="11"/>
      <c r="D2439" s="15"/>
      <c r="E2439" s="11"/>
      <c r="F2439" s="16"/>
      <c r="G2439" s="53" t="str">
        <f t="shared" si="39"/>
        <v xml:space="preserve"> </v>
      </c>
    </row>
    <row r="2440" spans="2:7" ht="20.100000000000001" customHeight="1">
      <c r="B2440" s="11"/>
      <c r="C2440" s="11"/>
      <c r="D2440" s="15"/>
      <c r="E2440" s="11"/>
      <c r="F2440" s="16"/>
      <c r="G2440" s="53" t="str">
        <f t="shared" si="39"/>
        <v xml:space="preserve"> </v>
      </c>
    </row>
    <row r="2441" spans="2:7" ht="20.100000000000001" customHeight="1">
      <c r="B2441" s="11"/>
      <c r="C2441" s="11"/>
      <c r="D2441" s="15"/>
      <c r="E2441" s="11"/>
      <c r="F2441" s="16"/>
      <c r="G2441" s="53" t="str">
        <f t="shared" si="39"/>
        <v xml:space="preserve"> </v>
      </c>
    </row>
    <row r="2442" spans="2:7" ht="20.100000000000001" customHeight="1">
      <c r="B2442" s="11"/>
      <c r="C2442" s="11"/>
      <c r="D2442" s="15"/>
      <c r="E2442" s="11"/>
      <c r="F2442" s="16"/>
      <c r="G2442" s="53" t="str">
        <f t="shared" si="39"/>
        <v xml:space="preserve"> </v>
      </c>
    </row>
    <row r="2443" spans="2:7" ht="20.100000000000001" customHeight="1">
      <c r="B2443" s="11"/>
      <c r="C2443" s="11"/>
      <c r="D2443" s="15"/>
      <c r="E2443" s="11"/>
      <c r="F2443" s="16"/>
      <c r="G2443" s="53" t="str">
        <f t="shared" si="39"/>
        <v xml:space="preserve"> </v>
      </c>
    </row>
    <row r="2444" spans="2:7" ht="20.100000000000001" customHeight="1">
      <c r="B2444" s="11"/>
      <c r="C2444" s="11"/>
      <c r="D2444" s="15"/>
      <c r="E2444" s="11"/>
      <c r="F2444" s="16"/>
      <c r="G2444" s="53" t="str">
        <f t="shared" si="39"/>
        <v xml:space="preserve"> </v>
      </c>
    </row>
    <row r="2445" spans="2:7" ht="20.100000000000001" customHeight="1">
      <c r="B2445" s="11"/>
      <c r="C2445" s="11"/>
      <c r="D2445" s="15"/>
      <c r="E2445" s="11"/>
      <c r="F2445" s="16"/>
      <c r="G2445" s="53" t="str">
        <f t="shared" si="39"/>
        <v xml:space="preserve"> </v>
      </c>
    </row>
    <row r="2446" spans="2:7" ht="20.100000000000001" customHeight="1">
      <c r="B2446" s="11"/>
      <c r="C2446" s="11"/>
      <c r="D2446" s="15"/>
      <c r="E2446" s="11"/>
      <c r="F2446" s="16"/>
      <c r="G2446" s="53" t="str">
        <f t="shared" si="39"/>
        <v xml:space="preserve"> </v>
      </c>
    </row>
    <row r="2447" spans="2:7" ht="20.100000000000001" customHeight="1">
      <c r="B2447" s="11"/>
      <c r="C2447" s="11"/>
      <c r="D2447" s="15"/>
      <c r="E2447" s="11"/>
      <c r="F2447" s="16"/>
      <c r="G2447" s="53" t="str">
        <f t="shared" si="39"/>
        <v xml:space="preserve"> </v>
      </c>
    </row>
    <row r="2448" spans="2:7" ht="20.100000000000001" customHeight="1">
      <c r="B2448" s="11"/>
      <c r="C2448" s="11"/>
      <c r="D2448" s="15"/>
      <c r="E2448" s="11"/>
      <c r="F2448" s="16"/>
      <c r="G2448" s="53" t="str">
        <f t="shared" si="39"/>
        <v xml:space="preserve"> </v>
      </c>
    </row>
    <row r="2449" spans="2:7" ht="20.100000000000001" customHeight="1">
      <c r="B2449" s="11"/>
      <c r="C2449" s="11"/>
      <c r="D2449" s="15"/>
      <c r="E2449" s="11"/>
      <c r="F2449" s="16"/>
      <c r="G2449" s="53" t="str">
        <f t="shared" si="39"/>
        <v xml:space="preserve"> </v>
      </c>
    </row>
    <row r="2450" spans="2:7" ht="20.100000000000001" customHeight="1">
      <c r="B2450" s="11"/>
      <c r="C2450" s="11"/>
      <c r="D2450" s="15"/>
      <c r="E2450" s="11"/>
      <c r="F2450" s="16"/>
      <c r="G2450" s="53" t="str">
        <f t="shared" si="39"/>
        <v xml:space="preserve"> </v>
      </c>
    </row>
    <row r="2451" spans="2:7" ht="20.100000000000001" customHeight="1">
      <c r="B2451" s="11"/>
      <c r="C2451" s="11"/>
      <c r="D2451" s="15"/>
      <c r="E2451" s="11"/>
      <c r="F2451" s="16"/>
      <c r="G2451" s="53" t="str">
        <f t="shared" si="39"/>
        <v xml:space="preserve"> </v>
      </c>
    </row>
    <row r="2452" spans="2:7" ht="20.100000000000001" customHeight="1">
      <c r="B2452" s="11"/>
      <c r="C2452" s="11"/>
      <c r="D2452" s="15"/>
      <c r="E2452" s="11"/>
      <c r="F2452" s="16"/>
      <c r="G2452" s="53" t="str">
        <f t="shared" si="39"/>
        <v xml:space="preserve"> </v>
      </c>
    </row>
    <row r="2453" spans="2:7" ht="20.100000000000001" customHeight="1">
      <c r="B2453" s="11"/>
      <c r="C2453" s="11"/>
      <c r="D2453" s="15"/>
      <c r="E2453" s="11"/>
      <c r="F2453" s="16"/>
      <c r="G2453" s="53" t="str">
        <f t="shared" si="39"/>
        <v xml:space="preserve"> </v>
      </c>
    </row>
    <row r="2454" spans="2:7" ht="20.100000000000001" customHeight="1">
      <c r="B2454" s="11"/>
      <c r="C2454" s="11"/>
      <c r="D2454" s="15"/>
      <c r="E2454" s="11"/>
      <c r="F2454" s="16"/>
      <c r="G2454" s="53" t="str">
        <f t="shared" si="39"/>
        <v xml:space="preserve"> </v>
      </c>
    </row>
    <row r="2455" spans="2:7" ht="20.100000000000001" customHeight="1">
      <c r="B2455" s="11"/>
      <c r="C2455" s="11"/>
      <c r="D2455" s="15"/>
      <c r="E2455" s="11"/>
      <c r="F2455" s="16"/>
      <c r="G2455" s="53" t="str">
        <f t="shared" si="39"/>
        <v xml:space="preserve"> </v>
      </c>
    </row>
    <row r="2456" spans="2:7" ht="20.100000000000001" customHeight="1">
      <c r="B2456" s="11"/>
      <c r="C2456" s="11"/>
      <c r="D2456" s="15"/>
      <c r="E2456" s="11"/>
      <c r="F2456" s="16"/>
      <c r="G2456" s="53" t="str">
        <f t="shared" si="39"/>
        <v xml:space="preserve"> </v>
      </c>
    </row>
    <row r="2457" spans="2:7" ht="20.100000000000001" customHeight="1">
      <c r="B2457" s="11"/>
      <c r="C2457" s="11"/>
      <c r="D2457" s="15"/>
      <c r="E2457" s="11"/>
      <c r="F2457" s="16"/>
      <c r="G2457" s="53" t="str">
        <f t="shared" si="39"/>
        <v xml:space="preserve"> </v>
      </c>
    </row>
    <row r="2458" spans="2:7" ht="20.100000000000001" customHeight="1">
      <c r="B2458" s="11"/>
      <c r="C2458" s="11"/>
      <c r="D2458" s="15"/>
      <c r="E2458" s="11"/>
      <c r="F2458" s="16"/>
      <c r="G2458" s="53" t="str">
        <f t="shared" si="39"/>
        <v xml:space="preserve"> </v>
      </c>
    </row>
    <row r="2459" spans="2:7" ht="20.100000000000001" customHeight="1">
      <c r="B2459" s="11"/>
      <c r="C2459" s="11"/>
      <c r="D2459" s="15"/>
      <c r="E2459" s="11"/>
      <c r="F2459" s="16"/>
      <c r="G2459" s="53" t="str">
        <f t="shared" si="39"/>
        <v xml:space="preserve"> </v>
      </c>
    </row>
    <row r="2460" spans="2:7" ht="20.100000000000001" customHeight="1">
      <c r="B2460" s="11"/>
      <c r="C2460" s="11"/>
      <c r="D2460" s="15"/>
      <c r="E2460" s="11"/>
      <c r="F2460" s="16"/>
      <c r="G2460" s="53" t="str">
        <f t="shared" si="39"/>
        <v xml:space="preserve"> </v>
      </c>
    </row>
    <row r="2461" spans="2:7" ht="20.100000000000001" customHeight="1">
      <c r="B2461" s="11"/>
      <c r="C2461" s="11"/>
      <c r="D2461" s="15"/>
      <c r="E2461" s="11"/>
      <c r="F2461" s="16"/>
      <c r="G2461" s="53" t="str">
        <f t="shared" si="39"/>
        <v xml:space="preserve"> </v>
      </c>
    </row>
    <row r="2462" spans="2:7" ht="20.100000000000001" customHeight="1">
      <c r="B2462" s="11"/>
      <c r="C2462" s="11"/>
      <c r="D2462" s="15"/>
      <c r="E2462" s="11"/>
      <c r="F2462" s="16"/>
      <c r="G2462" s="53" t="str">
        <f t="shared" si="39"/>
        <v xml:space="preserve"> </v>
      </c>
    </row>
    <row r="2463" spans="2:7" ht="20.100000000000001" customHeight="1">
      <c r="B2463" s="11"/>
      <c r="C2463" s="11"/>
      <c r="D2463" s="15"/>
      <c r="E2463" s="11"/>
      <c r="F2463" s="16"/>
      <c r="G2463" s="53" t="str">
        <f t="shared" si="39"/>
        <v xml:space="preserve"> </v>
      </c>
    </row>
    <row r="2464" spans="2:7" ht="20.100000000000001" customHeight="1">
      <c r="B2464" s="11"/>
      <c r="C2464" s="11"/>
      <c r="D2464" s="15"/>
      <c r="E2464" s="11"/>
      <c r="F2464" s="16"/>
      <c r="G2464" s="53" t="str">
        <f t="shared" si="39"/>
        <v xml:space="preserve"> </v>
      </c>
    </row>
    <row r="2465" spans="2:7" ht="20.100000000000001" customHeight="1">
      <c r="B2465" s="11"/>
      <c r="C2465" s="11"/>
      <c r="D2465" s="15"/>
      <c r="E2465" s="11"/>
      <c r="F2465" s="16"/>
      <c r="G2465" s="53" t="str">
        <f t="shared" si="39"/>
        <v xml:space="preserve"> </v>
      </c>
    </row>
    <row r="2466" spans="2:7" ht="20.100000000000001" customHeight="1">
      <c r="B2466" s="11"/>
      <c r="C2466" s="11"/>
      <c r="D2466" s="15"/>
      <c r="E2466" s="11"/>
      <c r="F2466" s="16"/>
      <c r="G2466" s="53" t="str">
        <f t="shared" ref="G2466:G2529" si="40">IFERROR(IF(ISBLANK(C2466)," ",IF(ISBLANK(D2466),"NUM ARBOL",IF(ISBLANK(E2466),"DAP",IF(ISBLANK(F2466),"ALTURA",IF($E$33="DAP (cm)",PI()*((E2466/100)^2)/4*F2466*$F$9,IF($E$33="CAP (cm)",PI()*((E2466/PI()/100)^2)/4*F2466*$F$9))))))," ")</f>
        <v xml:space="preserve"> </v>
      </c>
    </row>
    <row r="2467" spans="2:7" ht="20.100000000000001" customHeight="1">
      <c r="B2467" s="11"/>
      <c r="C2467" s="11"/>
      <c r="D2467" s="15"/>
      <c r="E2467" s="11"/>
      <c r="F2467" s="16"/>
      <c r="G2467" s="53" t="str">
        <f t="shared" si="40"/>
        <v xml:space="preserve"> </v>
      </c>
    </row>
    <row r="2468" spans="2:7" ht="20.100000000000001" customHeight="1">
      <c r="B2468" s="11"/>
      <c r="C2468" s="11"/>
      <c r="D2468" s="15"/>
      <c r="E2468" s="11"/>
      <c r="F2468" s="16"/>
      <c r="G2468" s="53" t="str">
        <f t="shared" si="40"/>
        <v xml:space="preserve"> </v>
      </c>
    </row>
    <row r="2469" spans="2:7" ht="20.100000000000001" customHeight="1">
      <c r="B2469" s="11"/>
      <c r="C2469" s="11"/>
      <c r="D2469" s="15"/>
      <c r="E2469" s="11"/>
      <c r="F2469" s="16"/>
      <c r="G2469" s="53" t="str">
        <f t="shared" si="40"/>
        <v xml:space="preserve"> </v>
      </c>
    </row>
    <row r="2470" spans="2:7" ht="20.100000000000001" customHeight="1">
      <c r="B2470" s="11"/>
      <c r="C2470" s="11"/>
      <c r="D2470" s="15"/>
      <c r="E2470" s="11"/>
      <c r="F2470" s="16"/>
      <c r="G2470" s="53" t="str">
        <f t="shared" si="40"/>
        <v xml:space="preserve"> </v>
      </c>
    </row>
    <row r="2471" spans="2:7" ht="20.100000000000001" customHeight="1">
      <c r="B2471" s="11"/>
      <c r="C2471" s="11"/>
      <c r="D2471" s="15"/>
      <c r="E2471" s="11"/>
      <c r="F2471" s="16"/>
      <c r="G2471" s="53" t="str">
        <f t="shared" si="40"/>
        <v xml:space="preserve"> </v>
      </c>
    </row>
    <row r="2472" spans="2:7" ht="20.100000000000001" customHeight="1">
      <c r="B2472" s="11"/>
      <c r="C2472" s="11"/>
      <c r="D2472" s="15"/>
      <c r="E2472" s="11"/>
      <c r="F2472" s="16"/>
      <c r="G2472" s="53" t="str">
        <f t="shared" si="40"/>
        <v xml:space="preserve"> </v>
      </c>
    </row>
    <row r="2473" spans="2:7" ht="20.100000000000001" customHeight="1">
      <c r="B2473" s="11"/>
      <c r="C2473" s="11"/>
      <c r="D2473" s="15"/>
      <c r="E2473" s="11"/>
      <c r="F2473" s="16"/>
      <c r="G2473" s="53" t="str">
        <f t="shared" si="40"/>
        <v xml:space="preserve"> </v>
      </c>
    </row>
    <row r="2474" spans="2:7" ht="20.100000000000001" customHeight="1">
      <c r="B2474" s="11"/>
      <c r="C2474" s="11"/>
      <c r="D2474" s="15"/>
      <c r="E2474" s="11"/>
      <c r="F2474" s="16"/>
      <c r="G2474" s="53" t="str">
        <f t="shared" si="40"/>
        <v xml:space="preserve"> </v>
      </c>
    </row>
    <row r="2475" spans="2:7" ht="20.100000000000001" customHeight="1">
      <c r="B2475" s="11"/>
      <c r="C2475" s="11"/>
      <c r="D2475" s="15"/>
      <c r="E2475" s="11"/>
      <c r="F2475" s="16"/>
      <c r="G2475" s="53" t="str">
        <f t="shared" si="40"/>
        <v xml:space="preserve"> </v>
      </c>
    </row>
    <row r="2476" spans="2:7" ht="20.100000000000001" customHeight="1">
      <c r="B2476" s="11"/>
      <c r="C2476" s="11"/>
      <c r="D2476" s="15"/>
      <c r="E2476" s="11"/>
      <c r="F2476" s="16"/>
      <c r="G2476" s="53" t="str">
        <f t="shared" si="40"/>
        <v xml:space="preserve"> </v>
      </c>
    </row>
    <row r="2477" spans="2:7" ht="20.100000000000001" customHeight="1">
      <c r="B2477" s="11"/>
      <c r="C2477" s="11"/>
      <c r="D2477" s="15"/>
      <c r="E2477" s="11"/>
      <c r="F2477" s="16"/>
      <c r="G2477" s="53" t="str">
        <f t="shared" si="40"/>
        <v xml:space="preserve"> </v>
      </c>
    </row>
    <row r="2478" spans="2:7" ht="20.100000000000001" customHeight="1">
      <c r="B2478" s="11"/>
      <c r="C2478" s="11"/>
      <c r="D2478" s="15"/>
      <c r="E2478" s="11"/>
      <c r="F2478" s="16"/>
      <c r="G2478" s="53" t="str">
        <f t="shared" si="40"/>
        <v xml:space="preserve"> </v>
      </c>
    </row>
    <row r="2479" spans="2:7" ht="20.100000000000001" customHeight="1">
      <c r="B2479" s="11"/>
      <c r="C2479" s="11"/>
      <c r="D2479" s="15"/>
      <c r="E2479" s="11"/>
      <c r="F2479" s="16"/>
      <c r="G2479" s="53" t="str">
        <f t="shared" si="40"/>
        <v xml:space="preserve"> </v>
      </c>
    </row>
    <row r="2480" spans="2:7" ht="20.100000000000001" customHeight="1">
      <c r="B2480" s="11"/>
      <c r="C2480" s="11"/>
      <c r="D2480" s="15"/>
      <c r="E2480" s="11"/>
      <c r="F2480" s="16"/>
      <c r="G2480" s="53" t="str">
        <f t="shared" si="40"/>
        <v xml:space="preserve"> </v>
      </c>
    </row>
    <row r="2481" spans="2:7" ht="20.100000000000001" customHeight="1">
      <c r="B2481" s="11"/>
      <c r="C2481" s="11"/>
      <c r="D2481" s="15"/>
      <c r="E2481" s="11"/>
      <c r="F2481" s="16"/>
      <c r="G2481" s="53" t="str">
        <f t="shared" si="40"/>
        <v xml:space="preserve"> </v>
      </c>
    </row>
    <row r="2482" spans="2:7" ht="20.100000000000001" customHeight="1">
      <c r="B2482" s="11"/>
      <c r="C2482" s="11"/>
      <c r="D2482" s="15"/>
      <c r="E2482" s="11"/>
      <c r="F2482" s="16"/>
      <c r="G2482" s="53" t="str">
        <f t="shared" si="40"/>
        <v xml:space="preserve"> </v>
      </c>
    </row>
    <row r="2483" spans="2:7" ht="20.100000000000001" customHeight="1">
      <c r="B2483" s="11"/>
      <c r="C2483" s="11"/>
      <c r="D2483" s="15"/>
      <c r="E2483" s="11"/>
      <c r="F2483" s="16"/>
      <c r="G2483" s="53" t="str">
        <f t="shared" si="40"/>
        <v xml:space="preserve"> </v>
      </c>
    </row>
    <row r="2484" spans="2:7" ht="20.100000000000001" customHeight="1">
      <c r="B2484" s="11"/>
      <c r="C2484" s="11"/>
      <c r="D2484" s="15"/>
      <c r="E2484" s="11"/>
      <c r="F2484" s="16"/>
      <c r="G2484" s="53" t="str">
        <f t="shared" si="40"/>
        <v xml:space="preserve"> </v>
      </c>
    </row>
    <row r="2485" spans="2:7" ht="20.100000000000001" customHeight="1">
      <c r="B2485" s="11"/>
      <c r="C2485" s="11"/>
      <c r="D2485" s="15"/>
      <c r="E2485" s="11"/>
      <c r="F2485" s="16"/>
      <c r="G2485" s="53" t="str">
        <f t="shared" si="40"/>
        <v xml:space="preserve"> </v>
      </c>
    </row>
    <row r="2486" spans="2:7" ht="20.100000000000001" customHeight="1">
      <c r="B2486" s="11"/>
      <c r="C2486" s="11"/>
      <c r="D2486" s="15"/>
      <c r="E2486" s="11"/>
      <c r="F2486" s="16"/>
      <c r="G2486" s="53" t="str">
        <f t="shared" si="40"/>
        <v xml:space="preserve"> </v>
      </c>
    </row>
    <row r="2487" spans="2:7" ht="20.100000000000001" customHeight="1">
      <c r="B2487" s="11"/>
      <c r="C2487" s="11"/>
      <c r="D2487" s="15"/>
      <c r="E2487" s="11"/>
      <c r="F2487" s="16"/>
      <c r="G2487" s="53" t="str">
        <f t="shared" si="40"/>
        <v xml:space="preserve"> </v>
      </c>
    </row>
    <row r="2488" spans="2:7" ht="20.100000000000001" customHeight="1">
      <c r="B2488" s="11"/>
      <c r="C2488" s="11"/>
      <c r="D2488" s="15"/>
      <c r="E2488" s="11"/>
      <c r="F2488" s="16"/>
      <c r="G2488" s="53" t="str">
        <f t="shared" si="40"/>
        <v xml:space="preserve"> </v>
      </c>
    </row>
    <row r="2489" spans="2:7" ht="20.100000000000001" customHeight="1">
      <c r="B2489" s="11"/>
      <c r="C2489" s="11"/>
      <c r="D2489" s="15"/>
      <c r="E2489" s="11"/>
      <c r="F2489" s="16"/>
      <c r="G2489" s="53" t="str">
        <f t="shared" si="40"/>
        <v xml:space="preserve"> </v>
      </c>
    </row>
    <row r="2490" spans="2:7" ht="20.100000000000001" customHeight="1">
      <c r="B2490" s="11"/>
      <c r="C2490" s="11"/>
      <c r="D2490" s="15"/>
      <c r="E2490" s="11"/>
      <c r="F2490" s="16"/>
      <c r="G2490" s="53" t="str">
        <f t="shared" si="40"/>
        <v xml:space="preserve"> </v>
      </c>
    </row>
    <row r="2491" spans="2:7" ht="20.100000000000001" customHeight="1">
      <c r="B2491" s="11"/>
      <c r="C2491" s="11"/>
      <c r="D2491" s="15"/>
      <c r="E2491" s="11"/>
      <c r="F2491" s="16"/>
      <c r="G2491" s="53" t="str">
        <f t="shared" si="40"/>
        <v xml:space="preserve"> </v>
      </c>
    </row>
    <row r="2492" spans="2:7" ht="20.100000000000001" customHeight="1">
      <c r="B2492" s="11"/>
      <c r="C2492" s="11"/>
      <c r="D2492" s="15"/>
      <c r="E2492" s="11"/>
      <c r="F2492" s="16"/>
      <c r="G2492" s="53" t="str">
        <f t="shared" si="40"/>
        <v xml:space="preserve"> </v>
      </c>
    </row>
    <row r="2493" spans="2:7" ht="20.100000000000001" customHeight="1">
      <c r="B2493" s="11"/>
      <c r="C2493" s="11"/>
      <c r="D2493" s="15"/>
      <c r="E2493" s="11"/>
      <c r="F2493" s="16"/>
      <c r="G2493" s="53" t="str">
        <f t="shared" si="40"/>
        <v xml:space="preserve"> </v>
      </c>
    </row>
    <row r="2494" spans="2:7" ht="20.100000000000001" customHeight="1">
      <c r="B2494" s="11"/>
      <c r="C2494" s="11"/>
      <c r="D2494" s="15"/>
      <c r="E2494" s="11"/>
      <c r="F2494" s="16"/>
      <c r="G2494" s="53" t="str">
        <f t="shared" si="40"/>
        <v xml:space="preserve"> </v>
      </c>
    </row>
    <row r="2495" spans="2:7" ht="20.100000000000001" customHeight="1">
      <c r="B2495" s="11"/>
      <c r="C2495" s="11"/>
      <c r="D2495" s="15"/>
      <c r="E2495" s="11"/>
      <c r="F2495" s="16"/>
      <c r="G2495" s="53" t="str">
        <f t="shared" si="40"/>
        <v xml:space="preserve"> </v>
      </c>
    </row>
    <row r="2496" spans="2:7" ht="20.100000000000001" customHeight="1">
      <c r="B2496" s="11"/>
      <c r="C2496" s="11"/>
      <c r="D2496" s="15"/>
      <c r="E2496" s="11"/>
      <c r="F2496" s="16"/>
      <c r="G2496" s="53" t="str">
        <f t="shared" si="40"/>
        <v xml:space="preserve"> </v>
      </c>
    </row>
    <row r="2497" spans="2:7" ht="20.100000000000001" customHeight="1">
      <c r="B2497" s="11"/>
      <c r="C2497" s="11"/>
      <c r="D2497" s="15"/>
      <c r="E2497" s="11"/>
      <c r="F2497" s="16"/>
      <c r="G2497" s="53" t="str">
        <f t="shared" si="40"/>
        <v xml:space="preserve"> </v>
      </c>
    </row>
    <row r="2498" spans="2:7" ht="20.100000000000001" customHeight="1">
      <c r="B2498" s="11"/>
      <c r="C2498" s="11"/>
      <c r="D2498" s="15"/>
      <c r="E2498" s="11"/>
      <c r="F2498" s="16"/>
      <c r="G2498" s="53" t="str">
        <f t="shared" si="40"/>
        <v xml:space="preserve"> </v>
      </c>
    </row>
    <row r="2499" spans="2:7" ht="20.100000000000001" customHeight="1">
      <c r="B2499" s="11"/>
      <c r="C2499" s="11"/>
      <c r="D2499" s="15"/>
      <c r="E2499" s="11"/>
      <c r="F2499" s="16"/>
      <c r="G2499" s="53" t="str">
        <f t="shared" si="40"/>
        <v xml:space="preserve"> </v>
      </c>
    </row>
    <row r="2500" spans="2:7" ht="20.100000000000001" customHeight="1">
      <c r="B2500" s="11"/>
      <c r="C2500" s="11"/>
      <c r="D2500" s="15"/>
      <c r="E2500" s="11"/>
      <c r="F2500" s="16"/>
      <c r="G2500" s="53" t="str">
        <f t="shared" si="40"/>
        <v xml:space="preserve"> </v>
      </c>
    </row>
    <row r="2501" spans="2:7" ht="20.100000000000001" customHeight="1">
      <c r="B2501" s="11"/>
      <c r="C2501" s="11"/>
      <c r="D2501" s="15"/>
      <c r="E2501" s="11"/>
      <c r="F2501" s="16"/>
      <c r="G2501" s="53" t="str">
        <f t="shared" si="40"/>
        <v xml:space="preserve"> </v>
      </c>
    </row>
    <row r="2502" spans="2:7" ht="20.100000000000001" customHeight="1">
      <c r="B2502" s="11"/>
      <c r="C2502" s="11"/>
      <c r="D2502" s="15"/>
      <c r="E2502" s="11"/>
      <c r="F2502" s="16"/>
      <c r="G2502" s="53" t="str">
        <f t="shared" si="40"/>
        <v xml:space="preserve"> </v>
      </c>
    </row>
    <row r="2503" spans="2:7" ht="20.100000000000001" customHeight="1">
      <c r="B2503" s="11"/>
      <c r="C2503" s="11"/>
      <c r="D2503" s="15"/>
      <c r="E2503" s="11"/>
      <c r="F2503" s="16"/>
      <c r="G2503" s="53" t="str">
        <f t="shared" si="40"/>
        <v xml:space="preserve"> </v>
      </c>
    </row>
    <row r="2504" spans="2:7" ht="20.100000000000001" customHeight="1">
      <c r="B2504" s="11"/>
      <c r="C2504" s="11"/>
      <c r="D2504" s="15"/>
      <c r="E2504" s="11"/>
      <c r="F2504" s="16"/>
      <c r="G2504" s="53" t="str">
        <f t="shared" si="40"/>
        <v xml:space="preserve"> </v>
      </c>
    </row>
    <row r="2505" spans="2:7" ht="20.100000000000001" customHeight="1">
      <c r="B2505" s="11"/>
      <c r="C2505" s="11"/>
      <c r="D2505" s="15"/>
      <c r="E2505" s="11"/>
      <c r="F2505" s="16"/>
      <c r="G2505" s="53" t="str">
        <f t="shared" si="40"/>
        <v xml:space="preserve"> </v>
      </c>
    </row>
    <row r="2506" spans="2:7" ht="20.100000000000001" customHeight="1">
      <c r="B2506" s="11"/>
      <c r="C2506" s="11"/>
      <c r="D2506" s="15"/>
      <c r="E2506" s="11"/>
      <c r="F2506" s="16"/>
      <c r="G2506" s="53" t="str">
        <f t="shared" si="40"/>
        <v xml:space="preserve"> </v>
      </c>
    </row>
    <row r="2507" spans="2:7" ht="20.100000000000001" customHeight="1">
      <c r="B2507" s="11"/>
      <c r="C2507" s="11"/>
      <c r="D2507" s="15"/>
      <c r="E2507" s="11"/>
      <c r="F2507" s="16"/>
      <c r="G2507" s="53" t="str">
        <f t="shared" si="40"/>
        <v xml:space="preserve"> </v>
      </c>
    </row>
    <row r="2508" spans="2:7" ht="20.100000000000001" customHeight="1">
      <c r="B2508" s="11"/>
      <c r="C2508" s="11"/>
      <c r="D2508" s="15"/>
      <c r="E2508" s="11"/>
      <c r="F2508" s="16"/>
      <c r="G2508" s="53" t="str">
        <f t="shared" si="40"/>
        <v xml:space="preserve"> </v>
      </c>
    </row>
    <row r="2509" spans="2:7" ht="20.100000000000001" customHeight="1">
      <c r="B2509" s="11"/>
      <c r="C2509" s="11"/>
      <c r="D2509" s="15"/>
      <c r="E2509" s="11"/>
      <c r="F2509" s="16"/>
      <c r="G2509" s="53" t="str">
        <f t="shared" si="40"/>
        <v xml:space="preserve"> </v>
      </c>
    </row>
    <row r="2510" spans="2:7" ht="20.100000000000001" customHeight="1">
      <c r="B2510" s="11"/>
      <c r="C2510" s="11"/>
      <c r="D2510" s="15"/>
      <c r="E2510" s="11"/>
      <c r="F2510" s="16"/>
      <c r="G2510" s="53" t="str">
        <f t="shared" si="40"/>
        <v xml:space="preserve"> </v>
      </c>
    </row>
    <row r="2511" spans="2:7" ht="20.100000000000001" customHeight="1">
      <c r="B2511" s="11"/>
      <c r="C2511" s="11"/>
      <c r="D2511" s="15"/>
      <c r="E2511" s="11"/>
      <c r="F2511" s="16"/>
      <c r="G2511" s="53" t="str">
        <f t="shared" si="40"/>
        <v xml:space="preserve"> </v>
      </c>
    </row>
    <row r="2512" spans="2:7" ht="20.100000000000001" customHeight="1">
      <c r="B2512" s="11"/>
      <c r="C2512" s="11"/>
      <c r="D2512" s="15"/>
      <c r="E2512" s="11"/>
      <c r="F2512" s="16"/>
      <c r="G2512" s="53" t="str">
        <f t="shared" si="40"/>
        <v xml:space="preserve"> </v>
      </c>
    </row>
    <row r="2513" spans="2:7" ht="20.100000000000001" customHeight="1">
      <c r="B2513" s="11"/>
      <c r="C2513" s="11"/>
      <c r="D2513" s="15"/>
      <c r="E2513" s="11"/>
      <c r="F2513" s="16"/>
      <c r="G2513" s="53" t="str">
        <f t="shared" si="40"/>
        <v xml:space="preserve"> </v>
      </c>
    </row>
    <row r="2514" spans="2:7" ht="20.100000000000001" customHeight="1">
      <c r="B2514" s="11"/>
      <c r="C2514" s="11"/>
      <c r="D2514" s="15"/>
      <c r="E2514" s="11"/>
      <c r="F2514" s="16"/>
      <c r="G2514" s="53" t="str">
        <f t="shared" si="40"/>
        <v xml:space="preserve"> </v>
      </c>
    </row>
    <row r="2515" spans="2:7" ht="20.100000000000001" customHeight="1">
      <c r="B2515" s="11"/>
      <c r="C2515" s="11"/>
      <c r="D2515" s="15"/>
      <c r="E2515" s="11"/>
      <c r="F2515" s="16"/>
      <c r="G2515" s="53" t="str">
        <f t="shared" si="40"/>
        <v xml:space="preserve"> </v>
      </c>
    </row>
    <row r="2516" spans="2:7" ht="20.100000000000001" customHeight="1">
      <c r="B2516" s="11"/>
      <c r="C2516" s="11"/>
      <c r="D2516" s="15"/>
      <c r="E2516" s="11"/>
      <c r="F2516" s="16"/>
      <c r="G2516" s="53" t="str">
        <f t="shared" si="40"/>
        <v xml:space="preserve"> </v>
      </c>
    </row>
    <row r="2517" spans="2:7" ht="20.100000000000001" customHeight="1">
      <c r="B2517" s="11"/>
      <c r="C2517" s="11"/>
      <c r="D2517" s="15"/>
      <c r="E2517" s="11"/>
      <c r="F2517" s="16"/>
      <c r="G2517" s="53" t="str">
        <f t="shared" si="40"/>
        <v xml:space="preserve"> </v>
      </c>
    </row>
    <row r="2518" spans="2:7" ht="20.100000000000001" customHeight="1">
      <c r="B2518" s="11"/>
      <c r="C2518" s="11"/>
      <c r="D2518" s="15"/>
      <c r="E2518" s="11"/>
      <c r="F2518" s="16"/>
      <c r="G2518" s="53" t="str">
        <f t="shared" si="40"/>
        <v xml:space="preserve"> </v>
      </c>
    </row>
    <row r="2519" spans="2:7" ht="20.100000000000001" customHeight="1">
      <c r="B2519" s="11"/>
      <c r="C2519" s="11"/>
      <c r="D2519" s="15"/>
      <c r="E2519" s="11"/>
      <c r="F2519" s="16"/>
      <c r="G2519" s="53" t="str">
        <f t="shared" si="40"/>
        <v xml:space="preserve"> </v>
      </c>
    </row>
    <row r="2520" spans="2:7" ht="20.100000000000001" customHeight="1">
      <c r="B2520" s="11"/>
      <c r="C2520" s="11"/>
      <c r="D2520" s="15"/>
      <c r="E2520" s="11"/>
      <c r="F2520" s="16"/>
      <c r="G2520" s="53" t="str">
        <f t="shared" si="40"/>
        <v xml:space="preserve"> </v>
      </c>
    </row>
    <row r="2521" spans="2:7" ht="20.100000000000001" customHeight="1">
      <c r="B2521" s="11"/>
      <c r="C2521" s="11"/>
      <c r="D2521" s="15"/>
      <c r="E2521" s="11"/>
      <c r="F2521" s="16"/>
      <c r="G2521" s="53" t="str">
        <f t="shared" si="40"/>
        <v xml:space="preserve"> </v>
      </c>
    </row>
    <row r="2522" spans="2:7" ht="20.100000000000001" customHeight="1">
      <c r="B2522" s="11"/>
      <c r="C2522" s="11"/>
      <c r="D2522" s="15"/>
      <c r="E2522" s="11"/>
      <c r="F2522" s="16"/>
      <c r="G2522" s="53" t="str">
        <f t="shared" si="40"/>
        <v xml:space="preserve"> </v>
      </c>
    </row>
    <row r="2523" spans="2:7" ht="20.100000000000001" customHeight="1">
      <c r="B2523" s="11"/>
      <c r="C2523" s="11"/>
      <c r="D2523" s="15"/>
      <c r="E2523" s="11"/>
      <c r="F2523" s="16"/>
      <c r="G2523" s="53" t="str">
        <f t="shared" si="40"/>
        <v xml:space="preserve"> </v>
      </c>
    </row>
    <row r="2524" spans="2:7" ht="20.100000000000001" customHeight="1">
      <c r="B2524" s="11"/>
      <c r="C2524" s="11"/>
      <c r="D2524" s="15"/>
      <c r="E2524" s="11"/>
      <c r="F2524" s="16"/>
      <c r="G2524" s="53" t="str">
        <f t="shared" si="40"/>
        <v xml:space="preserve"> </v>
      </c>
    </row>
    <row r="2525" spans="2:7" ht="20.100000000000001" customHeight="1">
      <c r="B2525" s="11"/>
      <c r="C2525" s="11"/>
      <c r="D2525" s="15"/>
      <c r="E2525" s="11"/>
      <c r="F2525" s="16"/>
      <c r="G2525" s="53" t="str">
        <f t="shared" si="40"/>
        <v xml:space="preserve"> </v>
      </c>
    </row>
    <row r="2526" spans="2:7" ht="20.100000000000001" customHeight="1">
      <c r="B2526" s="11"/>
      <c r="C2526" s="11"/>
      <c r="D2526" s="15"/>
      <c r="E2526" s="11"/>
      <c r="F2526" s="16"/>
      <c r="G2526" s="53" t="str">
        <f t="shared" si="40"/>
        <v xml:space="preserve"> </v>
      </c>
    </row>
    <row r="2527" spans="2:7" ht="20.100000000000001" customHeight="1">
      <c r="B2527" s="11"/>
      <c r="C2527" s="11"/>
      <c r="D2527" s="15"/>
      <c r="E2527" s="11"/>
      <c r="F2527" s="16"/>
      <c r="G2527" s="53" t="str">
        <f t="shared" si="40"/>
        <v xml:space="preserve"> </v>
      </c>
    </row>
    <row r="2528" spans="2:7" ht="20.100000000000001" customHeight="1">
      <c r="B2528" s="11"/>
      <c r="C2528" s="11"/>
      <c r="D2528" s="15"/>
      <c r="E2528" s="11"/>
      <c r="F2528" s="16"/>
      <c r="G2528" s="53" t="str">
        <f t="shared" si="40"/>
        <v xml:space="preserve"> </v>
      </c>
    </row>
    <row r="2529" spans="2:7" ht="20.100000000000001" customHeight="1">
      <c r="B2529" s="11"/>
      <c r="C2529" s="11"/>
      <c r="D2529" s="15"/>
      <c r="E2529" s="11"/>
      <c r="F2529" s="16"/>
      <c r="G2529" s="53" t="str">
        <f t="shared" si="40"/>
        <v xml:space="preserve"> </v>
      </c>
    </row>
    <row r="2530" spans="2:7" ht="20.100000000000001" customHeight="1">
      <c r="B2530" s="11"/>
      <c r="C2530" s="11"/>
      <c r="D2530" s="15"/>
      <c r="E2530" s="11"/>
      <c r="F2530" s="16"/>
      <c r="G2530" s="53" t="str">
        <f t="shared" ref="G2530:G2593" si="41">IFERROR(IF(ISBLANK(C2530)," ",IF(ISBLANK(D2530),"NUM ARBOL",IF(ISBLANK(E2530),"DAP",IF(ISBLANK(F2530),"ALTURA",IF($E$33="DAP (cm)",PI()*((E2530/100)^2)/4*F2530*$F$9,IF($E$33="CAP (cm)",PI()*((E2530/PI()/100)^2)/4*F2530*$F$9))))))," ")</f>
        <v xml:space="preserve"> </v>
      </c>
    </row>
    <row r="2531" spans="2:7" ht="20.100000000000001" customHeight="1">
      <c r="B2531" s="11"/>
      <c r="C2531" s="11"/>
      <c r="D2531" s="15"/>
      <c r="E2531" s="11"/>
      <c r="F2531" s="16"/>
      <c r="G2531" s="53" t="str">
        <f t="shared" si="41"/>
        <v xml:space="preserve"> </v>
      </c>
    </row>
    <row r="2532" spans="2:7" ht="20.100000000000001" customHeight="1">
      <c r="B2532" s="11"/>
      <c r="C2532" s="11"/>
      <c r="D2532" s="15"/>
      <c r="E2532" s="11"/>
      <c r="F2532" s="16"/>
      <c r="G2532" s="53" t="str">
        <f t="shared" si="41"/>
        <v xml:space="preserve"> </v>
      </c>
    </row>
    <row r="2533" spans="2:7" ht="20.100000000000001" customHeight="1">
      <c r="B2533" s="11"/>
      <c r="C2533" s="11"/>
      <c r="D2533" s="15"/>
      <c r="E2533" s="11"/>
      <c r="F2533" s="16"/>
      <c r="G2533" s="53" t="str">
        <f t="shared" si="41"/>
        <v xml:space="preserve"> </v>
      </c>
    </row>
    <row r="2534" spans="2:7" ht="20.100000000000001" customHeight="1">
      <c r="B2534" s="11"/>
      <c r="C2534" s="11"/>
      <c r="D2534" s="15"/>
      <c r="E2534" s="11"/>
      <c r="F2534" s="16"/>
      <c r="G2534" s="53" t="str">
        <f t="shared" si="41"/>
        <v xml:space="preserve"> </v>
      </c>
    </row>
    <row r="2535" spans="2:7" ht="20.100000000000001" customHeight="1">
      <c r="B2535" s="11"/>
      <c r="C2535" s="11"/>
      <c r="D2535" s="15"/>
      <c r="E2535" s="11"/>
      <c r="F2535" s="16"/>
      <c r="G2535" s="53" t="str">
        <f t="shared" si="41"/>
        <v xml:space="preserve"> </v>
      </c>
    </row>
    <row r="2536" spans="2:7" ht="20.100000000000001" customHeight="1">
      <c r="B2536" s="11"/>
      <c r="C2536" s="11"/>
      <c r="D2536" s="15"/>
      <c r="E2536" s="11"/>
      <c r="F2536" s="16"/>
      <c r="G2536" s="53" t="str">
        <f t="shared" si="41"/>
        <v xml:space="preserve"> </v>
      </c>
    </row>
    <row r="2537" spans="2:7" ht="20.100000000000001" customHeight="1">
      <c r="B2537" s="11"/>
      <c r="C2537" s="11"/>
      <c r="D2537" s="15"/>
      <c r="E2537" s="11"/>
      <c r="F2537" s="16"/>
      <c r="G2537" s="53" t="str">
        <f t="shared" si="41"/>
        <v xml:space="preserve"> </v>
      </c>
    </row>
    <row r="2538" spans="2:7" ht="20.100000000000001" customHeight="1">
      <c r="B2538" s="11"/>
      <c r="C2538" s="11"/>
      <c r="D2538" s="15"/>
      <c r="E2538" s="11"/>
      <c r="F2538" s="16"/>
      <c r="G2538" s="53" t="str">
        <f t="shared" si="41"/>
        <v xml:space="preserve"> </v>
      </c>
    </row>
    <row r="2539" spans="2:7" ht="20.100000000000001" customHeight="1">
      <c r="B2539" s="11"/>
      <c r="C2539" s="11"/>
      <c r="D2539" s="15"/>
      <c r="E2539" s="11"/>
      <c r="F2539" s="16"/>
      <c r="G2539" s="53" t="str">
        <f t="shared" si="41"/>
        <v xml:space="preserve"> </v>
      </c>
    </row>
    <row r="2540" spans="2:7" ht="20.100000000000001" customHeight="1">
      <c r="B2540" s="11"/>
      <c r="C2540" s="11"/>
      <c r="D2540" s="15"/>
      <c r="E2540" s="11"/>
      <c r="F2540" s="16"/>
      <c r="G2540" s="53" t="str">
        <f t="shared" si="41"/>
        <v xml:space="preserve"> </v>
      </c>
    </row>
    <row r="2541" spans="2:7" ht="20.100000000000001" customHeight="1">
      <c r="B2541" s="11"/>
      <c r="C2541" s="11"/>
      <c r="D2541" s="15"/>
      <c r="E2541" s="11"/>
      <c r="F2541" s="16"/>
      <c r="G2541" s="53" t="str">
        <f t="shared" si="41"/>
        <v xml:space="preserve"> </v>
      </c>
    </row>
    <row r="2542" spans="2:7" ht="20.100000000000001" customHeight="1">
      <c r="B2542" s="11"/>
      <c r="C2542" s="11"/>
      <c r="D2542" s="15"/>
      <c r="E2542" s="11"/>
      <c r="F2542" s="16"/>
      <c r="G2542" s="53" t="str">
        <f t="shared" si="41"/>
        <v xml:space="preserve"> </v>
      </c>
    </row>
    <row r="2543" spans="2:7" ht="20.100000000000001" customHeight="1">
      <c r="B2543" s="11"/>
      <c r="C2543" s="11"/>
      <c r="D2543" s="15"/>
      <c r="E2543" s="11"/>
      <c r="F2543" s="16"/>
      <c r="G2543" s="53" t="str">
        <f t="shared" si="41"/>
        <v xml:space="preserve"> </v>
      </c>
    </row>
    <row r="2544" spans="2:7" ht="20.100000000000001" customHeight="1">
      <c r="B2544" s="11"/>
      <c r="C2544" s="11"/>
      <c r="D2544" s="15"/>
      <c r="E2544" s="11"/>
      <c r="F2544" s="16"/>
      <c r="G2544" s="53" t="str">
        <f t="shared" si="41"/>
        <v xml:space="preserve"> </v>
      </c>
    </row>
    <row r="2545" spans="2:7" ht="20.100000000000001" customHeight="1">
      <c r="B2545" s="11"/>
      <c r="C2545" s="11"/>
      <c r="D2545" s="15"/>
      <c r="E2545" s="11"/>
      <c r="F2545" s="16"/>
      <c r="G2545" s="53" t="str">
        <f t="shared" si="41"/>
        <v xml:space="preserve"> </v>
      </c>
    </row>
    <row r="2546" spans="2:7" ht="20.100000000000001" customHeight="1">
      <c r="B2546" s="11"/>
      <c r="C2546" s="11"/>
      <c r="D2546" s="15"/>
      <c r="E2546" s="11"/>
      <c r="F2546" s="16"/>
      <c r="G2546" s="53" t="str">
        <f t="shared" si="41"/>
        <v xml:space="preserve"> </v>
      </c>
    </row>
    <row r="2547" spans="2:7" ht="20.100000000000001" customHeight="1">
      <c r="B2547" s="11"/>
      <c r="C2547" s="11"/>
      <c r="D2547" s="15"/>
      <c r="E2547" s="11"/>
      <c r="F2547" s="16"/>
      <c r="G2547" s="53" t="str">
        <f t="shared" si="41"/>
        <v xml:space="preserve"> </v>
      </c>
    </row>
    <row r="2548" spans="2:7" ht="20.100000000000001" customHeight="1">
      <c r="B2548" s="11"/>
      <c r="C2548" s="11"/>
      <c r="D2548" s="15"/>
      <c r="E2548" s="11"/>
      <c r="F2548" s="16"/>
      <c r="G2548" s="53" t="str">
        <f t="shared" si="41"/>
        <v xml:space="preserve"> </v>
      </c>
    </row>
    <row r="2549" spans="2:7" ht="20.100000000000001" customHeight="1">
      <c r="B2549" s="11"/>
      <c r="C2549" s="11"/>
      <c r="D2549" s="15"/>
      <c r="E2549" s="11"/>
      <c r="F2549" s="16"/>
      <c r="G2549" s="53" t="str">
        <f t="shared" si="41"/>
        <v xml:space="preserve"> </v>
      </c>
    </row>
    <row r="2550" spans="2:7" ht="20.100000000000001" customHeight="1">
      <c r="B2550" s="11"/>
      <c r="C2550" s="11"/>
      <c r="D2550" s="15"/>
      <c r="E2550" s="11"/>
      <c r="F2550" s="16"/>
      <c r="G2550" s="53" t="str">
        <f t="shared" si="41"/>
        <v xml:space="preserve"> </v>
      </c>
    </row>
    <row r="2551" spans="2:7" ht="20.100000000000001" customHeight="1">
      <c r="B2551" s="11"/>
      <c r="C2551" s="11"/>
      <c r="D2551" s="15"/>
      <c r="E2551" s="11"/>
      <c r="F2551" s="16"/>
      <c r="G2551" s="53" t="str">
        <f t="shared" si="41"/>
        <v xml:space="preserve"> </v>
      </c>
    </row>
    <row r="2552" spans="2:7" ht="20.100000000000001" customHeight="1">
      <c r="B2552" s="11"/>
      <c r="C2552" s="11"/>
      <c r="D2552" s="15"/>
      <c r="E2552" s="11"/>
      <c r="F2552" s="16"/>
      <c r="G2552" s="53" t="str">
        <f t="shared" si="41"/>
        <v xml:space="preserve"> </v>
      </c>
    </row>
    <row r="2553" spans="2:7" ht="20.100000000000001" customHeight="1">
      <c r="B2553" s="11"/>
      <c r="C2553" s="11"/>
      <c r="D2553" s="15"/>
      <c r="E2553" s="11"/>
      <c r="F2553" s="16"/>
      <c r="G2553" s="53" t="str">
        <f t="shared" si="41"/>
        <v xml:space="preserve"> </v>
      </c>
    </row>
    <row r="2554" spans="2:7" ht="20.100000000000001" customHeight="1">
      <c r="B2554" s="11"/>
      <c r="C2554" s="11"/>
      <c r="D2554" s="15"/>
      <c r="E2554" s="11"/>
      <c r="F2554" s="16"/>
      <c r="G2554" s="53" t="str">
        <f t="shared" si="41"/>
        <v xml:space="preserve"> </v>
      </c>
    </row>
    <row r="2555" spans="2:7" ht="20.100000000000001" customHeight="1">
      <c r="B2555" s="11"/>
      <c r="C2555" s="11"/>
      <c r="D2555" s="15"/>
      <c r="E2555" s="11"/>
      <c r="F2555" s="16"/>
      <c r="G2555" s="53" t="str">
        <f t="shared" si="41"/>
        <v xml:space="preserve"> </v>
      </c>
    </row>
    <row r="2556" spans="2:7" ht="20.100000000000001" customHeight="1">
      <c r="B2556" s="11"/>
      <c r="C2556" s="11"/>
      <c r="D2556" s="15"/>
      <c r="E2556" s="11"/>
      <c r="F2556" s="16"/>
      <c r="G2556" s="53" t="str">
        <f t="shared" si="41"/>
        <v xml:space="preserve"> </v>
      </c>
    </row>
    <row r="2557" spans="2:7" ht="20.100000000000001" customHeight="1">
      <c r="B2557" s="11"/>
      <c r="C2557" s="11"/>
      <c r="D2557" s="15"/>
      <c r="E2557" s="11"/>
      <c r="F2557" s="16"/>
      <c r="G2557" s="53" t="str">
        <f t="shared" si="41"/>
        <v xml:space="preserve"> </v>
      </c>
    </row>
    <row r="2558" spans="2:7" ht="20.100000000000001" customHeight="1">
      <c r="B2558" s="11"/>
      <c r="C2558" s="11"/>
      <c r="D2558" s="15"/>
      <c r="E2558" s="11"/>
      <c r="F2558" s="16"/>
      <c r="G2558" s="53" t="str">
        <f t="shared" si="41"/>
        <v xml:space="preserve"> </v>
      </c>
    </row>
    <row r="2559" spans="2:7" ht="20.100000000000001" customHeight="1">
      <c r="B2559" s="11"/>
      <c r="C2559" s="11"/>
      <c r="D2559" s="15"/>
      <c r="E2559" s="11"/>
      <c r="F2559" s="16"/>
      <c r="G2559" s="53" t="str">
        <f t="shared" si="41"/>
        <v xml:space="preserve"> </v>
      </c>
    </row>
    <row r="2560" spans="2:7" ht="20.100000000000001" customHeight="1">
      <c r="B2560" s="11"/>
      <c r="C2560" s="11"/>
      <c r="D2560" s="15"/>
      <c r="E2560" s="11"/>
      <c r="F2560" s="16"/>
      <c r="G2560" s="53" t="str">
        <f t="shared" si="41"/>
        <v xml:space="preserve"> </v>
      </c>
    </row>
    <row r="2561" spans="2:7" ht="20.100000000000001" customHeight="1">
      <c r="B2561" s="11"/>
      <c r="C2561" s="11"/>
      <c r="D2561" s="15"/>
      <c r="E2561" s="11"/>
      <c r="F2561" s="16"/>
      <c r="G2561" s="53" t="str">
        <f t="shared" si="41"/>
        <v xml:space="preserve"> </v>
      </c>
    </row>
    <row r="2562" spans="2:7" ht="20.100000000000001" customHeight="1">
      <c r="B2562" s="11"/>
      <c r="C2562" s="11"/>
      <c r="D2562" s="15"/>
      <c r="E2562" s="11"/>
      <c r="F2562" s="16"/>
      <c r="G2562" s="53" t="str">
        <f t="shared" si="41"/>
        <v xml:space="preserve"> </v>
      </c>
    </row>
    <row r="2563" spans="2:7" ht="20.100000000000001" customHeight="1">
      <c r="B2563" s="11"/>
      <c r="C2563" s="11"/>
      <c r="D2563" s="15"/>
      <c r="E2563" s="11"/>
      <c r="F2563" s="16"/>
      <c r="G2563" s="53" t="str">
        <f t="shared" si="41"/>
        <v xml:space="preserve"> </v>
      </c>
    </row>
    <row r="2564" spans="2:7" ht="20.100000000000001" customHeight="1">
      <c r="B2564" s="11"/>
      <c r="C2564" s="11"/>
      <c r="D2564" s="15"/>
      <c r="E2564" s="11"/>
      <c r="F2564" s="16"/>
      <c r="G2564" s="53" t="str">
        <f t="shared" si="41"/>
        <v xml:space="preserve"> </v>
      </c>
    </row>
    <row r="2565" spans="2:7" ht="20.100000000000001" customHeight="1">
      <c r="B2565" s="11"/>
      <c r="C2565" s="11"/>
      <c r="D2565" s="15"/>
      <c r="E2565" s="11"/>
      <c r="F2565" s="16"/>
      <c r="G2565" s="53" t="str">
        <f t="shared" si="41"/>
        <v xml:space="preserve"> </v>
      </c>
    </row>
    <row r="2566" spans="2:7" ht="20.100000000000001" customHeight="1">
      <c r="B2566" s="11"/>
      <c r="C2566" s="11"/>
      <c r="D2566" s="15"/>
      <c r="E2566" s="11"/>
      <c r="F2566" s="16"/>
      <c r="G2566" s="53" t="str">
        <f t="shared" si="41"/>
        <v xml:space="preserve"> </v>
      </c>
    </row>
    <row r="2567" spans="2:7" ht="20.100000000000001" customHeight="1">
      <c r="B2567" s="11"/>
      <c r="C2567" s="11"/>
      <c r="D2567" s="15"/>
      <c r="E2567" s="11"/>
      <c r="F2567" s="16"/>
      <c r="G2567" s="53" t="str">
        <f t="shared" si="41"/>
        <v xml:space="preserve"> </v>
      </c>
    </row>
    <row r="2568" spans="2:7" ht="20.100000000000001" customHeight="1">
      <c r="B2568" s="11"/>
      <c r="C2568" s="11"/>
      <c r="D2568" s="15"/>
      <c r="E2568" s="11"/>
      <c r="F2568" s="16"/>
      <c r="G2568" s="53" t="str">
        <f t="shared" si="41"/>
        <v xml:space="preserve"> </v>
      </c>
    </row>
    <row r="2569" spans="2:7" ht="20.100000000000001" customHeight="1">
      <c r="B2569" s="11"/>
      <c r="C2569" s="11"/>
      <c r="D2569" s="15"/>
      <c r="E2569" s="11"/>
      <c r="F2569" s="16"/>
      <c r="G2569" s="53" t="str">
        <f t="shared" si="41"/>
        <v xml:space="preserve"> </v>
      </c>
    </row>
    <row r="2570" spans="2:7" ht="20.100000000000001" customHeight="1">
      <c r="B2570" s="11"/>
      <c r="C2570" s="11"/>
      <c r="D2570" s="15"/>
      <c r="E2570" s="11"/>
      <c r="F2570" s="16"/>
      <c r="G2570" s="53" t="str">
        <f t="shared" si="41"/>
        <v xml:space="preserve"> </v>
      </c>
    </row>
    <row r="2571" spans="2:7" ht="20.100000000000001" customHeight="1">
      <c r="B2571" s="11"/>
      <c r="C2571" s="11"/>
      <c r="D2571" s="15"/>
      <c r="E2571" s="11"/>
      <c r="F2571" s="16"/>
      <c r="G2571" s="53" t="str">
        <f t="shared" si="41"/>
        <v xml:space="preserve"> </v>
      </c>
    </row>
    <row r="2572" spans="2:7" ht="20.100000000000001" customHeight="1">
      <c r="B2572" s="11"/>
      <c r="C2572" s="11"/>
      <c r="D2572" s="15"/>
      <c r="E2572" s="11"/>
      <c r="F2572" s="16"/>
      <c r="G2572" s="53" t="str">
        <f t="shared" si="41"/>
        <v xml:space="preserve"> </v>
      </c>
    </row>
    <row r="2573" spans="2:7" ht="20.100000000000001" customHeight="1">
      <c r="B2573" s="11"/>
      <c r="C2573" s="11"/>
      <c r="D2573" s="15"/>
      <c r="E2573" s="11"/>
      <c r="F2573" s="16"/>
      <c r="G2573" s="53" t="str">
        <f t="shared" si="41"/>
        <v xml:space="preserve"> </v>
      </c>
    </row>
    <row r="2574" spans="2:7" ht="20.100000000000001" customHeight="1">
      <c r="B2574" s="11"/>
      <c r="C2574" s="11"/>
      <c r="D2574" s="15"/>
      <c r="E2574" s="11"/>
      <c r="F2574" s="16"/>
      <c r="G2574" s="53" t="str">
        <f t="shared" si="41"/>
        <v xml:space="preserve"> </v>
      </c>
    </row>
    <row r="2575" spans="2:7" ht="20.100000000000001" customHeight="1">
      <c r="B2575" s="11"/>
      <c r="C2575" s="11"/>
      <c r="D2575" s="15"/>
      <c r="E2575" s="11"/>
      <c r="F2575" s="16"/>
      <c r="G2575" s="53" t="str">
        <f t="shared" si="41"/>
        <v xml:space="preserve"> </v>
      </c>
    </row>
    <row r="2576" spans="2:7" ht="20.100000000000001" customHeight="1">
      <c r="B2576" s="11"/>
      <c r="C2576" s="11"/>
      <c r="D2576" s="15"/>
      <c r="E2576" s="11"/>
      <c r="F2576" s="16"/>
      <c r="G2576" s="53" t="str">
        <f t="shared" si="41"/>
        <v xml:space="preserve"> </v>
      </c>
    </row>
    <row r="2577" spans="2:7" ht="20.100000000000001" customHeight="1">
      <c r="B2577" s="11"/>
      <c r="C2577" s="11"/>
      <c r="D2577" s="15"/>
      <c r="E2577" s="11"/>
      <c r="F2577" s="16"/>
      <c r="G2577" s="53" t="str">
        <f t="shared" si="41"/>
        <v xml:space="preserve"> </v>
      </c>
    </row>
    <row r="2578" spans="2:7" ht="20.100000000000001" customHeight="1">
      <c r="B2578" s="11"/>
      <c r="C2578" s="11"/>
      <c r="D2578" s="15"/>
      <c r="E2578" s="11"/>
      <c r="F2578" s="16"/>
      <c r="G2578" s="53" t="str">
        <f t="shared" si="41"/>
        <v xml:space="preserve"> </v>
      </c>
    </row>
    <row r="2579" spans="2:7" ht="20.100000000000001" customHeight="1">
      <c r="B2579" s="11"/>
      <c r="C2579" s="11"/>
      <c r="D2579" s="15"/>
      <c r="E2579" s="11"/>
      <c r="F2579" s="16"/>
      <c r="G2579" s="53" t="str">
        <f t="shared" si="41"/>
        <v xml:space="preserve"> </v>
      </c>
    </row>
    <row r="2580" spans="2:7" ht="20.100000000000001" customHeight="1">
      <c r="B2580" s="11"/>
      <c r="C2580" s="11"/>
      <c r="D2580" s="15"/>
      <c r="E2580" s="11"/>
      <c r="F2580" s="16"/>
      <c r="G2580" s="53" t="str">
        <f t="shared" si="41"/>
        <v xml:space="preserve"> </v>
      </c>
    </row>
    <row r="2581" spans="2:7" ht="20.100000000000001" customHeight="1">
      <c r="B2581" s="11"/>
      <c r="C2581" s="11"/>
      <c r="D2581" s="15"/>
      <c r="E2581" s="11"/>
      <c r="F2581" s="16"/>
      <c r="G2581" s="53" t="str">
        <f t="shared" si="41"/>
        <v xml:space="preserve"> </v>
      </c>
    </row>
    <row r="2582" spans="2:7" ht="20.100000000000001" customHeight="1">
      <c r="B2582" s="11"/>
      <c r="C2582" s="11"/>
      <c r="D2582" s="15"/>
      <c r="E2582" s="11"/>
      <c r="F2582" s="16"/>
      <c r="G2582" s="53" t="str">
        <f t="shared" si="41"/>
        <v xml:space="preserve"> </v>
      </c>
    </row>
    <row r="2583" spans="2:7" ht="20.100000000000001" customHeight="1">
      <c r="B2583" s="11"/>
      <c r="C2583" s="11"/>
      <c r="D2583" s="15"/>
      <c r="E2583" s="11"/>
      <c r="F2583" s="16"/>
      <c r="G2583" s="53" t="str">
        <f t="shared" si="41"/>
        <v xml:space="preserve"> </v>
      </c>
    </row>
    <row r="2584" spans="2:7" ht="20.100000000000001" customHeight="1">
      <c r="B2584" s="11"/>
      <c r="C2584" s="11"/>
      <c r="D2584" s="15"/>
      <c r="E2584" s="11"/>
      <c r="F2584" s="16"/>
      <c r="G2584" s="53" t="str">
        <f t="shared" si="41"/>
        <v xml:space="preserve"> </v>
      </c>
    </row>
    <row r="2585" spans="2:7" ht="20.100000000000001" customHeight="1">
      <c r="B2585" s="11"/>
      <c r="C2585" s="11"/>
      <c r="D2585" s="15"/>
      <c r="E2585" s="11"/>
      <c r="F2585" s="16"/>
      <c r="G2585" s="53" t="str">
        <f t="shared" si="41"/>
        <v xml:space="preserve"> </v>
      </c>
    </row>
    <row r="2586" spans="2:7" ht="20.100000000000001" customHeight="1">
      <c r="B2586" s="11"/>
      <c r="C2586" s="11"/>
      <c r="D2586" s="15"/>
      <c r="E2586" s="11"/>
      <c r="F2586" s="16"/>
      <c r="G2586" s="53" t="str">
        <f t="shared" si="41"/>
        <v xml:space="preserve"> </v>
      </c>
    </row>
    <row r="2587" spans="2:7" ht="20.100000000000001" customHeight="1">
      <c r="B2587" s="11"/>
      <c r="C2587" s="11"/>
      <c r="D2587" s="15"/>
      <c r="E2587" s="11"/>
      <c r="F2587" s="16"/>
      <c r="G2587" s="53" t="str">
        <f t="shared" si="41"/>
        <v xml:space="preserve"> </v>
      </c>
    </row>
    <row r="2588" spans="2:7" ht="20.100000000000001" customHeight="1">
      <c r="B2588" s="11"/>
      <c r="C2588" s="11"/>
      <c r="D2588" s="15"/>
      <c r="E2588" s="11"/>
      <c r="F2588" s="16"/>
      <c r="G2588" s="53" t="str">
        <f t="shared" si="41"/>
        <v xml:space="preserve"> </v>
      </c>
    </row>
    <row r="2589" spans="2:7" ht="20.100000000000001" customHeight="1">
      <c r="B2589" s="11"/>
      <c r="C2589" s="11"/>
      <c r="D2589" s="15"/>
      <c r="E2589" s="11"/>
      <c r="F2589" s="16"/>
      <c r="G2589" s="53" t="str">
        <f t="shared" si="41"/>
        <v xml:space="preserve"> </v>
      </c>
    </row>
    <row r="2590" spans="2:7" ht="20.100000000000001" customHeight="1">
      <c r="B2590" s="11"/>
      <c r="C2590" s="11"/>
      <c r="D2590" s="15"/>
      <c r="E2590" s="11"/>
      <c r="F2590" s="16"/>
      <c r="G2590" s="53" t="str">
        <f t="shared" si="41"/>
        <v xml:space="preserve"> </v>
      </c>
    </row>
    <row r="2591" spans="2:7" ht="20.100000000000001" customHeight="1">
      <c r="B2591" s="11"/>
      <c r="C2591" s="11"/>
      <c r="D2591" s="15"/>
      <c r="E2591" s="11"/>
      <c r="F2591" s="16"/>
      <c r="G2591" s="53" t="str">
        <f t="shared" si="41"/>
        <v xml:space="preserve"> </v>
      </c>
    </row>
    <row r="2592" spans="2:7" ht="20.100000000000001" customHeight="1">
      <c r="B2592" s="11"/>
      <c r="C2592" s="11"/>
      <c r="D2592" s="15"/>
      <c r="E2592" s="11"/>
      <c r="F2592" s="16"/>
      <c r="G2592" s="53" t="str">
        <f t="shared" si="41"/>
        <v xml:space="preserve"> </v>
      </c>
    </row>
    <row r="2593" spans="2:198" ht="20.100000000000001" customHeight="1">
      <c r="B2593" s="11"/>
      <c r="C2593" s="11"/>
      <c r="D2593" s="15"/>
      <c r="E2593" s="11"/>
      <c r="F2593" s="16"/>
      <c r="G2593" s="53" t="str">
        <f t="shared" si="41"/>
        <v xml:space="preserve"> </v>
      </c>
    </row>
    <row r="2594" spans="2:198" ht="20.100000000000001" customHeight="1">
      <c r="B2594" s="11"/>
      <c r="C2594" s="11"/>
      <c r="D2594" s="15"/>
      <c r="E2594" s="11"/>
      <c r="F2594" s="16"/>
      <c r="G2594" s="53" t="str">
        <f t="shared" ref="G2594:G2651" si="42">IFERROR(IF(ISBLANK(C2594)," ",IF(ISBLANK(D2594),"NUM ARBOL",IF(ISBLANK(E2594),"DAP",IF(ISBLANK(F2594),"ALTURA",IF($E$33="DAP (cm)",PI()*((E2594/100)^2)/4*F2594*$F$9,IF($E$33="CAP (cm)",PI()*((E2594/PI()/100)^2)/4*F2594*$F$9))))))," ")</f>
        <v xml:space="preserve"> </v>
      </c>
    </row>
    <row r="2595" spans="2:198" ht="20.100000000000001" customHeight="1">
      <c r="B2595" s="11"/>
      <c r="C2595" s="11"/>
      <c r="D2595" s="15"/>
      <c r="E2595" s="11"/>
      <c r="F2595" s="16"/>
      <c r="G2595" s="53" t="str">
        <f t="shared" si="42"/>
        <v xml:space="preserve"> </v>
      </c>
    </row>
    <row r="2596" spans="2:198" ht="20.100000000000001" customHeight="1">
      <c r="B2596" s="11"/>
      <c r="C2596" s="11"/>
      <c r="D2596" s="15"/>
      <c r="E2596" s="11"/>
      <c r="F2596" s="16"/>
      <c r="G2596" s="53" t="str">
        <f t="shared" si="42"/>
        <v xml:space="preserve"> </v>
      </c>
    </row>
    <row r="2597" spans="2:198" ht="20.100000000000001" customHeight="1">
      <c r="B2597" s="11"/>
      <c r="C2597" s="11"/>
      <c r="D2597" s="15"/>
      <c r="E2597" s="11"/>
      <c r="F2597" s="16"/>
      <c r="G2597" s="53" t="str">
        <f t="shared" si="42"/>
        <v xml:space="preserve"> </v>
      </c>
    </row>
    <row r="2598" spans="2:198" ht="20.100000000000001" customHeight="1">
      <c r="B2598" s="11"/>
      <c r="C2598" s="11"/>
      <c r="D2598" s="15"/>
      <c r="E2598" s="11"/>
      <c r="F2598" s="16"/>
      <c r="G2598" s="53" t="str">
        <f t="shared" si="42"/>
        <v xml:space="preserve"> </v>
      </c>
    </row>
    <row r="2599" spans="2:198" ht="20.100000000000001" customHeight="1">
      <c r="B2599" s="11"/>
      <c r="C2599" s="11"/>
      <c r="D2599" s="15"/>
      <c r="E2599" s="11"/>
      <c r="F2599" s="16"/>
      <c r="G2599" s="53" t="str">
        <f t="shared" si="42"/>
        <v xml:space="preserve"> </v>
      </c>
    </row>
    <row r="2600" spans="2:198" ht="20.100000000000001" customHeight="1">
      <c r="B2600" s="11"/>
      <c r="C2600" s="11"/>
      <c r="D2600" s="15"/>
      <c r="E2600" s="11"/>
      <c r="F2600" s="16"/>
      <c r="G2600" s="53" t="str">
        <f t="shared" si="42"/>
        <v xml:space="preserve"> </v>
      </c>
    </row>
    <row r="2601" spans="2:198" ht="20.100000000000001" customHeight="1">
      <c r="B2601" s="11"/>
      <c r="C2601" s="11"/>
      <c r="D2601" s="55"/>
      <c r="E2601" s="56"/>
      <c r="F2601" s="57"/>
      <c r="G2601" s="53" t="str">
        <f t="shared" si="42"/>
        <v xml:space="preserve"> </v>
      </c>
    </row>
    <row r="2602" spans="2:198" ht="20.100000000000001" customHeight="1">
      <c r="B2602" s="11"/>
      <c r="C2602" s="11"/>
      <c r="D2602" s="15"/>
      <c r="E2602" s="11"/>
      <c r="F2602" s="16"/>
      <c r="G2602" s="53" t="str">
        <f t="shared" si="42"/>
        <v xml:space="preserve"> </v>
      </c>
      <c r="I2602" s="17"/>
      <c r="BD2602" s="17"/>
      <c r="BE2602" s="17"/>
      <c r="BF2602" s="17"/>
      <c r="BG2602" s="17"/>
      <c r="BH2602" s="17"/>
      <c r="BI2602" s="17"/>
      <c r="BJ2602" s="17"/>
      <c r="BK2602" s="17"/>
      <c r="BL2602" s="17"/>
      <c r="BM2602" s="17"/>
      <c r="BN2602" s="17"/>
      <c r="BO2602" s="17"/>
      <c r="BP2602" s="17"/>
      <c r="BQ2602" s="17"/>
      <c r="BR2602" s="17"/>
      <c r="BS2602" s="17"/>
      <c r="BT2602" s="17"/>
      <c r="BU2602" s="17"/>
      <c r="BV2602" s="17"/>
      <c r="BW2602" s="17"/>
      <c r="BX2602" s="17"/>
      <c r="BY2602" s="17"/>
      <c r="BZ2602" s="17"/>
      <c r="CA2602" s="17"/>
      <c r="CB2602" s="17"/>
      <c r="CC2602" s="17"/>
      <c r="CD2602" s="17"/>
      <c r="CE2602" s="17"/>
      <c r="CF2602" s="17"/>
      <c r="CG2602" s="17"/>
      <c r="CH2602" s="17"/>
      <c r="CI2602" s="17"/>
      <c r="CJ2602" s="17"/>
      <c r="CK2602" s="17"/>
      <c r="CL2602" s="17"/>
      <c r="CM2602" s="17"/>
      <c r="CN2602" s="17"/>
      <c r="CO2602" s="17"/>
      <c r="CP2602" s="17"/>
      <c r="CQ2602" s="17"/>
      <c r="CR2602" s="17"/>
      <c r="CS2602" s="17"/>
      <c r="CT2602" s="17"/>
      <c r="CU2602" s="17"/>
      <c r="CV2602" s="17"/>
      <c r="CW2602" s="17"/>
      <c r="CX2602" s="17"/>
      <c r="CY2602" s="17"/>
      <c r="CZ2602" s="17"/>
      <c r="DA2602" s="17"/>
      <c r="DB2602" s="17"/>
      <c r="DC2602" s="17"/>
      <c r="DD2602" s="17"/>
      <c r="DE2602" s="17"/>
      <c r="DF2602" s="17"/>
      <c r="DG2602" s="17"/>
      <c r="DH2602" s="17"/>
      <c r="DI2602" s="17"/>
      <c r="DJ2602" s="17"/>
      <c r="DK2602" s="17"/>
      <c r="DL2602" s="17"/>
      <c r="DM2602" s="17"/>
      <c r="DN2602" s="17"/>
      <c r="DO2602" s="17"/>
      <c r="DP2602" s="17"/>
      <c r="DQ2602" s="17"/>
      <c r="DR2602" s="17"/>
      <c r="DS2602" s="17"/>
      <c r="DT2602" s="17"/>
      <c r="DU2602" s="17"/>
      <c r="DV2602" s="17"/>
      <c r="DW2602" s="17"/>
      <c r="DX2602" s="17"/>
      <c r="DY2602" s="17"/>
      <c r="DZ2602" s="17"/>
      <c r="EA2602" s="17"/>
      <c r="EB2602" s="17"/>
      <c r="EC2602" s="17"/>
      <c r="ED2602" s="17"/>
      <c r="EE2602" s="17"/>
      <c r="EF2602" s="17"/>
      <c r="EG2602" s="17"/>
      <c r="EH2602" s="17"/>
      <c r="EI2602" s="17"/>
      <c r="EJ2602" s="17"/>
      <c r="EK2602" s="17"/>
      <c r="EL2602" s="17"/>
      <c r="EM2602" s="17"/>
      <c r="EN2602" s="17"/>
      <c r="EO2602" s="17"/>
      <c r="EP2602" s="17"/>
      <c r="EQ2602" s="17"/>
      <c r="ER2602" s="17"/>
      <c r="ES2602" s="17"/>
      <c r="ET2602" s="17"/>
      <c r="EU2602" s="17"/>
      <c r="EV2602" s="17"/>
      <c r="EW2602" s="17"/>
      <c r="EX2602" s="17"/>
      <c r="EY2602" s="17"/>
      <c r="EZ2602" s="17"/>
      <c r="FA2602" s="17"/>
      <c r="FB2602" s="17"/>
      <c r="FC2602" s="17"/>
      <c r="FD2602" s="17"/>
      <c r="FE2602" s="17"/>
      <c r="FF2602" s="17"/>
      <c r="FG2602" s="17"/>
      <c r="FH2602" s="17"/>
      <c r="FI2602" s="17"/>
      <c r="FJ2602" s="17"/>
      <c r="FK2602" s="17"/>
      <c r="FL2602" s="17"/>
      <c r="FM2602" s="17"/>
      <c r="FN2602" s="17"/>
      <c r="FO2602" s="17"/>
      <c r="FP2602" s="17"/>
      <c r="FQ2602" s="17"/>
      <c r="FR2602" s="17"/>
      <c r="FS2602" s="17"/>
      <c r="FT2602" s="17"/>
      <c r="FU2602" s="17"/>
      <c r="FV2602" s="17"/>
      <c r="FW2602" s="17"/>
      <c r="FX2602" s="17"/>
      <c r="FY2602" s="17"/>
      <c r="FZ2602" s="17"/>
      <c r="GA2602" s="17"/>
      <c r="GB2602" s="17"/>
      <c r="GC2602" s="17"/>
      <c r="GD2602" s="17"/>
      <c r="GE2602" s="17"/>
      <c r="GF2602" s="17"/>
      <c r="GG2602" s="17"/>
      <c r="GH2602" s="17"/>
      <c r="GI2602" s="17"/>
      <c r="GJ2602" s="17"/>
      <c r="GK2602" s="17"/>
      <c r="GL2602" s="17"/>
      <c r="GM2602" s="17"/>
      <c r="GN2602" s="17"/>
      <c r="GO2602" s="17"/>
      <c r="GP2602" s="58"/>
    </row>
    <row r="2603" spans="2:198" ht="20.100000000000001" customHeight="1">
      <c r="B2603" s="11"/>
      <c r="C2603" s="59"/>
      <c r="D2603" s="15"/>
      <c r="E2603" s="11"/>
      <c r="F2603" s="16"/>
      <c r="G2603" s="53" t="str">
        <f t="shared" si="42"/>
        <v xml:space="preserve"> </v>
      </c>
    </row>
    <row r="2604" spans="2:198" ht="20.100000000000001" customHeight="1">
      <c r="B2604" s="11"/>
      <c r="C2604" s="59"/>
      <c r="D2604" s="15"/>
      <c r="E2604" s="11"/>
      <c r="F2604" s="16"/>
      <c r="G2604" s="53" t="str">
        <f t="shared" si="42"/>
        <v xml:space="preserve"> </v>
      </c>
    </row>
    <row r="2605" spans="2:198" ht="20.100000000000001" customHeight="1">
      <c r="B2605" s="11"/>
      <c r="C2605" s="59"/>
      <c r="D2605" s="15"/>
      <c r="E2605" s="11"/>
      <c r="F2605" s="16"/>
      <c r="G2605" s="53" t="str">
        <f t="shared" si="42"/>
        <v xml:space="preserve"> </v>
      </c>
    </row>
    <row r="2606" spans="2:198" ht="20.100000000000001" customHeight="1">
      <c r="B2606" s="11"/>
      <c r="C2606" s="59"/>
      <c r="D2606" s="15"/>
      <c r="E2606" s="11"/>
      <c r="F2606" s="16"/>
      <c r="G2606" s="53" t="str">
        <f t="shared" si="42"/>
        <v xml:space="preserve"> </v>
      </c>
    </row>
    <row r="2607" spans="2:198" ht="20.100000000000001" customHeight="1">
      <c r="B2607" s="11"/>
      <c r="C2607" s="59"/>
      <c r="D2607" s="15"/>
      <c r="E2607" s="11"/>
      <c r="F2607" s="16"/>
      <c r="G2607" s="53" t="str">
        <f t="shared" si="42"/>
        <v xml:space="preserve"> </v>
      </c>
    </row>
    <row r="2608" spans="2:198" ht="20.100000000000001" customHeight="1">
      <c r="B2608" s="11"/>
      <c r="C2608" s="59"/>
      <c r="D2608" s="15"/>
      <c r="E2608" s="11"/>
      <c r="F2608" s="16"/>
      <c r="G2608" s="53" t="str">
        <f t="shared" si="42"/>
        <v xml:space="preserve"> </v>
      </c>
    </row>
    <row r="2609" spans="2:7" ht="20.100000000000001" customHeight="1">
      <c r="B2609" s="11"/>
      <c r="C2609" s="59"/>
      <c r="D2609" s="15"/>
      <c r="E2609" s="11"/>
      <c r="F2609" s="16"/>
      <c r="G2609" s="53" t="str">
        <f t="shared" si="42"/>
        <v xml:space="preserve"> </v>
      </c>
    </row>
    <row r="2610" spans="2:7" ht="20.100000000000001" customHeight="1">
      <c r="B2610" s="11"/>
      <c r="C2610" s="59"/>
      <c r="D2610" s="15"/>
      <c r="E2610" s="11"/>
      <c r="F2610" s="16"/>
      <c r="G2610" s="53" t="str">
        <f t="shared" si="42"/>
        <v xml:space="preserve"> </v>
      </c>
    </row>
    <row r="2611" spans="2:7" ht="20.100000000000001" customHeight="1">
      <c r="B2611" s="11"/>
      <c r="C2611" s="59"/>
      <c r="D2611" s="15"/>
      <c r="E2611" s="11"/>
      <c r="F2611" s="16"/>
      <c r="G2611" s="53" t="str">
        <f t="shared" si="42"/>
        <v xml:space="preserve"> </v>
      </c>
    </row>
    <row r="2612" spans="2:7" ht="20.100000000000001" customHeight="1">
      <c r="B2612" s="11"/>
      <c r="C2612" s="59"/>
      <c r="D2612" s="15"/>
      <c r="E2612" s="11"/>
      <c r="F2612" s="16"/>
      <c r="G2612" s="53" t="str">
        <f t="shared" si="42"/>
        <v xml:space="preserve"> </v>
      </c>
    </row>
    <row r="2613" spans="2:7" ht="20.100000000000001" customHeight="1">
      <c r="B2613" s="11"/>
      <c r="C2613" s="59"/>
      <c r="D2613" s="15"/>
      <c r="E2613" s="11"/>
      <c r="F2613" s="16"/>
      <c r="G2613" s="53" t="str">
        <f t="shared" si="42"/>
        <v xml:space="preserve"> </v>
      </c>
    </row>
    <row r="2614" spans="2:7" ht="20.100000000000001" customHeight="1">
      <c r="B2614" s="11"/>
      <c r="C2614" s="59"/>
      <c r="D2614" s="15"/>
      <c r="E2614" s="11"/>
      <c r="F2614" s="16"/>
      <c r="G2614" s="53" t="str">
        <f t="shared" si="42"/>
        <v xml:space="preserve"> </v>
      </c>
    </row>
    <row r="2615" spans="2:7" ht="20.100000000000001" customHeight="1">
      <c r="B2615" s="11"/>
      <c r="C2615" s="59"/>
      <c r="D2615" s="15"/>
      <c r="E2615" s="11"/>
      <c r="F2615" s="16"/>
      <c r="G2615" s="53" t="str">
        <f t="shared" si="42"/>
        <v xml:space="preserve"> </v>
      </c>
    </row>
    <row r="2616" spans="2:7" ht="20.100000000000001" customHeight="1">
      <c r="B2616" s="11"/>
      <c r="C2616" s="59"/>
      <c r="D2616" s="15"/>
      <c r="E2616" s="11"/>
      <c r="F2616" s="16"/>
      <c r="G2616" s="53" t="str">
        <f t="shared" si="42"/>
        <v xml:space="preserve"> </v>
      </c>
    </row>
    <row r="2617" spans="2:7" ht="20.100000000000001" customHeight="1">
      <c r="B2617" s="11"/>
      <c r="C2617" s="59"/>
      <c r="D2617" s="15"/>
      <c r="E2617" s="11"/>
      <c r="F2617" s="16"/>
      <c r="G2617" s="53" t="str">
        <f t="shared" si="42"/>
        <v xml:space="preserve"> </v>
      </c>
    </row>
    <row r="2618" spans="2:7" ht="20.100000000000001" customHeight="1">
      <c r="B2618" s="11"/>
      <c r="C2618" s="59"/>
      <c r="D2618" s="15"/>
      <c r="E2618" s="11"/>
      <c r="F2618" s="16"/>
      <c r="G2618" s="53" t="str">
        <f t="shared" si="42"/>
        <v xml:space="preserve"> </v>
      </c>
    </row>
    <row r="2619" spans="2:7" ht="20.100000000000001" customHeight="1">
      <c r="B2619" s="11"/>
      <c r="C2619" s="59"/>
      <c r="D2619" s="15"/>
      <c r="E2619" s="11"/>
      <c r="F2619" s="16"/>
      <c r="G2619" s="53" t="str">
        <f t="shared" si="42"/>
        <v xml:space="preserve"> </v>
      </c>
    </row>
    <row r="2620" spans="2:7" ht="20.100000000000001" customHeight="1">
      <c r="B2620" s="11"/>
      <c r="C2620" s="59"/>
      <c r="D2620" s="15"/>
      <c r="E2620" s="11"/>
      <c r="F2620" s="16"/>
      <c r="G2620" s="53" t="str">
        <f t="shared" si="42"/>
        <v xml:space="preserve"> </v>
      </c>
    </row>
    <row r="2621" spans="2:7" ht="20.100000000000001" customHeight="1">
      <c r="B2621" s="11"/>
      <c r="C2621" s="59"/>
      <c r="D2621" s="15"/>
      <c r="E2621" s="11"/>
      <c r="F2621" s="16"/>
      <c r="G2621" s="53" t="str">
        <f t="shared" si="42"/>
        <v xml:space="preserve"> </v>
      </c>
    </row>
    <row r="2622" spans="2:7" ht="20.100000000000001" customHeight="1">
      <c r="B2622" s="11"/>
      <c r="C2622" s="59"/>
      <c r="D2622" s="15"/>
      <c r="E2622" s="11"/>
      <c r="F2622" s="16"/>
      <c r="G2622" s="53" t="str">
        <f t="shared" si="42"/>
        <v xml:space="preserve"> </v>
      </c>
    </row>
    <row r="2623" spans="2:7" ht="20.100000000000001" customHeight="1">
      <c r="B2623" s="11"/>
      <c r="C2623" s="59"/>
      <c r="D2623" s="15"/>
      <c r="E2623" s="11"/>
      <c r="F2623" s="16"/>
      <c r="G2623" s="53" t="str">
        <f t="shared" si="42"/>
        <v xml:space="preserve"> </v>
      </c>
    </row>
    <row r="2624" spans="2:7" ht="20.100000000000001" customHeight="1">
      <c r="B2624" s="11"/>
      <c r="C2624" s="59"/>
      <c r="D2624" s="15"/>
      <c r="E2624" s="11"/>
      <c r="F2624" s="16"/>
      <c r="G2624" s="53" t="str">
        <f t="shared" si="42"/>
        <v xml:space="preserve"> </v>
      </c>
    </row>
    <row r="2625" spans="2:7" ht="20.100000000000001" customHeight="1">
      <c r="B2625" s="11"/>
      <c r="C2625" s="59"/>
      <c r="D2625" s="15"/>
      <c r="E2625" s="11"/>
      <c r="F2625" s="16"/>
      <c r="G2625" s="53" t="str">
        <f t="shared" si="42"/>
        <v xml:space="preserve"> </v>
      </c>
    </row>
    <row r="2626" spans="2:7" ht="20.100000000000001" customHeight="1">
      <c r="B2626" s="11"/>
      <c r="C2626" s="59"/>
      <c r="D2626" s="15"/>
      <c r="E2626" s="11"/>
      <c r="F2626" s="16"/>
      <c r="G2626" s="53" t="str">
        <f t="shared" si="42"/>
        <v xml:space="preserve"> </v>
      </c>
    </row>
    <row r="2627" spans="2:7" ht="20.100000000000001" customHeight="1">
      <c r="B2627" s="11"/>
      <c r="C2627" s="59"/>
      <c r="D2627" s="15"/>
      <c r="E2627" s="11"/>
      <c r="F2627" s="16"/>
      <c r="G2627" s="53" t="str">
        <f t="shared" si="42"/>
        <v xml:space="preserve"> </v>
      </c>
    </row>
    <row r="2628" spans="2:7" ht="20.100000000000001" customHeight="1">
      <c r="B2628" s="11"/>
      <c r="C2628" s="59"/>
      <c r="D2628" s="15"/>
      <c r="E2628" s="11"/>
      <c r="F2628" s="16"/>
      <c r="G2628" s="53" t="str">
        <f t="shared" si="42"/>
        <v xml:space="preserve"> </v>
      </c>
    </row>
    <row r="2629" spans="2:7" ht="20.100000000000001" customHeight="1">
      <c r="B2629" s="11"/>
      <c r="C2629" s="59"/>
      <c r="D2629" s="15"/>
      <c r="E2629" s="11"/>
      <c r="F2629" s="16"/>
      <c r="G2629" s="53" t="str">
        <f t="shared" si="42"/>
        <v xml:space="preserve"> </v>
      </c>
    </row>
    <row r="2630" spans="2:7" ht="20.100000000000001" customHeight="1">
      <c r="B2630" s="11"/>
      <c r="C2630" s="59"/>
      <c r="D2630" s="15"/>
      <c r="E2630" s="11"/>
      <c r="F2630" s="16"/>
      <c r="G2630" s="53" t="str">
        <f t="shared" si="42"/>
        <v xml:space="preserve"> </v>
      </c>
    </row>
    <row r="2631" spans="2:7" ht="20.100000000000001" customHeight="1">
      <c r="B2631" s="11"/>
      <c r="C2631" s="59"/>
      <c r="D2631" s="15"/>
      <c r="E2631" s="11"/>
      <c r="F2631" s="16"/>
      <c r="G2631" s="53" t="str">
        <f t="shared" si="42"/>
        <v xml:space="preserve"> </v>
      </c>
    </row>
    <row r="2632" spans="2:7" ht="20.100000000000001" customHeight="1">
      <c r="B2632" s="11"/>
      <c r="C2632" s="59"/>
      <c r="D2632" s="15"/>
      <c r="E2632" s="11"/>
      <c r="F2632" s="16"/>
      <c r="G2632" s="53" t="str">
        <f t="shared" si="42"/>
        <v xml:space="preserve"> </v>
      </c>
    </row>
    <row r="2633" spans="2:7" ht="20.100000000000001" customHeight="1">
      <c r="B2633" s="11"/>
      <c r="C2633" s="59"/>
      <c r="D2633" s="15"/>
      <c r="E2633" s="11"/>
      <c r="F2633" s="16"/>
      <c r="G2633" s="53" t="str">
        <f t="shared" si="42"/>
        <v xml:space="preserve"> </v>
      </c>
    </row>
    <row r="2634" spans="2:7" ht="20.100000000000001" customHeight="1">
      <c r="B2634" s="11"/>
      <c r="C2634" s="59"/>
      <c r="D2634" s="15"/>
      <c r="E2634" s="11"/>
      <c r="F2634" s="16"/>
      <c r="G2634" s="53" t="str">
        <f t="shared" si="42"/>
        <v xml:space="preserve"> </v>
      </c>
    </row>
    <row r="2635" spans="2:7" ht="20.100000000000001" customHeight="1">
      <c r="B2635" s="11"/>
      <c r="C2635" s="59"/>
      <c r="D2635" s="15"/>
      <c r="E2635" s="11"/>
      <c r="F2635" s="16"/>
      <c r="G2635" s="53" t="str">
        <f t="shared" si="42"/>
        <v xml:space="preserve"> </v>
      </c>
    </row>
    <row r="2636" spans="2:7" ht="20.100000000000001" customHeight="1">
      <c r="B2636" s="11"/>
      <c r="C2636" s="59"/>
      <c r="D2636" s="15"/>
      <c r="E2636" s="11"/>
      <c r="F2636" s="16"/>
      <c r="G2636" s="53" t="str">
        <f t="shared" si="42"/>
        <v xml:space="preserve"> </v>
      </c>
    </row>
    <row r="2637" spans="2:7" ht="20.100000000000001" customHeight="1">
      <c r="B2637" s="11"/>
      <c r="C2637" s="59"/>
      <c r="D2637" s="15"/>
      <c r="E2637" s="11"/>
      <c r="F2637" s="16"/>
      <c r="G2637" s="53" t="str">
        <f t="shared" si="42"/>
        <v xml:space="preserve"> </v>
      </c>
    </row>
    <row r="2638" spans="2:7" ht="20.100000000000001" customHeight="1">
      <c r="B2638" s="11"/>
      <c r="C2638" s="59"/>
      <c r="D2638" s="15"/>
      <c r="E2638" s="11"/>
      <c r="F2638" s="16"/>
      <c r="G2638" s="53" t="str">
        <f t="shared" si="42"/>
        <v xml:space="preserve"> </v>
      </c>
    </row>
    <row r="2639" spans="2:7" ht="20.100000000000001" customHeight="1">
      <c r="B2639" s="11"/>
      <c r="C2639" s="59"/>
      <c r="D2639" s="15"/>
      <c r="E2639" s="11"/>
      <c r="F2639" s="16"/>
      <c r="G2639" s="53" t="str">
        <f t="shared" si="42"/>
        <v xml:space="preserve"> </v>
      </c>
    </row>
    <row r="2640" spans="2:7" ht="20.100000000000001" customHeight="1">
      <c r="B2640" s="11"/>
      <c r="C2640" s="59"/>
      <c r="D2640" s="15"/>
      <c r="E2640" s="11"/>
      <c r="F2640" s="16"/>
      <c r="G2640" s="53" t="str">
        <f t="shared" si="42"/>
        <v xml:space="preserve"> </v>
      </c>
    </row>
    <row r="2641" spans="2:7" ht="20.100000000000001" customHeight="1">
      <c r="B2641" s="11"/>
      <c r="C2641" s="59"/>
      <c r="D2641" s="15"/>
      <c r="E2641" s="11"/>
      <c r="F2641" s="16"/>
      <c r="G2641" s="53" t="str">
        <f t="shared" si="42"/>
        <v xml:space="preserve"> </v>
      </c>
    </row>
    <row r="2642" spans="2:7" ht="20.100000000000001" customHeight="1">
      <c r="B2642" s="11"/>
      <c r="C2642" s="59"/>
      <c r="D2642" s="15"/>
      <c r="E2642" s="11"/>
      <c r="F2642" s="16"/>
      <c r="G2642" s="53" t="str">
        <f t="shared" si="42"/>
        <v xml:space="preserve"> </v>
      </c>
    </row>
    <row r="2643" spans="2:7" ht="20.100000000000001" customHeight="1">
      <c r="B2643" s="11"/>
      <c r="C2643" s="59"/>
      <c r="D2643" s="15"/>
      <c r="E2643" s="11"/>
      <c r="F2643" s="16"/>
      <c r="G2643" s="53" t="str">
        <f t="shared" si="42"/>
        <v xml:space="preserve"> </v>
      </c>
    </row>
    <row r="2644" spans="2:7" ht="20.100000000000001" customHeight="1">
      <c r="B2644" s="11"/>
      <c r="C2644" s="59"/>
      <c r="D2644" s="15"/>
      <c r="E2644" s="11"/>
      <c r="F2644" s="16"/>
      <c r="G2644" s="53" t="str">
        <f t="shared" si="42"/>
        <v xml:space="preserve"> </v>
      </c>
    </row>
    <row r="2645" spans="2:7" ht="20.100000000000001" customHeight="1">
      <c r="B2645" s="11"/>
      <c r="C2645" s="59"/>
      <c r="D2645" s="15"/>
      <c r="E2645" s="11"/>
      <c r="F2645" s="16"/>
      <c r="G2645" s="53" t="str">
        <f t="shared" si="42"/>
        <v xml:space="preserve"> </v>
      </c>
    </row>
    <row r="2646" spans="2:7" ht="20.100000000000001" customHeight="1">
      <c r="B2646" s="11"/>
      <c r="C2646" s="59"/>
      <c r="D2646" s="15"/>
      <c r="E2646" s="11"/>
      <c r="F2646" s="16"/>
      <c r="G2646" s="53" t="str">
        <f t="shared" si="42"/>
        <v xml:space="preserve"> </v>
      </c>
    </row>
    <row r="2647" spans="2:7" ht="20.100000000000001" customHeight="1">
      <c r="B2647" s="11"/>
      <c r="C2647" s="59"/>
      <c r="D2647" s="15"/>
      <c r="E2647" s="11"/>
      <c r="F2647" s="16"/>
      <c r="G2647" s="53" t="str">
        <f t="shared" si="42"/>
        <v xml:space="preserve"> </v>
      </c>
    </row>
    <row r="2648" spans="2:7" ht="20.100000000000001" customHeight="1">
      <c r="B2648" s="11"/>
      <c r="C2648" s="59"/>
      <c r="D2648" s="15"/>
      <c r="E2648" s="11"/>
      <c r="F2648" s="16"/>
      <c r="G2648" s="53" t="str">
        <f t="shared" si="42"/>
        <v xml:space="preserve"> </v>
      </c>
    </row>
    <row r="2649" spans="2:7" ht="20.100000000000001" customHeight="1">
      <c r="B2649" s="11"/>
      <c r="C2649" s="59"/>
      <c r="D2649" s="15"/>
      <c r="E2649" s="11"/>
      <c r="F2649" s="16"/>
      <c r="G2649" s="53" t="str">
        <f t="shared" si="42"/>
        <v xml:space="preserve"> </v>
      </c>
    </row>
    <row r="2650" spans="2:7" ht="20.100000000000001" customHeight="1">
      <c r="B2650" s="11"/>
      <c r="C2650" s="59"/>
      <c r="D2650" s="15"/>
      <c r="E2650" s="11"/>
      <c r="F2650" s="16"/>
      <c r="G2650" s="53" t="str">
        <f t="shared" si="42"/>
        <v xml:space="preserve"> </v>
      </c>
    </row>
    <row r="2651" spans="2:7" ht="20.100000000000001" customHeight="1">
      <c r="B2651" s="11"/>
      <c r="C2651" s="59"/>
      <c r="D2651" s="15"/>
      <c r="E2651" s="11"/>
      <c r="F2651" s="16"/>
      <c r="G2651" s="53" t="str">
        <f t="shared" si="42"/>
        <v xml:space="preserve"> </v>
      </c>
    </row>
  </sheetData>
  <sheetProtection formatCells="0" formatColumns="0" formatRows="0" insertColumns="0" insertRows="0"/>
  <dataConsolidate/>
  <mergeCells count="11">
    <mergeCell ref="C2:D2"/>
    <mergeCell ref="F2:G2"/>
    <mergeCell ref="C3:D3"/>
    <mergeCell ref="C12:D12"/>
    <mergeCell ref="C13:D13"/>
    <mergeCell ref="F4:G4"/>
    <mergeCell ref="C4:D4"/>
    <mergeCell ref="D7:E7"/>
    <mergeCell ref="D6:E6"/>
    <mergeCell ref="D11:E11"/>
    <mergeCell ref="D8:E8"/>
  </mergeCells>
  <phoneticPr fontId="18" type="noConversion"/>
  <dataValidations disablePrompts="1" count="7">
    <dataValidation type="list" allowBlank="1" showInputMessage="1" showErrorMessage="1" sqref="G10" xr:uid="{00000000-0002-0000-0100-000000000000}">
      <formula1>"Raleo,Corta final"</formula1>
    </dataValidation>
    <dataValidation type="list" allowBlank="1" showInputMessage="1" showErrorMessage="1" sqref="E33" xr:uid="{00000000-0002-0000-0100-000001000000}">
      <formula1>"DAP (cm),CAP (cm)"</formula1>
    </dataValidation>
    <dataValidation type="list" allowBlank="1" showInputMessage="1" showErrorMessage="1" sqref="C10" xr:uid="{00000000-0002-0000-0100-000002000000}">
      <formula1>"250,400,500,1000"</formula1>
    </dataValidation>
    <dataValidation type="whole" allowBlank="1" showInputMessage="1" showErrorMessage="1" sqref="G11" xr:uid="{00000000-0002-0000-0100-000003000000}">
      <formula1>3</formula1>
      <formula2>25</formula2>
    </dataValidation>
    <dataValidation type="list" allowBlank="1" showInputMessage="1" showErrorMessage="1" sqref="B34:B2651" xr:uid="{00000000-0002-0000-0100-000004000000}">
      <formula1>"Especie1,Especie2"</formula1>
    </dataValidation>
    <dataValidation type="list" allowBlank="1" showInputMessage="1" showErrorMessage="1" sqref="D11:E11" xr:uid="{00000000-0002-0000-0100-000005000000}">
      <formula1>"Plantación forestal comercial,Árboles plantados (especies exóticas),Árboles plantados,Regeneración natural (balsa),Sistema Agroforestal"</formula1>
    </dataValidation>
    <dataValidation type="list" allowBlank="1" showInputMessage="1" showErrorMessage="1" sqref="F2:G2" xr:uid="{00000000-0002-0000-0100-000006000000}">
      <formula1>INDIRECT(E1)</formula1>
    </dataValidation>
  </dataValidations>
  <printOptions horizontalCentered="1"/>
  <pageMargins left="0.59055118110236227" right="0.59055118110236227" top="1.7" bottom="0.78740157480314965" header="0.31496062992125984" footer="0.31496062992125984"/>
  <pageSetup paperSize="9" scale="65" orientation="portrait" r:id="rId1"/>
  <headerFooter>
    <oddHeader>&amp;C&amp;G
&amp;"Bookman Old Style,Negrita"LICENCIAS DE APROVECHAMIENTO FORESTAL
INGRESO DE DATOS INVENTARIO (PARCELAS)</oddHeader>
    <oddFooter>&amp;L&amp;A&amp;C&amp;P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7000000}">
          <x14:formula1>
            <xm:f>Hoja1!$I$2:$I$25</xm:f>
          </x14:formula1>
          <xm:sqref>C2:D2</xm:sqref>
        </x14:dataValidation>
        <x14:dataValidation type="list" allowBlank="1" showInputMessage="1" showErrorMessage="1" xr:uid="{00000000-0002-0000-0100-000008000000}">
          <x14:formula1>
            <xm:f>Hoja1!$B$2:$B$143</xm:f>
          </x14:formula1>
          <xm:sqref>C12:C13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theme="9" tint="-0.249977111117893"/>
  </sheetPr>
  <dimension ref="A1:BL88"/>
  <sheetViews>
    <sheetView showGridLines="0" showZeros="0" tabSelected="1" zoomScaleNormal="100" workbookViewId="0">
      <selection activeCell="C3" sqref="C3:D3"/>
    </sheetView>
  </sheetViews>
  <sheetFormatPr baseColWidth="10" defaultRowHeight="20.100000000000001" customHeight="1"/>
  <cols>
    <col min="1" max="1" width="12.42578125" style="69" customWidth="1"/>
    <col min="2" max="2" width="21.85546875" style="69" customWidth="1"/>
    <col min="3" max="3" width="15" style="69" customWidth="1"/>
    <col min="4" max="4" width="25.28515625" style="69" customWidth="1"/>
    <col min="5" max="5" width="20.42578125" style="69" customWidth="1"/>
    <col min="6" max="6" width="21" style="69" customWidth="1"/>
    <col min="7" max="7" width="21.42578125" style="69" customWidth="1"/>
    <col min="8" max="8" width="23.5703125" style="69" customWidth="1"/>
    <col min="9" max="9" width="0.5703125" style="69" customWidth="1"/>
    <col min="10" max="10" width="5" style="69" hidden="1" customWidth="1"/>
    <col min="11" max="11" width="12.42578125" style="69" hidden="1" customWidth="1"/>
    <col min="12" max="12" width="1.5703125" style="69" customWidth="1"/>
    <col min="13" max="13" width="1.85546875" style="69" customWidth="1"/>
    <col min="14" max="14" width="21" style="69" customWidth="1"/>
    <col min="15" max="15" width="14.140625" style="69" customWidth="1"/>
    <col min="16" max="16" width="13.7109375" style="69" customWidth="1"/>
    <col min="17" max="17" width="13.140625" style="69" customWidth="1"/>
    <col min="18" max="50" width="11.42578125" style="69"/>
    <col min="65" max="16384" width="11.42578125" style="69"/>
  </cols>
  <sheetData>
    <row r="1" spans="2:9" ht="20.100000000000001" customHeight="1">
      <c r="B1" s="66" t="s">
        <v>400</v>
      </c>
      <c r="C1" s="67"/>
      <c r="D1" s="67"/>
      <c r="E1" s="67"/>
      <c r="F1" s="67"/>
      <c r="G1" s="68"/>
    </row>
    <row r="2" spans="2:9" ht="20.100000000000001" customHeight="1">
      <c r="B2" s="73" t="s">
        <v>389</v>
      </c>
      <c r="C2" s="246">
        <f>'INGRESO INVENTARIO LTE1'!C2</f>
        <v>0</v>
      </c>
      <c r="D2" s="247"/>
      <c r="E2" s="73" t="s">
        <v>387</v>
      </c>
      <c r="F2" s="246">
        <f>'INGRESO INVENTARIO LTE1'!F2</f>
        <v>0</v>
      </c>
      <c r="G2" s="248"/>
    </row>
    <row r="3" spans="2:9" ht="20.100000000000001" customHeight="1">
      <c r="B3" s="77" t="s">
        <v>388</v>
      </c>
      <c r="C3" s="246">
        <f>'INGRESO INVENTARIO LTE1'!C3</f>
        <v>0</v>
      </c>
      <c r="D3" s="247"/>
      <c r="E3" s="78" t="s">
        <v>399</v>
      </c>
      <c r="F3" s="250" t="str">
        <f>'INGRESO INVENTARIO LTE1'!F3</f>
        <v/>
      </c>
      <c r="G3" s="251"/>
      <c r="I3" s="79"/>
    </row>
    <row r="4" spans="2:9" ht="20.100000000000001" customHeight="1">
      <c r="B4" s="73" t="s">
        <v>390</v>
      </c>
      <c r="C4" s="249">
        <f>'INGRESO INVENTARIO LTE1'!C4</f>
        <v>0</v>
      </c>
      <c r="D4" s="248"/>
      <c r="E4" s="81" t="s">
        <v>391</v>
      </c>
      <c r="F4" s="246">
        <f>'INGRESO INVENTARIO LTE1'!F4</f>
        <v>0</v>
      </c>
      <c r="G4" s="248"/>
      <c r="I4" s="79"/>
    </row>
    <row r="5" spans="2:9" ht="20.100000000000001" customHeight="1">
      <c r="B5" s="66" t="s">
        <v>401</v>
      </c>
      <c r="C5" s="67"/>
      <c r="D5" s="67"/>
      <c r="E5" s="67"/>
      <c r="F5" s="67"/>
      <c r="G5" s="68"/>
      <c r="I5" s="79"/>
    </row>
    <row r="6" spans="2:9" ht="20.100000000000001" customHeight="1">
      <c r="B6" s="84" t="s">
        <v>392</v>
      </c>
      <c r="C6" s="85"/>
      <c r="D6" s="252">
        <f>'INGRESO INVENTARIO LTE1'!D6:E6</f>
        <v>0</v>
      </c>
      <c r="E6" s="247"/>
      <c r="F6" s="84" t="s">
        <v>394</v>
      </c>
      <c r="G6" s="86">
        <f>'INGRESO INVENTARIO LTE1'!G6</f>
        <v>0</v>
      </c>
      <c r="I6" s="79"/>
    </row>
    <row r="7" spans="2:9" ht="20.100000000000001" customHeight="1">
      <c r="B7" s="88" t="s">
        <v>393</v>
      </c>
      <c r="C7" s="89"/>
      <c r="D7" s="252">
        <f>'INGRESO INVENTARIO LTE1'!D7:E7</f>
        <v>0</v>
      </c>
      <c r="E7" s="247"/>
      <c r="F7" s="88" t="s">
        <v>394</v>
      </c>
      <c r="G7" s="86">
        <f>'INGRESO INVENTARIO LTE1'!G7</f>
        <v>0</v>
      </c>
    </row>
    <row r="8" spans="2:9" ht="20.100000000000001" customHeight="1">
      <c r="B8" s="24" t="s">
        <v>2024</v>
      </c>
      <c r="C8" s="24"/>
      <c r="D8" s="259">
        <f>'INGRESO INVENTARIO LTE1'!D8:E8</f>
        <v>0</v>
      </c>
      <c r="E8" s="260"/>
      <c r="F8" s="24" t="s">
        <v>2025</v>
      </c>
      <c r="G8" s="233">
        <f>'INGRESO INVENTARIO LTE1'!G8</f>
        <v>0</v>
      </c>
    </row>
    <row r="9" spans="2:9" ht="20.100000000000001" customHeight="1">
      <c r="B9" s="66" t="s">
        <v>402</v>
      </c>
      <c r="C9" s="67"/>
      <c r="D9" s="67"/>
      <c r="E9" s="67"/>
      <c r="F9" s="67"/>
      <c r="G9" s="68"/>
    </row>
    <row r="10" spans="2:9" ht="34.5" customHeight="1">
      <c r="B10" s="92" t="s">
        <v>453</v>
      </c>
      <c r="C10" s="69">
        <f>'INGRESO INVENTARIO LTE1'!C10</f>
        <v>0</v>
      </c>
      <c r="D10" s="93" t="s">
        <v>454</v>
      </c>
      <c r="E10" s="94">
        <f>'INGRESO INVENTARIO LTE1'!E10</f>
        <v>0</v>
      </c>
      <c r="F10" s="95" t="s">
        <v>452</v>
      </c>
      <c r="G10" s="96">
        <f>'INGRESO INVENTARIO LTE1'!G10</f>
        <v>0</v>
      </c>
    </row>
    <row r="11" spans="2:9" ht="20.100000000000001" customHeight="1">
      <c r="B11" s="98" t="s">
        <v>406</v>
      </c>
      <c r="C11" s="99"/>
      <c r="D11" s="100">
        <f>'INGRESO INVENTARIO LTE1'!D11:E11</f>
        <v>0</v>
      </c>
      <c r="E11" s="101"/>
      <c r="F11" s="93" t="s">
        <v>407</v>
      </c>
      <c r="G11" s="102">
        <f>'INGRESO INVENTARIO LTE1'!G11</f>
        <v>0</v>
      </c>
    </row>
    <row r="12" spans="2:9" ht="20.100000000000001" customHeight="1">
      <c r="B12" s="104" t="str">
        <f>'INGRESO INVENTARIO LTE1'!B12</f>
        <v xml:space="preserve"> </v>
      </c>
      <c r="C12" s="257">
        <f>'INGRESO INVENTARIO LTE1'!C12:D12</f>
        <v>0</v>
      </c>
      <c r="D12" s="258"/>
      <c r="E12" s="224" t="str">
        <f>'INGRESO INVENTARIO LTE1'!E12</f>
        <v xml:space="preserve"> </v>
      </c>
      <c r="F12" s="231" t="str">
        <f>'INGRESO INVENTARIO LTE1'!F12</f>
        <v xml:space="preserve">Factor forma  </v>
      </c>
      <c r="G12" s="61" t="str">
        <f>'INGRESO INVENTARIO LTE1'!G12</f>
        <v/>
      </c>
    </row>
    <row r="13" spans="2:9" ht="20.100000000000001" customHeight="1">
      <c r="B13" s="104" t="str">
        <f>'INGRESO INVENTARIO LTE1'!B13</f>
        <v xml:space="preserve"> </v>
      </c>
      <c r="C13" s="257">
        <f>'INGRESO INVENTARIO LTE1'!C13</f>
        <v>0</v>
      </c>
      <c r="D13" s="258"/>
      <c r="E13" s="224" t="str">
        <f>'INGRESO INVENTARIO LTE1'!E13</f>
        <v xml:space="preserve"> </v>
      </c>
      <c r="F13" s="231" t="str">
        <f>'INGRESO INVENTARIO LTE1'!F13</f>
        <v xml:space="preserve">Factor forma  </v>
      </c>
      <c r="G13" s="198">
        <f>'INGRESO INVENTARIO LTE1'!G13</f>
        <v>0</v>
      </c>
    </row>
    <row r="14" spans="2:9" ht="20.100000000000001" customHeight="1">
      <c r="B14" s="66" t="s">
        <v>403</v>
      </c>
      <c r="C14" s="67"/>
      <c r="D14" s="67"/>
      <c r="E14" s="67"/>
      <c r="F14" s="67"/>
      <c r="G14" s="68"/>
    </row>
    <row r="15" spans="2:9" ht="20.100000000000001" customHeight="1">
      <c r="B15" s="108" t="s">
        <v>397</v>
      </c>
      <c r="C15" s="109" t="s">
        <v>395</v>
      </c>
      <c r="D15" s="108" t="s">
        <v>396</v>
      </c>
      <c r="E15" s="108" t="s">
        <v>397</v>
      </c>
      <c r="F15" s="109" t="s">
        <v>395</v>
      </c>
      <c r="G15" s="108" t="s">
        <v>396</v>
      </c>
    </row>
    <row r="16" spans="2:9" ht="20.100000000000001" customHeight="1">
      <c r="B16" s="111">
        <f>'INGRESO INVENTARIO LTE1'!B16</f>
        <v>0</v>
      </c>
      <c r="C16" s="102">
        <f>'INGRESO INVENTARIO LTE1'!C16</f>
        <v>0</v>
      </c>
      <c r="D16" s="112">
        <f>'INGRESO INVENTARIO LTE1'!D16</f>
        <v>0</v>
      </c>
      <c r="E16" s="113">
        <f>'INGRESO INVENTARIO LTE1'!E16</f>
        <v>0</v>
      </c>
      <c r="F16" s="102">
        <f>'INGRESO INVENTARIO LTE1'!F16</f>
        <v>0</v>
      </c>
      <c r="G16" s="112">
        <f>'INGRESO INVENTARIO LTE1'!G16</f>
        <v>0</v>
      </c>
    </row>
    <row r="17" spans="2:8" ht="20.100000000000001" customHeight="1">
      <c r="B17" s="111">
        <f>'INGRESO INVENTARIO LTE1'!B17</f>
        <v>0</v>
      </c>
      <c r="C17" s="102">
        <f>'INGRESO INVENTARIO LTE1'!C17</f>
        <v>0</v>
      </c>
      <c r="D17" s="112">
        <f>'INGRESO INVENTARIO LTE1'!D17</f>
        <v>0</v>
      </c>
      <c r="E17" s="113">
        <f>'INGRESO INVENTARIO LTE1'!E17</f>
        <v>0</v>
      </c>
      <c r="F17" s="102">
        <f>'INGRESO INVENTARIO LTE1'!F17</f>
        <v>0</v>
      </c>
      <c r="G17" s="112">
        <f>'INGRESO INVENTARIO LTE1'!G17</f>
        <v>0</v>
      </c>
    </row>
    <row r="18" spans="2:8" ht="20.100000000000001" customHeight="1">
      <c r="B18" s="111">
        <f>'INGRESO INVENTARIO LTE1'!B18</f>
        <v>0</v>
      </c>
      <c r="C18" s="102">
        <f>'INGRESO INVENTARIO LTE1'!C18</f>
        <v>0</v>
      </c>
      <c r="D18" s="112">
        <f>'INGRESO INVENTARIO LTE1'!D18</f>
        <v>0</v>
      </c>
      <c r="E18" s="113">
        <f>'INGRESO INVENTARIO LTE1'!E18</f>
        <v>0</v>
      </c>
      <c r="F18" s="102">
        <f>'INGRESO INVENTARIO LTE1'!F18</f>
        <v>0</v>
      </c>
      <c r="G18" s="112">
        <f>'INGRESO INVENTARIO LTE1'!G18</f>
        <v>0</v>
      </c>
    </row>
    <row r="19" spans="2:8" ht="20.100000000000001" customHeight="1">
      <c r="B19" s="111">
        <f>'INGRESO INVENTARIO LTE1'!B19</f>
        <v>0</v>
      </c>
      <c r="C19" s="102">
        <f>'INGRESO INVENTARIO LTE1'!C19</f>
        <v>0</v>
      </c>
      <c r="D19" s="112">
        <f>'INGRESO INVENTARIO LTE1'!D19</f>
        <v>0</v>
      </c>
      <c r="E19" s="113">
        <f>'INGRESO INVENTARIO LTE1'!E19</f>
        <v>0</v>
      </c>
      <c r="F19" s="102">
        <f>'INGRESO INVENTARIO LTE1'!F19</f>
        <v>0</v>
      </c>
      <c r="G19" s="112">
        <f>'INGRESO INVENTARIO LTE1'!G19</f>
        <v>0</v>
      </c>
    </row>
    <row r="20" spans="2:8" ht="20.100000000000001" customHeight="1">
      <c r="B20" s="111">
        <f>'INGRESO INVENTARIO LTE1'!B20</f>
        <v>0</v>
      </c>
      <c r="C20" s="102">
        <f>'INGRESO INVENTARIO LTE1'!C20</f>
        <v>0</v>
      </c>
      <c r="D20" s="112">
        <f>'INGRESO INVENTARIO LTE1'!D20</f>
        <v>0</v>
      </c>
      <c r="E20" s="113">
        <f>'INGRESO INVENTARIO LTE1'!E20</f>
        <v>0</v>
      </c>
      <c r="F20" s="102">
        <f>'INGRESO INVENTARIO LTE1'!F20</f>
        <v>0</v>
      </c>
      <c r="G20" s="112">
        <f>'INGRESO INVENTARIO LTE1'!G20</f>
        <v>0</v>
      </c>
    </row>
    <row r="21" spans="2:8" ht="20.100000000000001" customHeight="1">
      <c r="B21" s="111">
        <f>'INGRESO INVENTARIO LTE1'!B21</f>
        <v>0</v>
      </c>
      <c r="C21" s="102">
        <f>'INGRESO INVENTARIO LTE1'!C21</f>
        <v>0</v>
      </c>
      <c r="D21" s="112">
        <f>'INGRESO INVENTARIO LTE1'!D21</f>
        <v>0</v>
      </c>
      <c r="E21" s="113">
        <f>'INGRESO INVENTARIO LTE1'!E21</f>
        <v>0</v>
      </c>
      <c r="F21" s="102">
        <f>'INGRESO INVENTARIO LTE1'!F21</f>
        <v>0</v>
      </c>
      <c r="G21" s="112">
        <f>'INGRESO INVENTARIO LTE1'!G21</f>
        <v>0</v>
      </c>
    </row>
    <row r="22" spans="2:8" ht="20.100000000000001" customHeight="1">
      <c r="B22" s="111">
        <f>'INGRESO INVENTARIO LTE1'!B22</f>
        <v>0</v>
      </c>
      <c r="C22" s="102">
        <f>'INGRESO INVENTARIO LTE1'!C22</f>
        <v>0</v>
      </c>
      <c r="D22" s="112">
        <f>'INGRESO INVENTARIO LTE1'!D22</f>
        <v>0</v>
      </c>
      <c r="E22" s="113">
        <f>'INGRESO INVENTARIO LTE1'!E22</f>
        <v>0</v>
      </c>
      <c r="F22" s="102">
        <f>'INGRESO INVENTARIO LTE1'!F22</f>
        <v>0</v>
      </c>
      <c r="G22" s="112">
        <f>'INGRESO INVENTARIO LTE1'!G22</f>
        <v>0</v>
      </c>
    </row>
    <row r="23" spans="2:8" ht="20.100000000000001" customHeight="1">
      <c r="B23" s="111">
        <f>'INGRESO INVENTARIO LTE1'!B23</f>
        <v>0</v>
      </c>
      <c r="C23" s="102">
        <f>'INGRESO INVENTARIO LTE1'!C23</f>
        <v>0</v>
      </c>
      <c r="D23" s="112">
        <f>'INGRESO INVENTARIO LTE1'!D23</f>
        <v>0</v>
      </c>
      <c r="E23" s="113">
        <f>'INGRESO INVENTARIO LTE1'!E23</f>
        <v>0</v>
      </c>
      <c r="F23" s="102">
        <f>'INGRESO INVENTARIO LTE1'!F23</f>
        <v>0</v>
      </c>
      <c r="G23" s="112">
        <f>'INGRESO INVENTARIO LTE1'!G23</f>
        <v>0</v>
      </c>
    </row>
    <row r="24" spans="2:8" ht="20.100000000000001" customHeight="1">
      <c r="B24" s="111">
        <f>'INGRESO INVENTARIO LTE1'!B24</f>
        <v>0</v>
      </c>
      <c r="C24" s="102">
        <f>'INGRESO INVENTARIO LTE1'!C24</f>
        <v>0</v>
      </c>
      <c r="D24" s="112">
        <f>'INGRESO INVENTARIO LTE1'!D24</f>
        <v>0</v>
      </c>
      <c r="E24" s="113">
        <f>'INGRESO INVENTARIO LTE1'!E24</f>
        <v>0</v>
      </c>
      <c r="F24" s="102">
        <f>'INGRESO INVENTARIO LTE1'!F24</f>
        <v>0</v>
      </c>
      <c r="G24" s="112">
        <f>'INGRESO INVENTARIO LTE1'!G24</f>
        <v>0</v>
      </c>
    </row>
    <row r="25" spans="2:8" ht="20.100000000000001" customHeight="1">
      <c r="B25" s="111">
        <f>'INGRESO INVENTARIO LTE1'!B25</f>
        <v>0</v>
      </c>
      <c r="C25" s="102">
        <f>'INGRESO INVENTARIO LTE1'!C25</f>
        <v>0</v>
      </c>
      <c r="D25" s="112">
        <f>'INGRESO INVENTARIO LTE1'!D25</f>
        <v>0</v>
      </c>
      <c r="E25" s="113">
        <f>'INGRESO INVENTARIO LTE1'!E25</f>
        <v>0</v>
      </c>
      <c r="F25" s="102">
        <f>'INGRESO INVENTARIO LTE1'!F25</f>
        <v>0</v>
      </c>
      <c r="G25" s="112">
        <f>'INGRESO INVENTARIO LTE1'!G25</f>
        <v>0</v>
      </c>
    </row>
    <row r="26" spans="2:8" ht="20.100000000000001" customHeight="1">
      <c r="B26" s="111">
        <f>'INGRESO INVENTARIO LTE1'!B26</f>
        <v>0</v>
      </c>
      <c r="C26" s="102">
        <f>'INGRESO INVENTARIO LTE1'!C26</f>
        <v>0</v>
      </c>
      <c r="D26" s="112">
        <f>'INGRESO INVENTARIO LTE1'!D26</f>
        <v>0</v>
      </c>
      <c r="E26" s="113">
        <f>'INGRESO INVENTARIO LTE1'!E26</f>
        <v>0</v>
      </c>
      <c r="F26" s="102">
        <f>'INGRESO INVENTARIO LTE1'!F26</f>
        <v>0</v>
      </c>
      <c r="G26" s="112">
        <f>'INGRESO INVENTARIO LTE1'!G26</f>
        <v>0</v>
      </c>
    </row>
    <row r="27" spans="2:8" ht="20.100000000000001" customHeight="1">
      <c r="B27" s="111">
        <f>'INGRESO INVENTARIO LTE1'!B27</f>
        <v>0</v>
      </c>
      <c r="C27" s="102">
        <f>'INGRESO INVENTARIO LTE1'!C27</f>
        <v>0</v>
      </c>
      <c r="D27" s="112">
        <f>'INGRESO INVENTARIO LTE1'!D27</f>
        <v>0</v>
      </c>
      <c r="E27" s="113">
        <f>'INGRESO INVENTARIO LTE1'!E27</f>
        <v>0</v>
      </c>
      <c r="F27" s="102">
        <f>'INGRESO INVENTARIO LTE1'!F27</f>
        <v>0</v>
      </c>
      <c r="G27" s="112">
        <f>'INGRESO INVENTARIO LTE1'!G27</f>
        <v>0</v>
      </c>
    </row>
    <row r="28" spans="2:8" ht="20.100000000000001" customHeight="1">
      <c r="B28" s="111">
        <f>'INGRESO INVENTARIO LTE1'!B28</f>
        <v>0</v>
      </c>
      <c r="C28" s="102">
        <f>'INGRESO INVENTARIO LTE1'!C28</f>
        <v>0</v>
      </c>
      <c r="D28" s="112">
        <f>'INGRESO INVENTARIO LTE1'!D28</f>
        <v>0</v>
      </c>
      <c r="E28" s="113">
        <f>'INGRESO INVENTARIO LTE1'!E28</f>
        <v>0</v>
      </c>
      <c r="F28" s="102">
        <f>'INGRESO INVENTARIO LTE1'!F28</f>
        <v>0</v>
      </c>
      <c r="G28" s="112">
        <f>'INGRESO INVENTARIO LTE1'!G28</f>
        <v>0</v>
      </c>
    </row>
    <row r="29" spans="2:8" ht="15.75" customHeight="1">
      <c r="B29" s="111">
        <f>'INGRESO INVENTARIO LTE1'!B29</f>
        <v>0</v>
      </c>
      <c r="C29" s="102">
        <f>'INGRESO INVENTARIO LTE1'!C29</f>
        <v>0</v>
      </c>
      <c r="D29" s="112">
        <f>'INGRESO INVENTARIO LTE1'!D29</f>
        <v>0</v>
      </c>
      <c r="E29" s="113">
        <f>'INGRESO INVENTARIO LTE1'!E29</f>
        <v>0</v>
      </c>
      <c r="F29" s="102">
        <f>'INGRESO INVENTARIO LTE1'!F29</f>
        <v>0</v>
      </c>
      <c r="G29" s="112">
        <f>'INGRESO INVENTARIO LTE1'!G29</f>
        <v>0</v>
      </c>
    </row>
    <row r="30" spans="2:8" ht="13.5" customHeight="1">
      <c r="B30" s="111">
        <f>'INGRESO INVENTARIO LTE1'!B30</f>
        <v>0</v>
      </c>
      <c r="C30" s="102">
        <f>'INGRESO INVENTARIO LTE1'!C30</f>
        <v>0</v>
      </c>
      <c r="D30" s="112">
        <f>'INGRESO INVENTARIO LTE1'!D30</f>
        <v>0</v>
      </c>
      <c r="E30" s="113">
        <f>'INGRESO INVENTARIO LTE1'!E30</f>
        <v>0</v>
      </c>
      <c r="F30" s="102">
        <f>'INGRESO INVENTARIO LTE1'!F30</f>
        <v>0</v>
      </c>
      <c r="G30" s="112">
        <f>'INGRESO INVENTARIO LTE1'!G30</f>
        <v>0</v>
      </c>
    </row>
    <row r="32" spans="2:8" ht="20.100000000000001" customHeight="1">
      <c r="B32" s="125" t="s">
        <v>159</v>
      </c>
      <c r="C32" s="125" t="s">
        <v>157</v>
      </c>
      <c r="D32" s="125" t="s">
        <v>154</v>
      </c>
      <c r="F32" s="126" t="s">
        <v>159</v>
      </c>
      <c r="G32" s="126" t="s">
        <v>157</v>
      </c>
      <c r="H32" s="126" t="s">
        <v>154</v>
      </c>
    </row>
    <row r="33" spans="2:12" ht="20.100000000000001" customHeight="1">
      <c r="B33" s="127" t="s">
        <v>2</v>
      </c>
      <c r="C33" s="128" t="str">
        <f>IF(ISNUMBER(D51),MIN(D51:D78),"")</f>
        <v/>
      </c>
      <c r="D33" s="129">
        <f>MIN(B51:B78)</f>
        <v>0</v>
      </c>
      <c r="F33" s="130" t="s">
        <v>2</v>
      </c>
      <c r="G33" s="131" t="str">
        <f>IF(ISNUMBER(H51),MIN(H51:H78)," ")</f>
        <v xml:space="preserve"> </v>
      </c>
      <c r="H33" s="132">
        <f>MIN(F51:F78)</f>
        <v>0</v>
      </c>
    </row>
    <row r="34" spans="2:12" ht="20.100000000000001" customHeight="1">
      <c r="B34" s="127" t="s">
        <v>3</v>
      </c>
      <c r="C34" s="128" t="str">
        <f>IF(ISNUMBER(D51),MAX(D51:D78)," ")</f>
        <v xml:space="preserve"> </v>
      </c>
      <c r="D34" s="129" t="str">
        <f>IF(ISNUMBER(B51),MAX(B51:B78)," ")</f>
        <v xml:space="preserve"> </v>
      </c>
      <c r="F34" s="130" t="s">
        <v>3</v>
      </c>
      <c r="G34" s="131" t="str">
        <f>IF(ISNUMBER(H51),MAX(H51:H78)," ")</f>
        <v xml:space="preserve"> </v>
      </c>
      <c r="H34" s="132" t="str">
        <f>IF(ISNUMBER(F51),MAX(F51:F78)," ")</f>
        <v xml:space="preserve"> </v>
      </c>
    </row>
    <row r="35" spans="2:12" ht="20.100000000000001" customHeight="1">
      <c r="B35" s="127" t="s">
        <v>162</v>
      </c>
      <c r="C35" s="133" t="str">
        <f>IF(ISNUMBER(D51),AVERAGE(D51:D78)," ")</f>
        <v xml:space="preserve"> </v>
      </c>
      <c r="D35" s="134" t="str">
        <f>IF(ISNUMBER(B51),AVERAGE(B51:B78)," ")</f>
        <v xml:space="preserve"> </v>
      </c>
      <c r="F35" s="130" t="s">
        <v>162</v>
      </c>
      <c r="G35" s="135" t="str">
        <f>IF(ISNUMBER(H51),AVERAGE(H51:H78)," ")</f>
        <v xml:space="preserve"> </v>
      </c>
      <c r="H35" s="136" t="str">
        <f>IF(ISNUMBER(F51),AVERAGE(F51:F78)," ")</f>
        <v xml:space="preserve"> </v>
      </c>
    </row>
    <row r="36" spans="2:12" ht="20.100000000000001" customHeight="1">
      <c r="B36" s="127" t="s">
        <v>1</v>
      </c>
      <c r="C36" s="137" t="str">
        <f>IFERROR(IF(ISNUMBER(D51),VAR(D51:D78)," ")," ")</f>
        <v xml:space="preserve"> </v>
      </c>
      <c r="D36" s="133" t="str">
        <f>IFERROR(IF(ISNUMBER(B51),VAR(B51:B78)," ")," ")</f>
        <v xml:space="preserve"> </v>
      </c>
      <c r="F36" s="130" t="s">
        <v>1</v>
      </c>
      <c r="G36" s="138" t="str">
        <f>IFERROR(IF(ISNUMBER(H51),VAR(H51:H78)," ")," ")</f>
        <v xml:space="preserve"> </v>
      </c>
      <c r="H36" s="135" t="str">
        <f>IFERROR(IF(ISNUMBER(F51),VAR(F51:F78)," ")," ")</f>
        <v xml:space="preserve"> </v>
      </c>
    </row>
    <row r="37" spans="2:12" ht="20.100000000000001" customHeight="1">
      <c r="B37" s="139" t="s">
        <v>8</v>
      </c>
      <c r="C37" s="140" t="str">
        <f>IFERROR(IF(ISNUMBER(D51),STDEV(D51:D78)," ")," ")</f>
        <v xml:space="preserve"> </v>
      </c>
      <c r="D37" s="141" t="str">
        <f>IFERROR(IF(ISNUMBER(B51),STDEV(B51:B78)," ")," ")</f>
        <v xml:space="preserve"> </v>
      </c>
      <c r="F37" s="142" t="s">
        <v>8</v>
      </c>
      <c r="G37" s="143" t="str">
        <f>IFERROR(IF(ISNUMBER(H51),STDEV(H51:H78)," ")," ")</f>
        <v xml:space="preserve"> </v>
      </c>
      <c r="H37" s="144" t="str">
        <f>IFERROR(IF(ISNUMBER(F51),STDEV(F51:F78)," ")," ")</f>
        <v xml:space="preserve"> </v>
      </c>
    </row>
    <row r="38" spans="2:12" ht="20.100000000000001" customHeight="1">
      <c r="B38" s="127" t="s">
        <v>6</v>
      </c>
      <c r="C38" s="145" t="str">
        <f>IFERROR(IF(ISNUMBER(D51),TRUNC((C37/C35)*100,2)," ")," ")</f>
        <v xml:space="preserve"> </v>
      </c>
      <c r="D38" s="133" t="str">
        <f>IFERROR(IF(ISNUMBER(B51),TRUNC((D37/D35)*100,2)," ")," ")</f>
        <v xml:space="preserve"> </v>
      </c>
      <c r="F38" s="130" t="s">
        <v>6</v>
      </c>
      <c r="G38" s="146" t="str">
        <f>IFERROR(IF(ISNUMBER(H51),TRUNC((G37/G35)*100,2)," ")," ")</f>
        <v xml:space="preserve"> </v>
      </c>
      <c r="H38" s="135" t="str">
        <f>IFERROR(IF(ISNUMBER(F51),TRUNC((H37/H35)*100,2)," ")," ")</f>
        <v xml:space="preserve"> </v>
      </c>
    </row>
    <row r="39" spans="2:12" ht="20.100000000000001" customHeight="1">
      <c r="B39" s="127" t="s">
        <v>7</v>
      </c>
      <c r="C39" s="147" t="str">
        <f>IFERROR(IF(ISNUMBER(D51),C37/COUNT(A51:A78)," ")," ")</f>
        <v xml:space="preserve"> </v>
      </c>
      <c r="D39" s="148" t="str">
        <f>IFERROR(IF(ISNUMBER(B51),D37/COUNT(A51:A78)," ")," ")</f>
        <v xml:space="preserve"> </v>
      </c>
      <c r="F39" s="130" t="s">
        <v>7</v>
      </c>
      <c r="G39" s="149" t="str">
        <f>IFERROR(IF(ISNUMBER(H51),G37/COUNT(A51:A78)," ")," ")</f>
        <v xml:space="preserve"> </v>
      </c>
      <c r="H39" s="150" t="str">
        <f>IFERROR(IF(ISNUMBER(F51),H37/COUNT(A51:A78)," ")," ")</f>
        <v xml:space="preserve"> </v>
      </c>
      <c r="L39" s="205"/>
    </row>
    <row r="40" spans="2:12" ht="20.100000000000001" customHeight="1">
      <c r="B40" s="151" t="s">
        <v>161</v>
      </c>
      <c r="C40" s="152" t="str">
        <f>IFERROR(IF(ISNUMBER(C39),TRUNC((C39*D41/C35)*100,2)," "),0)</f>
        <v xml:space="preserve"> </v>
      </c>
      <c r="D40" s="153" t="str">
        <f>IFERROR(IF(ISNUMBER(D39),TRUNC((D39*D41/D35)*100,2)," ")," ")</f>
        <v xml:space="preserve"> </v>
      </c>
      <c r="F40" s="154" t="s">
        <v>161</v>
      </c>
      <c r="G40" s="155" t="str">
        <f>IFERROR(IF(ISNUMBER(G39),TRUNC((G39*H41/G35)*100,2)," "),0)</f>
        <v xml:space="preserve"> </v>
      </c>
      <c r="H40" s="153" t="str">
        <f>IFERROR(IF(ISNUMBER(H39),TRUNC((H39*H41/H35)*100,2)," ")," ")</f>
        <v xml:space="preserve"> </v>
      </c>
    </row>
    <row r="41" spans="2:12" ht="20.100000000000001" customHeight="1">
      <c r="B41" s="156" t="s">
        <v>458</v>
      </c>
      <c r="C41" s="157"/>
      <c r="D41" s="158" t="str">
        <f>IFERROR(IF(ISNUMBER(D51),-_xlfn.T.INV(0.05,COUNT(A51:A78)-1)," ")," ")</f>
        <v xml:space="preserve"> </v>
      </c>
      <c r="F41" s="159" t="s">
        <v>459</v>
      </c>
      <c r="G41" s="160"/>
      <c r="H41" s="161" t="str">
        <f>IFERROR(IF(ISNUMBER(H51),-_xlfn.T.INV(0.05,COUNT(A51:A78)-1)," ")," ")</f>
        <v xml:space="preserve"> </v>
      </c>
    </row>
    <row r="42" spans="2:12" ht="20.100000000000001" customHeight="1" thickBot="1">
      <c r="B42" s="162" t="s">
        <v>409</v>
      </c>
      <c r="C42" s="163"/>
      <c r="D42" s="62" t="str">
        <f>IF(ISNUMBER(D51),SUM(D51:D78)," ")</f>
        <v xml:space="preserve"> </v>
      </c>
      <c r="F42" s="164" t="s">
        <v>409</v>
      </c>
      <c r="G42" s="165"/>
      <c r="H42" s="63" t="str">
        <f>IF(ISNUMBER(H51),SUM(H51:H78)," ")</f>
        <v xml:space="preserve"> </v>
      </c>
    </row>
    <row r="43" spans="2:12" ht="20.100000000000001" customHeight="1" thickBot="1">
      <c r="B43" s="166" t="s">
        <v>160</v>
      </c>
      <c r="C43" s="64" t="s">
        <v>157</v>
      </c>
      <c r="D43" s="65" t="s">
        <v>158</v>
      </c>
      <c r="F43" s="167" t="s">
        <v>160</v>
      </c>
      <c r="G43" s="168" t="s">
        <v>157</v>
      </c>
      <c r="H43" s="167" t="s">
        <v>158</v>
      </c>
    </row>
    <row r="44" spans="2:12" ht="20.100000000000001" hidden="1" customHeight="1" thickBot="1">
      <c r="B44" s="169" t="s">
        <v>156</v>
      </c>
      <c r="C44" s="199" t="str">
        <f>IFERROR(IF(ISNUMBER(C35),TRUNC((C35+CONFIDENCE(0.05,C37,COUNT(A51:A78)))*(10000/C10)*E10,2)," ")," ")</f>
        <v xml:space="preserve"> </v>
      </c>
      <c r="D44" s="200" t="str">
        <f>IFERROR(IF(ISNUMBER(D35),TRUNC((D35+CONFIDENCE(0.05,D37,COUNT(A51:A78)))*(10000/C10)*E10,2)," ")," ")</f>
        <v xml:space="preserve"> </v>
      </c>
      <c r="F44" s="170" t="s">
        <v>156</v>
      </c>
      <c r="G44" s="202" t="str">
        <f>IFERROR(IF(ISNUMBER(G35),TRUNC((G35+CONFIDENCE(0.05,G37,COUNT(A51:A78)))*(10000/C10)*E10,2)," ")," ")</f>
        <v xml:space="preserve"> </v>
      </c>
      <c r="H44" s="203" t="str">
        <f>IFERROR(IF(ISNUMBER(H35),TRUNC((H35+CONFIDENCE(0.05,H37,COUNT(A51:A78)))*(10000/C10)*E10,2)," ")," ")</f>
        <v xml:space="preserve"> </v>
      </c>
    </row>
    <row r="45" spans="2:12" ht="20.100000000000001" customHeight="1" thickBot="1">
      <c r="B45" s="169" t="s">
        <v>2023</v>
      </c>
      <c r="C45" s="201">
        <f>IF($B$45="","",IFERROR(SUM(C44+C47)/2,0))</f>
        <v>0</v>
      </c>
      <c r="D45" s="200">
        <f>IF($B$45="","",IFERROR(SUM(D44+D47)/2,0))</f>
        <v>0</v>
      </c>
      <c r="F45" s="170" t="s">
        <v>2023</v>
      </c>
      <c r="G45" s="204">
        <f>IF($F$45="","",IFERROR(SUM(G44+G47)/2,0))</f>
        <v>0</v>
      </c>
      <c r="H45" s="203">
        <f>IF($F$45="","",IFERROR(SUM(H44+H47)/2,0))</f>
        <v>0</v>
      </c>
    </row>
    <row r="46" spans="2:12" ht="20.100000000000001" customHeight="1" thickBot="1">
      <c r="B46" s="169" t="str">
        <f>IF($G$10="Raleo","Vol. raleo","")</f>
        <v/>
      </c>
      <c r="C46" s="201" t="str">
        <f>IF($B$46="","",$G$13*SUM(C44+C47)/2)</f>
        <v/>
      </c>
      <c r="D46" s="200" t="str">
        <f>IF($B$46="","",$G$13*SUM(D44+D47)/2)</f>
        <v/>
      </c>
      <c r="F46" s="170" t="str">
        <f>IF($G$10="Raleo","Vol. raleo","")</f>
        <v/>
      </c>
      <c r="G46" s="204" t="str">
        <f>IF($F$46="","",$G$13*SUM(G44+G47)/2)</f>
        <v/>
      </c>
      <c r="H46" s="203" t="str">
        <f>IF($F$46="","",$G$13*SUM(H44+H47)/2)</f>
        <v/>
      </c>
    </row>
    <row r="47" spans="2:12" ht="20.100000000000001" hidden="1" customHeight="1" thickBot="1">
      <c r="B47" s="169" t="s">
        <v>155</v>
      </c>
      <c r="C47" s="199" t="str">
        <f>IFERROR(IF(ISNUMBER(C35),TRUNC((C35-CONFIDENCE(0.05,C37,COUNT(A51:A78)))*(10000/C10)*E10,2)," ")," ")</f>
        <v xml:space="preserve"> </v>
      </c>
      <c r="D47" s="200" t="str">
        <f>IFERROR(IF(ISNUMBER(D35),TRUNC((D35-CONFIDENCE(0.05,D37,COUNT(A51:A78)))*(10000/C10)*E10,2)," ")," ")</f>
        <v xml:space="preserve"> </v>
      </c>
      <c r="F47" s="170" t="s">
        <v>155</v>
      </c>
      <c r="G47" s="202" t="str">
        <f>IFERROR(IF(ISNUMBER(G35),TRUNC((G35-CONFIDENCE(0.05,G37,COUNT(A51:A78)))*(10000/C10)*E10,2)," ")," ")</f>
        <v xml:space="preserve"> </v>
      </c>
      <c r="H47" s="203" t="str">
        <f>IFERROR(IF(ISNUMBER(H35),TRUNC((H35-CONFIDENCE(0.05,H37,COUNT(A51:A78)))*(10000/C10)*E10,2)," ")," ")</f>
        <v xml:space="preserve"> </v>
      </c>
    </row>
    <row r="49" spans="1:12" ht="20.100000000000001" customHeight="1">
      <c r="B49" s="171" t="str">
        <f>'INGRESO INVENTARIO LTE1'!B12</f>
        <v xml:space="preserve"> </v>
      </c>
      <c r="C49" s="253">
        <f>'INGRESO INVENTARIO LTE1'!C12</f>
        <v>0</v>
      </c>
      <c r="D49" s="254"/>
      <c r="F49" s="172" t="str">
        <f>'INGRESO INVENTARIO LTE1'!B13</f>
        <v xml:space="preserve"> </v>
      </c>
      <c r="G49" s="255">
        <f>'INGRESO INVENTARIO LTE1'!C13</f>
        <v>0</v>
      </c>
      <c r="H49" s="256"/>
    </row>
    <row r="50" spans="1:12" ht="28.5" customHeight="1">
      <c r="A50" s="125" t="s">
        <v>4</v>
      </c>
      <c r="B50" s="173" t="s">
        <v>5</v>
      </c>
      <c r="C50" s="173" t="s">
        <v>460</v>
      </c>
      <c r="D50" s="173" t="s">
        <v>461</v>
      </c>
      <c r="F50" s="174" t="s">
        <v>5</v>
      </c>
      <c r="G50" s="174" t="s">
        <v>460</v>
      </c>
      <c r="H50" s="174" t="s">
        <v>461</v>
      </c>
      <c r="K50" s="79"/>
      <c r="L50" s="79"/>
    </row>
    <row r="51" spans="1:12" ht="20.100000000000001" customHeight="1">
      <c r="A51" s="175" t="str">
        <f>IF((IFERROR(INDEX('INGRESO INVENTARIO LTE1'!$C$34:'INGRESO INVENTARIO LTE1'!$C$2602,MATCH(0,INDEX(COUNTIF($A$50:A50,'INGRESO INVENTARIO LTE1'!$C$34:'INGRESO INVENTARIO LTE1'!$C$2602),),)),""))=0," ",IFERROR(INDEX('INGRESO INVENTARIO LTE1'!$C$34:'INGRESO INVENTARIO LTE1'!$C$2602,MATCH(0,INDEX(COUNTIF($A$50:A50,'INGRESO INVENTARIO LTE1'!$C$34:'INGRESO INVENTARIO LTE1'!$C$2602),),)),""))</f>
        <v xml:space="preserve"> </v>
      </c>
      <c r="B51" s="175" t="str">
        <f>IF(A51=" "," ",COUNTIFS('INGRESO INVENTARIO LTE1'!$B$34:$B$2651,$B$49,'INGRESO INVENTARIO LTE1'!$C$34:$C$2651,A51))</f>
        <v xml:space="preserve"> </v>
      </c>
      <c r="C51" s="176" t="str">
        <f>IFERROR(AVERAGEIFS('INGRESO INVENTARIO LTE1'!$G$34:$G$2651,'INGRESO INVENTARIO LTE1'!$B$34:$B$2651,$B$49,'INGRESO INVENTARIO LTE1'!$C$34:$C$2651,A51)," ")</f>
        <v xml:space="preserve"> </v>
      </c>
      <c r="D51" s="176" t="str">
        <f>IF(A51=" "," ",SUMIFS('INGRESO INVENTARIO LTE1'!$G$34:$G$2651,'INGRESO INVENTARIO LTE1'!$B$34:$B$2651,$B$49,'INGRESO INVENTARIO LTE1'!$C$34:$C$2651,A51))</f>
        <v xml:space="preserve"> </v>
      </c>
      <c r="F51" s="177" t="str">
        <f>IF(A51=" "," ",COUNTIFS('INGRESO INVENTARIO LTE1'!$B$34:$B$2651,$F$49,'INGRESO INVENTARIO LTE1'!$C$34:$C$2651,A51))</f>
        <v xml:space="preserve"> </v>
      </c>
      <c r="G51" s="178" t="str">
        <f>IFERROR(AVERAGEIFS('INGRESO INVENTARIO LTE1'!$G$34:$G$2651,'INGRESO INVENTARIO LTE1'!$B$34:$B$2651,$F$49,'INGRESO INVENTARIO LTE1'!$C$34:$C$2651,A51)," ")</f>
        <v xml:space="preserve"> </v>
      </c>
      <c r="H51" s="178" t="str">
        <f>IF(A51=" "," ",SUMIFS('INGRESO INVENTARIO LTE1'!$G$34:$G$2651,'INGRESO INVENTARIO LTE1'!$B$34:$B$2651,$F$49,'INGRESO INVENTARIO LTE1'!$C$34:$C$2651,A51))</f>
        <v xml:space="preserve"> </v>
      </c>
    </row>
    <row r="52" spans="1:12" ht="20.100000000000001" customHeight="1">
      <c r="A52" s="175" t="str">
        <f>IF((IFERROR(INDEX('INGRESO INVENTARIO LTE1'!$C$34:'INGRESO INVENTARIO LTE1'!$C$2602,MATCH(0,INDEX(COUNTIF($A$50:A51,'INGRESO INVENTARIO LTE1'!$C$34:'INGRESO INVENTARIO LTE1'!$C$2602),),)),""))=0," ",IFERROR(INDEX('INGRESO INVENTARIO LTE1'!$C$34:'INGRESO INVENTARIO LTE1'!$C$2602,MATCH(0,INDEX(COUNTIF($A$50:A51,'INGRESO INVENTARIO LTE1'!$C$34:'INGRESO INVENTARIO LTE1'!$C$2602),),)),""))</f>
        <v xml:space="preserve"> </v>
      </c>
      <c r="B52" s="175" t="str">
        <f>IF(A52=" "," ",COUNTIFS('INGRESO INVENTARIO LTE1'!$B$34:$B$2651,$B$49,'INGRESO INVENTARIO LTE1'!$C$34:$C$2651,A52))</f>
        <v xml:space="preserve"> </v>
      </c>
      <c r="C52" s="176" t="str">
        <f>IFERROR(AVERAGEIFS('INGRESO INVENTARIO LTE1'!$G$34:$G$2651,'INGRESO INVENTARIO LTE1'!$B$34:$B$2651,$B$49,'INGRESO INVENTARIO LTE1'!$C$34:$C$2651,A52)," ")</f>
        <v xml:space="preserve"> </v>
      </c>
      <c r="D52" s="176" t="str">
        <f>IF(A52=" "," ",SUMIFS('INGRESO INVENTARIO LTE1'!$G$34:$G$2651,'INGRESO INVENTARIO LTE1'!$B$34:$B$2651,$B$49,'INGRESO INVENTARIO LTE1'!$C$34:$C$2651,A52))</f>
        <v xml:space="preserve"> </v>
      </c>
      <c r="F52" s="177" t="str">
        <f>IF(A52=" "," ",COUNTIFS('INGRESO INVENTARIO LTE1'!$B$34:$B$2651,$F$49,'INGRESO INVENTARIO LTE1'!$C$34:$C$2651,A52))</f>
        <v xml:space="preserve"> </v>
      </c>
      <c r="G52" s="178" t="str">
        <f>IFERROR(AVERAGEIFS('INGRESO INVENTARIO LTE1'!$G$34:$G$2651,'INGRESO INVENTARIO LTE1'!$B$34:$B$2651,$F$49,'INGRESO INVENTARIO LTE1'!$C$34:$C$2651,A52)," ")</f>
        <v xml:space="preserve"> </v>
      </c>
      <c r="H52" s="178" t="str">
        <f>IF(A52=" "," ",SUMIFS('INGRESO INVENTARIO LTE1'!$G$34:$G$2651,'INGRESO INVENTARIO LTE1'!$B$34:$B$2651,$F$49,'INGRESO INVENTARIO LTE1'!$C$34:$C$2651,A52))</f>
        <v xml:space="preserve"> </v>
      </c>
    </row>
    <row r="53" spans="1:12" ht="20.100000000000001" customHeight="1">
      <c r="A53" s="175" t="str">
        <f>IF((IFERROR(INDEX('INGRESO INVENTARIO LTE1'!$C$34:'INGRESO INVENTARIO LTE1'!$C$2602,MATCH(0,INDEX(COUNTIF($A$50:A52,'INGRESO INVENTARIO LTE1'!$C$34:'INGRESO INVENTARIO LTE1'!$C$2602),),)),""))=0," ",IFERROR(INDEX('INGRESO INVENTARIO LTE1'!$C$34:'INGRESO INVENTARIO LTE1'!$C$2602,MATCH(0,INDEX(COUNTIF($A$50:A52,'INGRESO INVENTARIO LTE1'!$C$34:'INGRESO INVENTARIO LTE1'!$C$2602),),)),""))</f>
        <v xml:space="preserve"> </v>
      </c>
      <c r="B53" s="175" t="str">
        <f>IF(A53=" "," ",COUNTIFS('INGRESO INVENTARIO LTE1'!$B$34:$B$2651,$B$49,'INGRESO INVENTARIO LTE1'!$C$34:$C$2651,A53))</f>
        <v xml:space="preserve"> </v>
      </c>
      <c r="C53" s="176" t="str">
        <f>IFERROR(AVERAGEIFS('INGRESO INVENTARIO LTE1'!$G$34:$G$2651,'INGRESO INVENTARIO LTE1'!$B$34:$B$2651,$B$49,'INGRESO INVENTARIO LTE1'!$C$34:$C$2651,A53)," ")</f>
        <v xml:space="preserve"> </v>
      </c>
      <c r="D53" s="176" t="str">
        <f>IF(A53=" "," ",SUMIFS('INGRESO INVENTARIO LTE1'!$G$34:$G$2651,'INGRESO INVENTARIO LTE1'!$B$34:$B$2651,$B$49,'INGRESO INVENTARIO LTE1'!$C$34:$C$2651,A53))</f>
        <v xml:space="preserve"> </v>
      </c>
      <c r="F53" s="177" t="str">
        <f>IF(A53=" "," ",COUNTIFS('INGRESO INVENTARIO LTE1'!$B$34:$B$2651,$F$49,'INGRESO INVENTARIO LTE1'!$C$34:$C$2651,A53))</f>
        <v xml:space="preserve"> </v>
      </c>
      <c r="G53" s="178" t="str">
        <f>IFERROR(AVERAGEIFS('INGRESO INVENTARIO LTE1'!$G$34:$G$2651,'INGRESO INVENTARIO LTE1'!$B$34:$B$2651,$F$49,'INGRESO INVENTARIO LTE1'!$C$34:$C$2651,A53)," ")</f>
        <v xml:space="preserve"> </v>
      </c>
      <c r="H53" s="178" t="str">
        <f>IF(A53=" "," ",SUMIFS('INGRESO INVENTARIO LTE1'!$G$34:$G$2651,'INGRESO INVENTARIO LTE1'!$B$34:$B$2651,$F$49,'INGRESO INVENTARIO LTE1'!$C$34:$C$2651,A53))</f>
        <v xml:space="preserve"> </v>
      </c>
    </row>
    <row r="54" spans="1:12" ht="20.100000000000001" customHeight="1">
      <c r="A54" s="175" t="str">
        <f>IF((IFERROR(INDEX('INGRESO INVENTARIO LTE1'!$C$34:'INGRESO INVENTARIO LTE1'!$C$2602,MATCH(0,INDEX(COUNTIF($A$50:A53,'INGRESO INVENTARIO LTE1'!$C$34:'INGRESO INVENTARIO LTE1'!$C$2602),),)),""))=0," ",IFERROR(INDEX('INGRESO INVENTARIO LTE1'!$C$34:'INGRESO INVENTARIO LTE1'!$C$2602,MATCH(0,INDEX(COUNTIF($A$50:A53,'INGRESO INVENTARIO LTE1'!$C$34:'INGRESO INVENTARIO LTE1'!$C$2602),),)),""))</f>
        <v xml:space="preserve"> </v>
      </c>
      <c r="B54" s="175" t="str">
        <f>IF(A54=" "," ",COUNTIFS('INGRESO INVENTARIO LTE1'!$B$34:$B$2651,$B$49,'INGRESO INVENTARIO LTE1'!$C$34:$C$2651,A54))</f>
        <v xml:space="preserve"> </v>
      </c>
      <c r="C54" s="176" t="str">
        <f>IFERROR(AVERAGEIFS('INGRESO INVENTARIO LTE1'!$G$34:$G$2651,'INGRESO INVENTARIO LTE1'!$B$34:$B$2651,$B$49,'INGRESO INVENTARIO LTE1'!$C$34:$C$2651,A54)," ")</f>
        <v xml:space="preserve"> </v>
      </c>
      <c r="D54" s="176" t="str">
        <f>IF(A54=" "," ",SUMIFS('INGRESO INVENTARIO LTE1'!$G$34:$G$2651,'INGRESO INVENTARIO LTE1'!$B$34:$B$2651,$B$49,'INGRESO INVENTARIO LTE1'!$C$34:$C$2651,A54))</f>
        <v xml:space="preserve"> </v>
      </c>
      <c r="F54" s="177" t="str">
        <f>IF(A54=" "," ",COUNTIFS('INGRESO INVENTARIO LTE1'!$B$34:$B$2651,$F$49,'INGRESO INVENTARIO LTE1'!$C$34:$C$2651,A54))</f>
        <v xml:space="preserve"> </v>
      </c>
      <c r="G54" s="178" t="str">
        <f>IFERROR(AVERAGEIFS('INGRESO INVENTARIO LTE1'!$G$34:$G$2651,'INGRESO INVENTARIO LTE1'!$B$34:$B$2651,$F$49,'INGRESO INVENTARIO LTE1'!$C$34:$C$2651,A54)," ")</f>
        <v xml:space="preserve"> </v>
      </c>
      <c r="H54" s="178" t="str">
        <f>IF(A54=" "," ",SUMIFS('INGRESO INVENTARIO LTE1'!$G$34:$G$2651,'INGRESO INVENTARIO LTE1'!$B$34:$B$2651,$F$49,'INGRESO INVENTARIO LTE1'!$C$34:$C$2651,A54))</f>
        <v xml:space="preserve"> </v>
      </c>
    </row>
    <row r="55" spans="1:12" ht="20.100000000000001" customHeight="1">
      <c r="A55" s="175" t="str">
        <f>IF((IFERROR(INDEX('INGRESO INVENTARIO LTE1'!$C$34:'INGRESO INVENTARIO LTE1'!$C$2602,MATCH(0,INDEX(COUNTIF($A$50:A54,'INGRESO INVENTARIO LTE1'!$C$34:'INGRESO INVENTARIO LTE1'!$C$2602),),)),""))=0," ",IFERROR(INDEX('INGRESO INVENTARIO LTE1'!$C$34:'INGRESO INVENTARIO LTE1'!$C$2602,MATCH(0,INDEX(COUNTIF($A$50:A54,'INGRESO INVENTARIO LTE1'!$C$34:'INGRESO INVENTARIO LTE1'!$C$2602),),)),""))</f>
        <v xml:space="preserve"> </v>
      </c>
      <c r="B55" s="175" t="str">
        <f>IF(A55=" "," ",COUNTIFS('INGRESO INVENTARIO LTE1'!$B$34:$B$2651,$B$49,'INGRESO INVENTARIO LTE1'!$C$34:$C$2651,A55))</f>
        <v xml:space="preserve"> </v>
      </c>
      <c r="C55" s="176" t="str">
        <f>IFERROR(AVERAGEIFS('INGRESO INVENTARIO LTE1'!$G$34:$G$2651,'INGRESO INVENTARIO LTE1'!$B$34:$B$2651,$B$49,'INGRESO INVENTARIO LTE1'!$C$34:$C$2651,A55)," ")</f>
        <v xml:space="preserve"> </v>
      </c>
      <c r="D55" s="176" t="str">
        <f>IF(A55=" "," ",SUMIFS('INGRESO INVENTARIO LTE1'!$G$34:$G$2651,'INGRESO INVENTARIO LTE1'!$B$34:$B$2651,$B$49,'INGRESO INVENTARIO LTE1'!$C$34:$C$2651,A55))</f>
        <v xml:space="preserve"> </v>
      </c>
      <c r="F55" s="177" t="str">
        <f>IF(A55=" "," ",COUNTIFS('INGRESO INVENTARIO LTE1'!$B$34:$B$2651,$F$49,'INGRESO INVENTARIO LTE1'!$C$34:$C$2651,A55))</f>
        <v xml:space="preserve"> </v>
      </c>
      <c r="G55" s="178" t="str">
        <f>IFERROR(AVERAGEIFS('INGRESO INVENTARIO LTE1'!$G$34:$G$2651,'INGRESO INVENTARIO LTE1'!$B$34:$B$2651,$F$49,'INGRESO INVENTARIO LTE1'!$C$34:$C$2651,A55)," ")</f>
        <v xml:space="preserve"> </v>
      </c>
      <c r="H55" s="178" t="str">
        <f>IF(A55=" "," ",SUMIFS('INGRESO INVENTARIO LTE1'!$G$34:$G$2651,'INGRESO INVENTARIO LTE1'!$B$34:$B$2651,$F$49,'INGRESO INVENTARIO LTE1'!$C$34:$C$2651,A55))</f>
        <v xml:space="preserve"> </v>
      </c>
    </row>
    <row r="56" spans="1:12" ht="20.100000000000001" customHeight="1">
      <c r="A56" s="175" t="str">
        <f>IF((IFERROR(INDEX('INGRESO INVENTARIO LTE1'!$C$34:'INGRESO INVENTARIO LTE1'!$C$2602,MATCH(0,INDEX(COUNTIF($A$50:A55,'INGRESO INVENTARIO LTE1'!$C$34:'INGRESO INVENTARIO LTE1'!$C$2602),),)),""))=0," ",IFERROR(INDEX('INGRESO INVENTARIO LTE1'!$C$34:'INGRESO INVENTARIO LTE1'!$C$2602,MATCH(0,INDEX(COUNTIF($A$50:A55,'INGRESO INVENTARIO LTE1'!$C$34:'INGRESO INVENTARIO LTE1'!$C$2602),),)),""))</f>
        <v xml:space="preserve"> </v>
      </c>
      <c r="B56" s="175" t="str">
        <f>IF(A56=" "," ",COUNTIFS('INGRESO INVENTARIO LTE1'!$B$34:$B$2651,$B$49,'INGRESO INVENTARIO LTE1'!$C$34:$C$2651,A56))</f>
        <v xml:space="preserve"> </v>
      </c>
      <c r="C56" s="176" t="str">
        <f>IFERROR(AVERAGEIFS('INGRESO INVENTARIO LTE1'!$G$34:$G$2651,'INGRESO INVENTARIO LTE1'!$B$34:$B$2651,$B$49,'INGRESO INVENTARIO LTE1'!$C$34:$C$2651,A56)," ")</f>
        <v xml:space="preserve"> </v>
      </c>
      <c r="D56" s="176" t="str">
        <f>IF(A56=" "," ",SUMIFS('INGRESO INVENTARIO LTE1'!$G$34:$G$2651,'INGRESO INVENTARIO LTE1'!$B$34:$B$2651,$B$49,'INGRESO INVENTARIO LTE1'!$C$34:$C$2651,A56))</f>
        <v xml:space="preserve"> </v>
      </c>
      <c r="F56" s="177" t="str">
        <f>IF(A56=" "," ",COUNTIFS('INGRESO INVENTARIO LTE1'!$B$34:$B$2651,$F$49,'INGRESO INVENTARIO LTE1'!$C$34:$C$2651,A56))</f>
        <v xml:space="preserve"> </v>
      </c>
      <c r="G56" s="178" t="str">
        <f>IFERROR(AVERAGEIFS('INGRESO INVENTARIO LTE1'!$G$34:$G$2651,'INGRESO INVENTARIO LTE1'!$B$34:$B$2651,$F$49,'INGRESO INVENTARIO LTE1'!$C$34:$C$2651,A56)," ")</f>
        <v xml:space="preserve"> </v>
      </c>
      <c r="H56" s="178" t="str">
        <f>IF(A56=" "," ",SUMIFS('INGRESO INVENTARIO LTE1'!$G$34:$G$2651,'INGRESO INVENTARIO LTE1'!$B$34:$B$2651,$F$49,'INGRESO INVENTARIO LTE1'!$C$34:$C$2651,A56))</f>
        <v xml:space="preserve"> </v>
      </c>
    </row>
    <row r="57" spans="1:12" ht="20.100000000000001" customHeight="1">
      <c r="A57" s="175" t="str">
        <f>IF((IFERROR(INDEX('INGRESO INVENTARIO LTE1'!$C$34:'INGRESO INVENTARIO LTE1'!$C$2602,MATCH(0,INDEX(COUNTIF($A$50:A56,'INGRESO INVENTARIO LTE1'!$C$34:'INGRESO INVENTARIO LTE1'!$C$2602),),)),""))=0," ",IFERROR(INDEX('INGRESO INVENTARIO LTE1'!$C$34:'INGRESO INVENTARIO LTE1'!$C$2602,MATCH(0,INDEX(COUNTIF($A$50:A56,'INGRESO INVENTARIO LTE1'!$C$34:'INGRESO INVENTARIO LTE1'!$C$2602),),)),""))</f>
        <v xml:space="preserve"> </v>
      </c>
      <c r="B57" s="175" t="str">
        <f>IF(A57=" "," ",COUNTIFS('INGRESO INVENTARIO LTE1'!$B$34:$B$2651,$B$49,'INGRESO INVENTARIO LTE1'!$C$34:$C$2651,A57))</f>
        <v xml:space="preserve"> </v>
      </c>
      <c r="C57" s="176" t="str">
        <f>IFERROR(AVERAGEIFS('INGRESO INVENTARIO LTE1'!$G$34:$G$2651,'INGRESO INVENTARIO LTE1'!$B$34:$B$2651,$B$49,'INGRESO INVENTARIO LTE1'!$C$34:$C$2651,A57)," ")</f>
        <v xml:space="preserve"> </v>
      </c>
      <c r="D57" s="176" t="str">
        <f>IF(A57=" "," ",SUMIFS('INGRESO INVENTARIO LTE1'!$G$34:$G$2651,'INGRESO INVENTARIO LTE1'!$B$34:$B$2651,$B$49,'INGRESO INVENTARIO LTE1'!$C$34:$C$2651,A57))</f>
        <v xml:space="preserve"> </v>
      </c>
      <c r="F57" s="177" t="str">
        <f>IF(A57=" "," ",COUNTIFS('INGRESO INVENTARIO LTE1'!$B$34:$B$2651,$F$49,'INGRESO INVENTARIO LTE1'!$C$34:$C$2651,A57))</f>
        <v xml:space="preserve"> </v>
      </c>
      <c r="G57" s="178" t="str">
        <f>IFERROR(AVERAGEIFS('INGRESO INVENTARIO LTE1'!$G$34:$G$2651,'INGRESO INVENTARIO LTE1'!$B$34:$B$2651,$F$49,'INGRESO INVENTARIO LTE1'!$C$34:$C$2651,A57)," ")</f>
        <v xml:space="preserve"> </v>
      </c>
      <c r="H57" s="178" t="str">
        <f>IF(A57=" "," ",SUMIFS('INGRESO INVENTARIO LTE1'!$G$34:$G$2651,'INGRESO INVENTARIO LTE1'!$B$34:$B$2651,$F$49,'INGRESO INVENTARIO LTE1'!$C$34:$C$2651,A57))</f>
        <v xml:space="preserve"> </v>
      </c>
    </row>
    <row r="58" spans="1:12" ht="20.100000000000001" customHeight="1">
      <c r="A58" s="175" t="str">
        <f>IF((IFERROR(INDEX('INGRESO INVENTARIO LTE1'!$C$34:'INGRESO INVENTARIO LTE1'!$C$2602,MATCH(0,INDEX(COUNTIF($A$50:A57,'INGRESO INVENTARIO LTE1'!$C$34:'INGRESO INVENTARIO LTE1'!$C$2602),),)),""))=0," ",IFERROR(INDEX('INGRESO INVENTARIO LTE1'!$C$34:'INGRESO INVENTARIO LTE1'!$C$2602,MATCH(0,INDEX(COUNTIF($A$50:A57,'INGRESO INVENTARIO LTE1'!$C$34:'INGRESO INVENTARIO LTE1'!$C$2602),),)),""))</f>
        <v xml:space="preserve"> </v>
      </c>
      <c r="B58" s="175" t="str">
        <f>IF(A58=" "," ",COUNTIFS('INGRESO INVENTARIO LTE1'!$B$34:$B$2651,$B$49,'INGRESO INVENTARIO LTE1'!$C$34:$C$2651,A58))</f>
        <v xml:space="preserve"> </v>
      </c>
      <c r="C58" s="176" t="str">
        <f>IFERROR(AVERAGEIFS('INGRESO INVENTARIO LTE1'!$G$34:$G$2651,'INGRESO INVENTARIO LTE1'!$B$34:$B$2651,$B$49,'INGRESO INVENTARIO LTE1'!$C$34:$C$2651,A58)," ")</f>
        <v xml:space="preserve"> </v>
      </c>
      <c r="D58" s="176" t="str">
        <f>IF(A58=" "," ",SUMIFS('INGRESO INVENTARIO LTE1'!$G$34:$G$2651,'INGRESO INVENTARIO LTE1'!$B$34:$B$2651,$B$49,'INGRESO INVENTARIO LTE1'!$C$34:$C$2651,A58))</f>
        <v xml:space="preserve"> </v>
      </c>
      <c r="F58" s="177" t="str">
        <f>IF(A58=" "," ",COUNTIFS('INGRESO INVENTARIO LTE1'!$B$34:$B$2651,$F$49,'INGRESO INVENTARIO LTE1'!$C$34:$C$2651,A58))</f>
        <v xml:space="preserve"> </v>
      </c>
      <c r="G58" s="178" t="str">
        <f>IFERROR(AVERAGEIFS('INGRESO INVENTARIO LTE1'!$G$34:$G$2651,'INGRESO INVENTARIO LTE1'!$B$34:$B$2651,$F$49,'INGRESO INVENTARIO LTE1'!$C$34:$C$2651,A58)," ")</f>
        <v xml:space="preserve"> </v>
      </c>
      <c r="H58" s="178" t="str">
        <f>IF(A58=" "," ",SUMIFS('INGRESO INVENTARIO LTE1'!$G$34:$G$2651,'INGRESO INVENTARIO LTE1'!$B$34:$B$2651,$F$49,'INGRESO INVENTARIO LTE1'!$C$34:$C$2651,A58))</f>
        <v xml:space="preserve"> </v>
      </c>
    </row>
    <row r="59" spans="1:12" ht="20.100000000000001" customHeight="1">
      <c r="A59" s="175" t="str">
        <f>IF((IFERROR(INDEX('INGRESO INVENTARIO LTE1'!$C$34:'INGRESO INVENTARIO LTE1'!$C$2602,MATCH(0,INDEX(COUNTIF($A$50:A58,'INGRESO INVENTARIO LTE1'!$C$34:'INGRESO INVENTARIO LTE1'!$C$2602),),)),""))=0," ",IFERROR(INDEX('INGRESO INVENTARIO LTE1'!$C$34:'INGRESO INVENTARIO LTE1'!$C$2602,MATCH(0,INDEX(COUNTIF($A$50:A58,'INGRESO INVENTARIO LTE1'!$C$34:'INGRESO INVENTARIO LTE1'!$C$2602),),)),""))</f>
        <v xml:space="preserve"> </v>
      </c>
      <c r="B59" s="175" t="str">
        <f>IF(A59=" "," ",COUNTIFS('INGRESO INVENTARIO LTE1'!$B$34:$B$2651,$B$49,'INGRESO INVENTARIO LTE1'!$C$34:$C$2651,A59))</f>
        <v xml:space="preserve"> </v>
      </c>
      <c r="C59" s="176" t="str">
        <f>IFERROR(AVERAGEIFS('INGRESO INVENTARIO LTE1'!$G$34:$G$2651,'INGRESO INVENTARIO LTE1'!$B$34:$B$2651,$B$49,'INGRESO INVENTARIO LTE1'!$C$34:$C$2651,A59)," ")</f>
        <v xml:space="preserve"> </v>
      </c>
      <c r="D59" s="176" t="str">
        <f>IF(A59=" "," ",SUMIFS('INGRESO INVENTARIO LTE1'!$G$34:$G$2651,'INGRESO INVENTARIO LTE1'!$B$34:$B$2651,$B$49,'INGRESO INVENTARIO LTE1'!$C$34:$C$2651,A59))</f>
        <v xml:space="preserve"> </v>
      </c>
      <c r="F59" s="177" t="str">
        <f>IF(A59=" "," ",COUNTIFS('INGRESO INVENTARIO LTE1'!$B$34:$B$2651,$F$49,'INGRESO INVENTARIO LTE1'!$C$34:$C$2651,A59))</f>
        <v xml:space="preserve"> </v>
      </c>
      <c r="G59" s="178" t="str">
        <f>IFERROR(AVERAGEIFS('INGRESO INVENTARIO LTE1'!$G$34:$G$2651,'INGRESO INVENTARIO LTE1'!$B$34:$B$2651,$F$49,'INGRESO INVENTARIO LTE1'!$C$34:$C$2651,A59)," ")</f>
        <v xml:space="preserve"> </v>
      </c>
      <c r="H59" s="178" t="str">
        <f>IF(A59=" "," ",SUMIFS('INGRESO INVENTARIO LTE1'!$G$34:$G$2651,'INGRESO INVENTARIO LTE1'!$B$34:$B$2651,$F$49,'INGRESO INVENTARIO LTE1'!$C$34:$C$2651,A59))</f>
        <v xml:space="preserve"> </v>
      </c>
    </row>
    <row r="60" spans="1:12" ht="20.100000000000001" customHeight="1">
      <c r="A60" s="175" t="str">
        <f>IF((IFERROR(INDEX('INGRESO INVENTARIO LTE1'!$C$34:'INGRESO INVENTARIO LTE1'!$C$2602,MATCH(0,INDEX(COUNTIF($A$50:A59,'INGRESO INVENTARIO LTE1'!$C$34:'INGRESO INVENTARIO LTE1'!$C$2602),),)),""))=0," ",IFERROR(INDEX('INGRESO INVENTARIO LTE1'!$C$34:'INGRESO INVENTARIO LTE1'!$C$2602,MATCH(0,INDEX(COUNTIF($A$50:A59,'INGRESO INVENTARIO LTE1'!$C$34:'INGRESO INVENTARIO LTE1'!$C$2602),),)),""))</f>
        <v xml:space="preserve"> </v>
      </c>
      <c r="B60" s="175" t="str">
        <f>IF(A60=" "," ",COUNTIFS('INGRESO INVENTARIO LTE1'!$B$34:$B$2651,$B$49,'INGRESO INVENTARIO LTE1'!$C$34:$C$2651,A60))</f>
        <v xml:space="preserve"> </v>
      </c>
      <c r="C60" s="176" t="str">
        <f>IFERROR(AVERAGEIFS('INGRESO INVENTARIO LTE1'!$G$34:$G$2651,'INGRESO INVENTARIO LTE1'!$B$34:$B$2651,$B$49,'INGRESO INVENTARIO LTE1'!$C$34:$C$2651,A60)," ")</f>
        <v xml:space="preserve"> </v>
      </c>
      <c r="D60" s="176" t="str">
        <f>IF(A60=" "," ",SUMIFS('INGRESO INVENTARIO LTE1'!$G$34:$G$2651,'INGRESO INVENTARIO LTE1'!$B$34:$B$2651,$B$49,'INGRESO INVENTARIO LTE1'!$C$34:$C$2651,A60))</f>
        <v xml:space="preserve"> </v>
      </c>
      <c r="F60" s="177" t="str">
        <f>IF(A60=" "," ",COUNTIFS('INGRESO INVENTARIO LTE1'!$B$34:$B$2651,$F$49,'INGRESO INVENTARIO LTE1'!$C$34:$C$2651,A60))</f>
        <v xml:space="preserve"> </v>
      </c>
      <c r="G60" s="178" t="str">
        <f>IFERROR(AVERAGEIFS('INGRESO INVENTARIO LTE1'!$G$34:$G$2651,'INGRESO INVENTARIO LTE1'!$B$34:$B$2651,$F$49,'INGRESO INVENTARIO LTE1'!$C$34:$C$2651,A60)," ")</f>
        <v xml:space="preserve"> </v>
      </c>
      <c r="H60" s="178" t="str">
        <f>IF(A60=" "," ",SUMIFS('INGRESO INVENTARIO LTE1'!$G$34:$G$2651,'INGRESO INVENTARIO LTE1'!$B$34:$B$2651,$F$49,'INGRESO INVENTARIO LTE1'!$C$34:$C$2651,A60))</f>
        <v xml:space="preserve"> </v>
      </c>
    </row>
    <row r="61" spans="1:12" ht="20.100000000000001" customHeight="1">
      <c r="A61" s="175" t="str">
        <f>IF((IFERROR(INDEX('INGRESO INVENTARIO LTE1'!$C$34:'INGRESO INVENTARIO LTE1'!$C$2602,MATCH(0,INDEX(COUNTIF($A$50:A60,'INGRESO INVENTARIO LTE1'!$C$34:'INGRESO INVENTARIO LTE1'!$C$2602),),)),""))=0," ",IFERROR(INDEX('INGRESO INVENTARIO LTE1'!$C$34:'INGRESO INVENTARIO LTE1'!$C$2602,MATCH(0,INDEX(COUNTIF($A$50:A60,'INGRESO INVENTARIO LTE1'!$C$34:'INGRESO INVENTARIO LTE1'!$C$2602),),)),""))</f>
        <v xml:space="preserve"> </v>
      </c>
      <c r="B61" s="175" t="str">
        <f>IF(A61=" "," ",COUNTIFS('INGRESO INVENTARIO LTE1'!$B$34:$B$2651,$B$49,'INGRESO INVENTARIO LTE1'!$C$34:$C$2651,A61))</f>
        <v xml:space="preserve"> </v>
      </c>
      <c r="C61" s="176" t="str">
        <f>IFERROR(AVERAGEIFS('INGRESO INVENTARIO LTE1'!$G$34:$G$2651,'INGRESO INVENTARIO LTE1'!$B$34:$B$2651,$B$49,'INGRESO INVENTARIO LTE1'!$C$34:$C$2651,A61)," ")</f>
        <v xml:space="preserve"> </v>
      </c>
      <c r="D61" s="176" t="str">
        <f>IF(A61=" "," ",SUMIFS('INGRESO INVENTARIO LTE1'!$G$34:$G$2651,'INGRESO INVENTARIO LTE1'!$B$34:$B$2651,$B$49,'INGRESO INVENTARIO LTE1'!$C$34:$C$2651,A61))</f>
        <v xml:space="preserve"> </v>
      </c>
      <c r="F61" s="177" t="str">
        <f>IF(A61=" "," ",COUNTIFS('INGRESO INVENTARIO LTE1'!$B$34:$B$2651,$F$49,'INGRESO INVENTARIO LTE1'!$C$34:$C$2651,A61))</f>
        <v xml:space="preserve"> </v>
      </c>
      <c r="G61" s="178" t="str">
        <f>IFERROR(AVERAGEIFS('INGRESO INVENTARIO LTE1'!$G$34:$G$2651,'INGRESO INVENTARIO LTE1'!$B$34:$B$2651,$F$49,'INGRESO INVENTARIO LTE1'!$C$34:$C$2651,A61)," ")</f>
        <v xml:space="preserve"> </v>
      </c>
      <c r="H61" s="178" t="str">
        <f>IF(A61=" "," ",SUMIFS('INGRESO INVENTARIO LTE1'!$G$34:$G$2651,'INGRESO INVENTARIO LTE1'!$B$34:$B$2651,$F$49,'INGRESO INVENTARIO LTE1'!$C$34:$C$2651,A61))</f>
        <v xml:space="preserve"> </v>
      </c>
    </row>
    <row r="62" spans="1:12" ht="20.100000000000001" customHeight="1">
      <c r="A62" s="175" t="str">
        <f>IF((IFERROR(INDEX('INGRESO INVENTARIO LTE1'!$C$34:'INGRESO INVENTARIO LTE1'!$C$2602,MATCH(0,INDEX(COUNTIF($A$50:A61,'INGRESO INVENTARIO LTE1'!$C$34:'INGRESO INVENTARIO LTE1'!$C$2602),),)),""))=0," ",IFERROR(INDEX('INGRESO INVENTARIO LTE1'!$C$34:'INGRESO INVENTARIO LTE1'!$C$2602,MATCH(0,INDEX(COUNTIF($A$50:A61,'INGRESO INVENTARIO LTE1'!$C$34:'INGRESO INVENTARIO LTE1'!$C$2602),),)),""))</f>
        <v xml:space="preserve"> </v>
      </c>
      <c r="B62" s="175" t="str">
        <f>IF(A62=" "," ",COUNTIFS('INGRESO INVENTARIO LTE1'!$B$34:$B$2651,$B$49,'INGRESO INVENTARIO LTE1'!$C$34:$C$2651,A62))</f>
        <v xml:space="preserve"> </v>
      </c>
      <c r="C62" s="176" t="str">
        <f>IFERROR(AVERAGEIFS('INGRESO INVENTARIO LTE1'!$G$34:$G$2651,'INGRESO INVENTARIO LTE1'!$B$34:$B$2651,$B$49,'INGRESO INVENTARIO LTE1'!$C$34:$C$2651,A62)," ")</f>
        <v xml:space="preserve"> </v>
      </c>
      <c r="D62" s="176" t="str">
        <f>IF(A62=" "," ",SUMIFS('INGRESO INVENTARIO LTE1'!$G$34:$G$2651,'INGRESO INVENTARIO LTE1'!$B$34:$B$2651,$B$49,'INGRESO INVENTARIO LTE1'!$C$34:$C$2651,A62))</f>
        <v xml:space="preserve"> </v>
      </c>
      <c r="F62" s="177" t="str">
        <f>IF(A62=" "," ",COUNTIFS('INGRESO INVENTARIO LTE1'!$B$34:$B$2651,$F$49,'INGRESO INVENTARIO LTE1'!$C$34:$C$2651,A62))</f>
        <v xml:space="preserve"> </v>
      </c>
      <c r="G62" s="178" t="str">
        <f>IFERROR(AVERAGEIFS('INGRESO INVENTARIO LTE1'!$G$34:$G$2651,'INGRESO INVENTARIO LTE1'!$B$34:$B$2651,$F$49,'INGRESO INVENTARIO LTE1'!$C$34:$C$2651,A62)," ")</f>
        <v xml:space="preserve"> </v>
      </c>
      <c r="H62" s="178" t="str">
        <f>IF(A62=" "," ",SUMIFS('INGRESO INVENTARIO LTE1'!$G$34:$G$2651,'INGRESO INVENTARIO LTE1'!$B$34:$B$2651,$F$49,'INGRESO INVENTARIO LTE1'!$C$34:$C$2651,A62))</f>
        <v xml:space="preserve"> </v>
      </c>
    </row>
    <row r="63" spans="1:12" ht="20.100000000000001" customHeight="1">
      <c r="A63" s="175" t="str">
        <f>IF((IFERROR(INDEX('INGRESO INVENTARIO LTE1'!$C$34:'INGRESO INVENTARIO LTE1'!$C$2602,MATCH(0,INDEX(COUNTIF($A$50:A62,'INGRESO INVENTARIO LTE1'!$C$34:'INGRESO INVENTARIO LTE1'!$C$2602),),)),""))=0," ",IFERROR(INDEX('INGRESO INVENTARIO LTE1'!$C$34:'INGRESO INVENTARIO LTE1'!$C$2602,MATCH(0,INDEX(COUNTIF($A$50:A62,'INGRESO INVENTARIO LTE1'!$C$34:'INGRESO INVENTARIO LTE1'!$C$2602),),)),""))</f>
        <v xml:space="preserve"> </v>
      </c>
      <c r="B63" s="175" t="str">
        <f>IF(A63=" "," ",COUNTIFS('INGRESO INVENTARIO LTE1'!$B$34:$B$2651,$B$49,'INGRESO INVENTARIO LTE1'!$C$34:$C$2651,A63))</f>
        <v xml:space="preserve"> </v>
      </c>
      <c r="C63" s="176" t="str">
        <f>IFERROR(AVERAGEIFS('INGRESO INVENTARIO LTE1'!$G$34:$G$2651,'INGRESO INVENTARIO LTE1'!$B$34:$B$2651,$B$49,'INGRESO INVENTARIO LTE1'!$C$34:$C$2651,A63)," ")</f>
        <v xml:space="preserve"> </v>
      </c>
      <c r="D63" s="176" t="str">
        <f>IF(A63=" "," ",SUMIFS('INGRESO INVENTARIO LTE1'!$G$34:$G$2651,'INGRESO INVENTARIO LTE1'!$B$34:$B$2651,$B$49,'INGRESO INVENTARIO LTE1'!$C$34:$C$2651,A63))</f>
        <v xml:space="preserve"> </v>
      </c>
      <c r="F63" s="177" t="str">
        <f>IF(A63=" "," ",COUNTIFS('INGRESO INVENTARIO LTE1'!$B$34:$B$2651,$F$49,'INGRESO INVENTARIO LTE1'!$C$34:$C$2651,A63))</f>
        <v xml:space="preserve"> </v>
      </c>
      <c r="G63" s="178" t="str">
        <f>IFERROR(AVERAGEIFS('INGRESO INVENTARIO LTE1'!$G$34:$G$2651,'INGRESO INVENTARIO LTE1'!$B$34:$B$2651,$F$49,'INGRESO INVENTARIO LTE1'!$C$34:$C$2651,A63)," ")</f>
        <v xml:space="preserve"> </v>
      </c>
      <c r="H63" s="178" t="str">
        <f>IF(A63=" "," ",SUMIFS('INGRESO INVENTARIO LTE1'!$G$34:$G$2651,'INGRESO INVENTARIO LTE1'!$B$34:$B$2651,$F$49,'INGRESO INVENTARIO LTE1'!$C$34:$C$2651,A63))</f>
        <v xml:space="preserve"> </v>
      </c>
    </row>
    <row r="64" spans="1:12" ht="20.100000000000001" customHeight="1">
      <c r="A64" s="175" t="str">
        <f>IF((IFERROR(INDEX('INGRESO INVENTARIO LTE1'!$C$34:'INGRESO INVENTARIO LTE1'!$C$2602,MATCH(0,INDEX(COUNTIF($A$50:A63,'INGRESO INVENTARIO LTE1'!$C$34:'INGRESO INVENTARIO LTE1'!$C$2602),),)),""))=0," ",IFERROR(INDEX('INGRESO INVENTARIO LTE1'!$C$34:'INGRESO INVENTARIO LTE1'!$C$2602,MATCH(0,INDEX(COUNTIF($A$50:A63,'INGRESO INVENTARIO LTE1'!$C$34:'INGRESO INVENTARIO LTE1'!$C$2602),),)),""))</f>
        <v xml:space="preserve"> </v>
      </c>
      <c r="B64" s="175" t="str">
        <f>IF(A64=" "," ",COUNTIFS('INGRESO INVENTARIO LTE1'!$B$34:$B$2651,$B$49,'INGRESO INVENTARIO LTE1'!$C$34:$C$2651,A64))</f>
        <v xml:space="preserve"> </v>
      </c>
      <c r="C64" s="176" t="str">
        <f>IFERROR(AVERAGEIFS('INGRESO INVENTARIO LTE1'!$G$34:$G$2651,'INGRESO INVENTARIO LTE1'!$B$34:$B$2651,$B$49,'INGRESO INVENTARIO LTE1'!$C$34:$C$2651,A64)," ")</f>
        <v xml:space="preserve"> </v>
      </c>
      <c r="D64" s="176" t="str">
        <f>IF(A64=" "," ",SUMIFS('INGRESO INVENTARIO LTE1'!$G$34:$G$2651,'INGRESO INVENTARIO LTE1'!$B$34:$B$2651,$B$49,'INGRESO INVENTARIO LTE1'!$C$34:$C$2651,A64))</f>
        <v xml:space="preserve"> </v>
      </c>
      <c r="F64" s="177" t="str">
        <f>IF(A64=" "," ",COUNTIFS('INGRESO INVENTARIO LTE1'!$B$34:$B$2651,$F$49,'INGRESO INVENTARIO LTE1'!$C$34:$C$2651,A64))</f>
        <v xml:space="preserve"> </v>
      </c>
      <c r="G64" s="178" t="str">
        <f>IFERROR(AVERAGEIFS('INGRESO INVENTARIO LTE1'!$G$34:$G$2651,'INGRESO INVENTARIO LTE1'!$B$34:$B$2651,$F$49,'INGRESO INVENTARIO LTE1'!$C$34:$C$2651,A64)," ")</f>
        <v xml:space="preserve"> </v>
      </c>
      <c r="H64" s="178" t="str">
        <f>IF(A64=" "," ",SUMIFS('INGRESO INVENTARIO LTE1'!$G$34:$G$2651,'INGRESO INVENTARIO LTE1'!$B$34:$B$2651,$F$49,'INGRESO INVENTARIO LTE1'!$C$34:$C$2651,A64))</f>
        <v xml:space="preserve"> </v>
      </c>
    </row>
    <row r="65" spans="1:8" ht="20.100000000000001" customHeight="1">
      <c r="A65" s="175" t="str">
        <f>IF((IFERROR(INDEX('INGRESO INVENTARIO LTE1'!$C$34:'INGRESO INVENTARIO LTE1'!$C$2602,MATCH(0,INDEX(COUNTIF($A$50:A64,'INGRESO INVENTARIO LTE1'!$C$34:'INGRESO INVENTARIO LTE1'!$C$2602),),)),""))=0," ",IFERROR(INDEX('INGRESO INVENTARIO LTE1'!$C$34:'INGRESO INVENTARIO LTE1'!$C$2602,MATCH(0,INDEX(COUNTIF($A$50:A64,'INGRESO INVENTARIO LTE1'!$C$34:'INGRESO INVENTARIO LTE1'!$C$2602),),)),""))</f>
        <v xml:space="preserve"> </v>
      </c>
      <c r="B65" s="175" t="str">
        <f>IF(A65=" "," ",COUNTIFS('INGRESO INVENTARIO LTE1'!$B$34:$B$2651,$B$49,'INGRESO INVENTARIO LTE1'!$C$34:$C$2651,A65))</f>
        <v xml:space="preserve"> </v>
      </c>
      <c r="C65" s="176" t="str">
        <f>IFERROR(AVERAGEIFS('INGRESO INVENTARIO LTE1'!$G$34:$G$2651,'INGRESO INVENTARIO LTE1'!$B$34:$B$2651,$B$49,'INGRESO INVENTARIO LTE1'!$C$34:$C$2651,A65)," ")</f>
        <v xml:space="preserve"> </v>
      </c>
      <c r="D65" s="176" t="str">
        <f>IF(A65=" "," ",SUMIFS('INGRESO INVENTARIO LTE1'!$G$34:$G$2651,'INGRESO INVENTARIO LTE1'!$B$34:$B$2651,$B$49,'INGRESO INVENTARIO LTE1'!$C$34:$C$2651,A65))</f>
        <v xml:space="preserve"> </v>
      </c>
      <c r="F65" s="177" t="str">
        <f>IF(A65=" "," ",COUNTIFS('INGRESO INVENTARIO LTE1'!$B$34:$B$2651,$F$49,'INGRESO INVENTARIO LTE1'!$C$34:$C$2651,A65))</f>
        <v xml:space="preserve"> </v>
      </c>
      <c r="G65" s="178" t="str">
        <f>IFERROR(AVERAGEIFS('INGRESO INVENTARIO LTE1'!$G$34:$G$2651,'INGRESO INVENTARIO LTE1'!$B$34:$B$2651,$F$49,'INGRESO INVENTARIO LTE1'!$C$34:$C$2651,A65)," ")</f>
        <v xml:space="preserve"> </v>
      </c>
      <c r="H65" s="178" t="str">
        <f>IF(A65=" "," ",SUMIFS('INGRESO INVENTARIO LTE1'!$G$34:$G$2651,'INGRESO INVENTARIO LTE1'!$B$34:$B$2651,$F$49,'INGRESO INVENTARIO LTE1'!$C$34:$C$2651,A65))</f>
        <v xml:space="preserve"> </v>
      </c>
    </row>
    <row r="66" spans="1:8" ht="20.100000000000001" customHeight="1">
      <c r="A66" s="175" t="str">
        <f>IF((IFERROR(INDEX('INGRESO INVENTARIO LTE1'!$C$34:'INGRESO INVENTARIO LTE1'!$C$2602,MATCH(0,INDEX(COUNTIF($A$50:A65,'INGRESO INVENTARIO LTE1'!$C$34:'INGRESO INVENTARIO LTE1'!$C$2602),),)),""))=0," ",IFERROR(INDEX('INGRESO INVENTARIO LTE1'!$C$34:'INGRESO INVENTARIO LTE1'!$C$2602,MATCH(0,INDEX(COUNTIF($A$50:A65,'INGRESO INVENTARIO LTE1'!$C$34:'INGRESO INVENTARIO LTE1'!$C$2602),),)),""))</f>
        <v xml:space="preserve"> </v>
      </c>
      <c r="B66" s="175" t="str">
        <f>IF(A66=" "," ",COUNTIFS('INGRESO INVENTARIO LTE1'!$B$34:$B$2651,$B$49,'INGRESO INVENTARIO LTE1'!$C$34:$C$2651,A66))</f>
        <v xml:space="preserve"> </v>
      </c>
      <c r="C66" s="176" t="str">
        <f>IFERROR(AVERAGEIFS('INGRESO INVENTARIO LTE1'!$G$34:$G$2651,'INGRESO INVENTARIO LTE1'!$B$34:$B$2651,$B$49,'INGRESO INVENTARIO LTE1'!$C$34:$C$2651,A66)," ")</f>
        <v xml:space="preserve"> </v>
      </c>
      <c r="D66" s="176" t="str">
        <f>IF(A66=" "," ",SUMIFS('INGRESO INVENTARIO LTE1'!$G$34:$G$2651,'INGRESO INVENTARIO LTE1'!$B$34:$B$2651,$B$49,'INGRESO INVENTARIO LTE1'!$C$34:$C$2651,A66))</f>
        <v xml:space="preserve"> </v>
      </c>
      <c r="F66" s="177" t="str">
        <f>IF(A66=" "," ",COUNTIFS('INGRESO INVENTARIO LTE1'!$B$34:$B$2651,$F$49,'INGRESO INVENTARIO LTE1'!$C$34:$C$2651,A66))</f>
        <v xml:space="preserve"> </v>
      </c>
      <c r="G66" s="178" t="str">
        <f>IFERROR(AVERAGEIFS('INGRESO INVENTARIO LTE1'!$G$34:$G$2651,'INGRESO INVENTARIO LTE1'!$B$34:$B$2651,$F$49,'INGRESO INVENTARIO LTE1'!$C$34:$C$2651,A66)," ")</f>
        <v xml:space="preserve"> </v>
      </c>
      <c r="H66" s="178" t="str">
        <f>IF(A66=" "," ",SUMIFS('INGRESO INVENTARIO LTE1'!$G$34:$G$2651,'INGRESO INVENTARIO LTE1'!$B$34:$B$2651,$F$49,'INGRESO INVENTARIO LTE1'!$C$34:$C$2651,A66))</f>
        <v xml:space="preserve"> </v>
      </c>
    </row>
    <row r="67" spans="1:8" ht="20.100000000000001" customHeight="1">
      <c r="A67" s="175" t="str">
        <f>IF((IFERROR(INDEX('INGRESO INVENTARIO LTE1'!$C$34:'INGRESO INVENTARIO LTE1'!$C$2602,MATCH(0,INDEX(COUNTIF($A$50:A66,'INGRESO INVENTARIO LTE1'!$C$34:'INGRESO INVENTARIO LTE1'!$C$2602),),)),""))=0," ",IFERROR(INDEX('INGRESO INVENTARIO LTE1'!$C$34:'INGRESO INVENTARIO LTE1'!$C$2602,MATCH(0,INDEX(COUNTIF($A$50:A66,'INGRESO INVENTARIO LTE1'!$C$34:'INGRESO INVENTARIO LTE1'!$C$2602),),)),""))</f>
        <v xml:space="preserve"> </v>
      </c>
      <c r="B67" s="175" t="str">
        <f>IF(A67=" "," ",COUNTIFS('INGRESO INVENTARIO LTE1'!$B$34:$B$2651,$B$49,'INGRESO INVENTARIO LTE1'!$C$34:$C$2651,A67))</f>
        <v xml:space="preserve"> </v>
      </c>
      <c r="C67" s="176" t="str">
        <f>IFERROR(AVERAGEIFS('INGRESO INVENTARIO LTE1'!$G$34:$G$2651,'INGRESO INVENTARIO LTE1'!$B$34:$B$2651,$B$49,'INGRESO INVENTARIO LTE1'!$C$34:$C$2651,A67)," ")</f>
        <v xml:space="preserve"> </v>
      </c>
      <c r="D67" s="176" t="str">
        <f>IF(A67=" "," ",SUMIFS('INGRESO INVENTARIO LTE1'!$G$34:$G$2651,'INGRESO INVENTARIO LTE1'!$B$34:$B$2651,$B$49,'INGRESO INVENTARIO LTE1'!$C$34:$C$2651,A67))</f>
        <v xml:space="preserve"> </v>
      </c>
      <c r="F67" s="177" t="str">
        <f>IF(A67=" "," ",COUNTIFS('INGRESO INVENTARIO LTE1'!$B$34:$B$2651,$F$49,'INGRESO INVENTARIO LTE1'!$C$34:$C$2651,A67))</f>
        <v xml:space="preserve"> </v>
      </c>
      <c r="G67" s="178" t="str">
        <f>IFERROR(AVERAGEIFS('INGRESO INVENTARIO LTE1'!$G$34:$G$2651,'INGRESO INVENTARIO LTE1'!$B$34:$B$2651,$F$49,'INGRESO INVENTARIO LTE1'!$C$34:$C$2651,A67)," ")</f>
        <v xml:space="preserve"> </v>
      </c>
      <c r="H67" s="178" t="str">
        <f>IF(A67=" "," ",SUMIFS('INGRESO INVENTARIO LTE1'!$G$34:$G$2651,'INGRESO INVENTARIO LTE1'!$B$34:$B$2651,$F$49,'INGRESO INVENTARIO LTE1'!$C$34:$C$2651,A67))</f>
        <v xml:space="preserve"> </v>
      </c>
    </row>
    <row r="68" spans="1:8" ht="20.100000000000001" customHeight="1">
      <c r="A68" s="175" t="str">
        <f>IF((IFERROR(INDEX('INGRESO INVENTARIO LTE1'!$C$34:'INGRESO INVENTARIO LTE1'!$C$2602,MATCH(0,INDEX(COUNTIF($A$50:A67,'INGRESO INVENTARIO LTE1'!$C$34:'INGRESO INVENTARIO LTE1'!$C$2602),),)),""))=0," ",IFERROR(INDEX('INGRESO INVENTARIO LTE1'!$C$34:'INGRESO INVENTARIO LTE1'!$C$2602,MATCH(0,INDEX(COUNTIF($A$50:A67,'INGRESO INVENTARIO LTE1'!$C$34:'INGRESO INVENTARIO LTE1'!$C$2602),),)),""))</f>
        <v xml:space="preserve"> </v>
      </c>
      <c r="B68" s="175" t="str">
        <f>IF(A68=" "," ",COUNTIFS('INGRESO INVENTARIO LTE1'!$B$34:$B$2651,$B$49,'INGRESO INVENTARIO LTE1'!$C$34:$C$2651,A68))</f>
        <v xml:space="preserve"> </v>
      </c>
      <c r="C68" s="176" t="str">
        <f>IFERROR(AVERAGEIFS('INGRESO INVENTARIO LTE1'!$G$34:$G$2651,'INGRESO INVENTARIO LTE1'!$B$34:$B$2651,$B$49,'INGRESO INVENTARIO LTE1'!$C$34:$C$2651,A68)," ")</f>
        <v xml:space="preserve"> </v>
      </c>
      <c r="D68" s="176" t="str">
        <f>IF(A68=" "," ",SUMIFS('INGRESO INVENTARIO LTE1'!$G$34:$G$2651,'INGRESO INVENTARIO LTE1'!$B$34:$B$2651,$B$49,'INGRESO INVENTARIO LTE1'!$C$34:$C$2651,A68))</f>
        <v xml:space="preserve"> </v>
      </c>
      <c r="F68" s="177" t="str">
        <f>IF(A68=" "," ",COUNTIFS('INGRESO INVENTARIO LTE1'!$B$34:$B$2651,$F$49,'INGRESO INVENTARIO LTE1'!$C$34:$C$2651,A68))</f>
        <v xml:space="preserve"> </v>
      </c>
      <c r="G68" s="178" t="str">
        <f>IFERROR(AVERAGEIFS('INGRESO INVENTARIO LTE1'!$G$34:$G$2651,'INGRESO INVENTARIO LTE1'!$B$34:$B$2651,$F$49,'INGRESO INVENTARIO LTE1'!$C$34:$C$2651,A68)," ")</f>
        <v xml:space="preserve"> </v>
      </c>
      <c r="H68" s="178" t="str">
        <f>IF(A68=" "," ",SUMIFS('INGRESO INVENTARIO LTE1'!$G$34:$G$2651,'INGRESO INVENTARIO LTE1'!$B$34:$B$2651,$F$49,'INGRESO INVENTARIO LTE1'!$C$34:$C$2651,A68))</f>
        <v xml:space="preserve"> </v>
      </c>
    </row>
    <row r="69" spans="1:8" ht="20.100000000000001" customHeight="1">
      <c r="A69" s="175" t="str">
        <f>IF((IFERROR(INDEX('INGRESO INVENTARIO LTE1'!$C$34:'INGRESO INVENTARIO LTE1'!$C$2602,MATCH(0,INDEX(COUNTIF($A$50:A68,'INGRESO INVENTARIO LTE1'!$C$34:'INGRESO INVENTARIO LTE1'!$C$2602),),)),""))=0," ",IFERROR(INDEX('INGRESO INVENTARIO LTE1'!$C$34:'INGRESO INVENTARIO LTE1'!$C$2602,MATCH(0,INDEX(COUNTIF($A$50:A68,'INGRESO INVENTARIO LTE1'!$C$34:'INGRESO INVENTARIO LTE1'!$C$2602),),)),""))</f>
        <v xml:space="preserve"> </v>
      </c>
      <c r="B69" s="175" t="str">
        <f>IF(A69=" "," ",COUNTIFS('INGRESO INVENTARIO LTE1'!$B$34:$B$2651,$B$49,'INGRESO INVENTARIO LTE1'!$C$34:$C$2651,A69))</f>
        <v xml:space="preserve"> </v>
      </c>
      <c r="C69" s="176" t="str">
        <f>IFERROR(AVERAGEIFS('INGRESO INVENTARIO LTE1'!$G$34:$G$2651,'INGRESO INVENTARIO LTE1'!$B$34:$B$2651,$B$49,'INGRESO INVENTARIO LTE1'!$C$34:$C$2651,A69)," ")</f>
        <v xml:space="preserve"> </v>
      </c>
      <c r="D69" s="176" t="str">
        <f>IF(A69=" "," ",SUMIFS('INGRESO INVENTARIO LTE1'!$G$34:$G$2651,'INGRESO INVENTARIO LTE1'!$B$34:$B$2651,$B$49,'INGRESO INVENTARIO LTE1'!$C$34:$C$2651,A69))</f>
        <v xml:space="preserve"> </v>
      </c>
      <c r="F69" s="177" t="str">
        <f>IF(A69=" "," ",COUNTIFS('INGRESO INVENTARIO LTE1'!$B$34:$B$2651,$F$49,'INGRESO INVENTARIO LTE1'!$C$34:$C$2651,A69))</f>
        <v xml:space="preserve"> </v>
      </c>
      <c r="G69" s="178" t="str">
        <f>IFERROR(AVERAGEIFS('INGRESO INVENTARIO LTE1'!$G$34:$G$2651,'INGRESO INVENTARIO LTE1'!$B$34:$B$2651,$F$49,'INGRESO INVENTARIO LTE1'!$C$34:$C$2651,A69)," ")</f>
        <v xml:space="preserve"> </v>
      </c>
      <c r="H69" s="178" t="str">
        <f>IF(A69=" "," ",SUMIFS('INGRESO INVENTARIO LTE1'!$G$34:$G$2651,'INGRESO INVENTARIO LTE1'!$B$34:$B$2651,$F$49,'INGRESO INVENTARIO LTE1'!$C$34:$C$2651,A69))</f>
        <v xml:space="preserve"> </v>
      </c>
    </row>
    <row r="70" spans="1:8" ht="20.100000000000001" customHeight="1">
      <c r="A70" s="175" t="str">
        <f>IF((IFERROR(INDEX('INGRESO INVENTARIO LTE1'!$C$34:'INGRESO INVENTARIO LTE1'!$C$2602,MATCH(0,INDEX(COUNTIF($A$50:A69,'INGRESO INVENTARIO LTE1'!$C$34:'INGRESO INVENTARIO LTE1'!$C$2602),),)),""))=0," ",IFERROR(INDEX('INGRESO INVENTARIO LTE1'!$C$34:'INGRESO INVENTARIO LTE1'!$C$2602,MATCH(0,INDEX(COUNTIF($A$50:A69,'INGRESO INVENTARIO LTE1'!$C$34:'INGRESO INVENTARIO LTE1'!$C$2602),),)),""))</f>
        <v xml:space="preserve"> </v>
      </c>
      <c r="B70" s="175" t="str">
        <f>IF(A70=" "," ",COUNTIFS('INGRESO INVENTARIO LTE1'!$B$34:$B$2651,$B$49,'INGRESO INVENTARIO LTE1'!$C$34:$C$2651,A70))</f>
        <v xml:space="preserve"> </v>
      </c>
      <c r="C70" s="176" t="str">
        <f>IFERROR(AVERAGEIFS('INGRESO INVENTARIO LTE1'!$G$34:$G$2651,'INGRESO INVENTARIO LTE1'!$B$34:$B$2651,$B$49,'INGRESO INVENTARIO LTE1'!$C$34:$C$2651,A70)," ")</f>
        <v xml:space="preserve"> </v>
      </c>
      <c r="D70" s="176" t="str">
        <f>IF(A70=" "," ",SUMIFS('INGRESO INVENTARIO LTE1'!$G$34:$G$2651,'INGRESO INVENTARIO LTE1'!$B$34:$B$2651,$B$49,'INGRESO INVENTARIO LTE1'!$C$34:$C$2651,A70))</f>
        <v xml:space="preserve"> </v>
      </c>
      <c r="F70" s="177" t="str">
        <f>IF(A70=" "," ",COUNTIFS('INGRESO INVENTARIO LTE1'!$B$34:$B$2651,$F$49,'INGRESO INVENTARIO LTE1'!$C$34:$C$2651,A70))</f>
        <v xml:space="preserve"> </v>
      </c>
      <c r="G70" s="178" t="str">
        <f>IFERROR(AVERAGEIFS('INGRESO INVENTARIO LTE1'!$G$34:$G$2651,'INGRESO INVENTARIO LTE1'!$B$34:$B$2651,$F$49,'INGRESO INVENTARIO LTE1'!$C$34:$C$2651,A70)," ")</f>
        <v xml:space="preserve"> </v>
      </c>
      <c r="H70" s="178" t="str">
        <f>IF(A70=" "," ",SUMIFS('INGRESO INVENTARIO LTE1'!$G$34:$G$2651,'INGRESO INVENTARIO LTE1'!$B$34:$B$2651,$F$49,'INGRESO INVENTARIO LTE1'!$C$34:$C$2651,A70))</f>
        <v xml:space="preserve"> </v>
      </c>
    </row>
    <row r="71" spans="1:8" ht="20.100000000000001" customHeight="1">
      <c r="A71" s="175" t="str">
        <f>IF((IFERROR(INDEX('INGRESO INVENTARIO LTE1'!$C$34:'INGRESO INVENTARIO LTE1'!$C$2602,MATCH(0,INDEX(COUNTIF($A$50:A70,'INGRESO INVENTARIO LTE1'!$C$34:'INGRESO INVENTARIO LTE1'!$C$2602),),)),""))=0," ",IFERROR(INDEX('INGRESO INVENTARIO LTE1'!$C$34:'INGRESO INVENTARIO LTE1'!$C$2602,MATCH(0,INDEX(COUNTIF($A$50:A70,'INGRESO INVENTARIO LTE1'!$C$34:'INGRESO INVENTARIO LTE1'!$C$2602),),)),""))</f>
        <v xml:space="preserve"> </v>
      </c>
      <c r="B71" s="175" t="str">
        <f>IF(A71=" "," ",COUNTIFS('INGRESO INVENTARIO LTE1'!$B$34:$B$2651,$B$49,'INGRESO INVENTARIO LTE1'!$C$34:$C$2651,A71))</f>
        <v xml:space="preserve"> </v>
      </c>
      <c r="C71" s="176" t="str">
        <f>IFERROR(AVERAGEIFS('INGRESO INVENTARIO LTE1'!$G$34:$G$2651,'INGRESO INVENTARIO LTE1'!$B$34:$B$2651,$B$49,'INGRESO INVENTARIO LTE1'!$C$34:$C$2651,A71)," ")</f>
        <v xml:space="preserve"> </v>
      </c>
      <c r="D71" s="176" t="str">
        <f>IF(A71=" "," ",SUMIFS('INGRESO INVENTARIO LTE1'!$G$34:$G$2651,'INGRESO INVENTARIO LTE1'!$B$34:$B$2651,$B$49,'INGRESO INVENTARIO LTE1'!$C$34:$C$2651,A71))</f>
        <v xml:space="preserve"> </v>
      </c>
      <c r="F71" s="177" t="str">
        <f>IF(A71=" "," ",COUNTIFS('INGRESO INVENTARIO LTE1'!$B$34:$B$2651,$F$49,'INGRESO INVENTARIO LTE1'!$C$34:$C$2651,A71))</f>
        <v xml:space="preserve"> </v>
      </c>
      <c r="G71" s="178" t="str">
        <f>IFERROR(AVERAGEIFS('INGRESO INVENTARIO LTE1'!$G$34:$G$2651,'INGRESO INVENTARIO LTE1'!$B$34:$B$2651,$F$49,'INGRESO INVENTARIO LTE1'!$C$34:$C$2651,A71)," ")</f>
        <v xml:space="preserve"> </v>
      </c>
      <c r="H71" s="178" t="str">
        <f>IF(A71=" "," ",SUMIFS('INGRESO INVENTARIO LTE1'!$G$34:$G$2651,'INGRESO INVENTARIO LTE1'!$B$34:$B$2651,$F$49,'INGRESO INVENTARIO LTE1'!$C$34:$C$2651,A71))</f>
        <v xml:space="preserve"> </v>
      </c>
    </row>
    <row r="72" spans="1:8" ht="20.100000000000001" customHeight="1">
      <c r="A72" s="175" t="str">
        <f>IF((IFERROR(INDEX('INGRESO INVENTARIO LTE1'!$C$34:'INGRESO INVENTARIO LTE1'!$C$2602,MATCH(0,INDEX(COUNTIF($A$50:A71,'INGRESO INVENTARIO LTE1'!$C$34:'INGRESO INVENTARIO LTE1'!$C$2602),),)),""))=0," ",IFERROR(INDEX('INGRESO INVENTARIO LTE1'!$C$34:'INGRESO INVENTARIO LTE1'!$C$2602,MATCH(0,INDEX(COUNTIF($A$50:A71,'INGRESO INVENTARIO LTE1'!$C$34:'INGRESO INVENTARIO LTE1'!$C$2602),),)),""))</f>
        <v xml:space="preserve"> </v>
      </c>
      <c r="B72" s="175" t="str">
        <f>IF(A72=" "," ",COUNTIFS('INGRESO INVENTARIO LTE1'!$B$34:$B$2651,$B$49,'INGRESO INVENTARIO LTE1'!$C$34:$C$2651,A72))</f>
        <v xml:space="preserve"> </v>
      </c>
      <c r="C72" s="176" t="str">
        <f>IFERROR(AVERAGEIFS('INGRESO INVENTARIO LTE1'!$G$34:$G$2651,'INGRESO INVENTARIO LTE1'!$B$34:$B$2651,$B$49,'INGRESO INVENTARIO LTE1'!$C$34:$C$2651,A72)," ")</f>
        <v xml:space="preserve"> </v>
      </c>
      <c r="D72" s="176" t="str">
        <f>IF(A72=" "," ",SUMIFS('INGRESO INVENTARIO LTE1'!$G$34:$G$2651,'INGRESO INVENTARIO LTE1'!$B$34:$B$2651,$B$49,'INGRESO INVENTARIO LTE1'!$C$34:$C$2651,A72))</f>
        <v xml:space="preserve"> </v>
      </c>
      <c r="F72" s="177" t="str">
        <f>IF(A72=" "," ",COUNTIFS('INGRESO INVENTARIO LTE1'!$B$34:$B$2651,$F$49,'INGRESO INVENTARIO LTE1'!$C$34:$C$2651,A72))</f>
        <v xml:space="preserve"> </v>
      </c>
      <c r="G72" s="178" t="str">
        <f>IFERROR(AVERAGEIFS('INGRESO INVENTARIO LTE1'!$G$34:$G$2651,'INGRESO INVENTARIO LTE1'!$B$34:$B$2651,$F$49,'INGRESO INVENTARIO LTE1'!$C$34:$C$2651,A72)," ")</f>
        <v xml:space="preserve"> </v>
      </c>
      <c r="H72" s="178" t="str">
        <f>IF(A72=" "," ",SUMIFS('INGRESO INVENTARIO LTE1'!$G$34:$G$2651,'INGRESO INVENTARIO LTE1'!$B$34:$B$2651,$F$49,'INGRESO INVENTARIO LTE1'!$C$34:$C$2651,A72))</f>
        <v xml:space="preserve"> </v>
      </c>
    </row>
    <row r="73" spans="1:8" ht="20.100000000000001" customHeight="1">
      <c r="A73" s="175" t="str">
        <f>IF((IFERROR(INDEX('INGRESO INVENTARIO LTE1'!$C$34:'INGRESO INVENTARIO LTE1'!$C$2602,MATCH(0,INDEX(COUNTIF($A$50:A72,'INGRESO INVENTARIO LTE1'!$C$34:'INGRESO INVENTARIO LTE1'!$C$2602),),)),""))=0," ",IFERROR(INDEX('INGRESO INVENTARIO LTE1'!$C$34:'INGRESO INVENTARIO LTE1'!$C$2602,MATCH(0,INDEX(COUNTIF($A$50:A72,'INGRESO INVENTARIO LTE1'!$C$34:'INGRESO INVENTARIO LTE1'!$C$2602),),)),""))</f>
        <v xml:space="preserve"> </v>
      </c>
      <c r="B73" s="175" t="str">
        <f>IF(A73=" "," ",COUNTIFS('INGRESO INVENTARIO LTE1'!$B$34:$B$2651,$B$49,'INGRESO INVENTARIO LTE1'!$C$34:$C$2651,A73))</f>
        <v xml:space="preserve"> </v>
      </c>
      <c r="C73" s="176" t="str">
        <f>IFERROR(AVERAGEIFS('INGRESO INVENTARIO LTE1'!$G$34:$G$2651,'INGRESO INVENTARIO LTE1'!$B$34:$B$2651,$B$49,'INGRESO INVENTARIO LTE1'!$C$34:$C$2651,A73)," ")</f>
        <v xml:space="preserve"> </v>
      </c>
      <c r="D73" s="176" t="str">
        <f>IF(A73=" "," ",SUMIFS('INGRESO INVENTARIO LTE1'!$G$34:$G$2651,'INGRESO INVENTARIO LTE1'!$B$34:$B$2651,$B$49,'INGRESO INVENTARIO LTE1'!$C$34:$C$2651,A73))</f>
        <v xml:space="preserve"> </v>
      </c>
      <c r="F73" s="177" t="str">
        <f>IF(A73=" "," ",COUNTIFS('INGRESO INVENTARIO LTE1'!$B$34:$B$2651,$F$49,'INGRESO INVENTARIO LTE1'!$C$34:$C$2651,A73))</f>
        <v xml:space="preserve"> </v>
      </c>
      <c r="G73" s="178" t="str">
        <f>IFERROR(AVERAGEIFS('INGRESO INVENTARIO LTE1'!$G$34:$G$2651,'INGRESO INVENTARIO LTE1'!$B$34:$B$2651,$F$49,'INGRESO INVENTARIO LTE1'!$C$34:$C$2651,A73)," ")</f>
        <v xml:space="preserve"> </v>
      </c>
      <c r="H73" s="178" t="str">
        <f>IF(A73=" "," ",SUMIFS('INGRESO INVENTARIO LTE1'!$G$34:$G$2651,'INGRESO INVENTARIO LTE1'!$B$34:$B$2651,$F$49,'INGRESO INVENTARIO LTE1'!$C$34:$C$2651,A73))</f>
        <v xml:space="preserve"> </v>
      </c>
    </row>
    <row r="74" spans="1:8" ht="20.100000000000001" customHeight="1">
      <c r="A74" s="175" t="str">
        <f>IF((IFERROR(INDEX('INGRESO INVENTARIO LTE1'!$C$34:'INGRESO INVENTARIO LTE1'!$C$2602,MATCH(0,INDEX(COUNTIF($A$50:A73,'INGRESO INVENTARIO LTE1'!$C$34:'INGRESO INVENTARIO LTE1'!$C$2602),),)),""))=0," ",IFERROR(INDEX('INGRESO INVENTARIO LTE1'!$C$34:'INGRESO INVENTARIO LTE1'!$C$2602,MATCH(0,INDEX(COUNTIF($A$50:A73,'INGRESO INVENTARIO LTE1'!$C$34:'INGRESO INVENTARIO LTE1'!$C$2602),),)),""))</f>
        <v xml:space="preserve"> </v>
      </c>
      <c r="B74" s="175" t="str">
        <f>IF(A74=" "," ",COUNTIFS('INGRESO INVENTARIO LTE1'!$B$34:$B$2651,$B$49,'INGRESO INVENTARIO LTE1'!$C$34:$C$2651,A74))</f>
        <v xml:space="preserve"> </v>
      </c>
      <c r="C74" s="176" t="str">
        <f>IFERROR(AVERAGEIFS('INGRESO INVENTARIO LTE1'!$G$34:$G$2651,'INGRESO INVENTARIO LTE1'!$B$34:$B$2651,$B$49,'INGRESO INVENTARIO LTE1'!$C$34:$C$2651,A74)," ")</f>
        <v xml:space="preserve"> </v>
      </c>
      <c r="D74" s="176" t="str">
        <f>IF(A74=" "," ",SUMIFS('INGRESO INVENTARIO LTE1'!$G$34:$G$2651,'INGRESO INVENTARIO LTE1'!$B$34:$B$2651,$B$49,'INGRESO INVENTARIO LTE1'!$C$34:$C$2651,A74))</f>
        <v xml:space="preserve"> </v>
      </c>
      <c r="F74" s="177" t="str">
        <f>IF(A74=" "," ",COUNTIFS('INGRESO INVENTARIO LTE1'!$B$34:$B$2651,$F$49,'INGRESO INVENTARIO LTE1'!$C$34:$C$2651,A74))</f>
        <v xml:space="preserve"> </v>
      </c>
      <c r="G74" s="178" t="str">
        <f>IFERROR(AVERAGEIFS('INGRESO INVENTARIO LTE1'!$G$34:$G$2651,'INGRESO INVENTARIO LTE1'!$B$34:$B$2651,$F$49,'INGRESO INVENTARIO LTE1'!$C$34:$C$2651,A74)," ")</f>
        <v xml:space="preserve"> </v>
      </c>
      <c r="H74" s="178" t="str">
        <f>IF(A74=" "," ",SUMIFS('INGRESO INVENTARIO LTE1'!$G$34:$G$2651,'INGRESO INVENTARIO LTE1'!$B$34:$B$2651,$F$49,'INGRESO INVENTARIO LTE1'!$C$34:$C$2651,A74))</f>
        <v xml:space="preserve"> </v>
      </c>
    </row>
    <row r="75" spans="1:8" ht="20.100000000000001" customHeight="1">
      <c r="A75" s="175" t="str">
        <f>IF((IFERROR(INDEX('INGRESO INVENTARIO LTE1'!$C$34:'INGRESO INVENTARIO LTE1'!$C$2602,MATCH(0,INDEX(COUNTIF($A$50:A74,'INGRESO INVENTARIO LTE1'!$C$34:'INGRESO INVENTARIO LTE1'!$C$2602),),)),""))=0," ",IFERROR(INDEX('INGRESO INVENTARIO LTE1'!$C$34:'INGRESO INVENTARIO LTE1'!$C$2602,MATCH(0,INDEX(COUNTIF($A$50:A74,'INGRESO INVENTARIO LTE1'!$C$34:'INGRESO INVENTARIO LTE1'!$C$2602),),)),""))</f>
        <v xml:space="preserve"> </v>
      </c>
      <c r="B75" s="175" t="str">
        <f>IF(A75=" "," ",COUNTIFS('INGRESO INVENTARIO LTE1'!$B$34:$B$2651,$B$49,'INGRESO INVENTARIO LTE1'!$C$34:$C$2651,A75))</f>
        <v xml:space="preserve"> </v>
      </c>
      <c r="C75" s="176" t="str">
        <f>IFERROR(AVERAGEIFS('INGRESO INVENTARIO LTE1'!$G$34:$G$2651,'INGRESO INVENTARIO LTE1'!$B$34:$B$2651,$B$49,'INGRESO INVENTARIO LTE1'!$C$34:$C$2651,A75)," ")</f>
        <v xml:space="preserve"> </v>
      </c>
      <c r="D75" s="176" t="str">
        <f>IF(A75=" "," ",SUMIFS('INGRESO INVENTARIO LTE1'!$G$34:$G$2651,'INGRESO INVENTARIO LTE1'!$B$34:$B$2651,$B$49,'INGRESO INVENTARIO LTE1'!$C$34:$C$2651,A75))</f>
        <v xml:space="preserve"> </v>
      </c>
      <c r="F75" s="177" t="str">
        <f>IF(A75=" "," ",COUNTIFS('INGRESO INVENTARIO LTE1'!$B$34:$B$2651,$F$49,'INGRESO INVENTARIO LTE1'!$C$34:$C$2651,A75))</f>
        <v xml:space="preserve"> </v>
      </c>
      <c r="G75" s="178" t="str">
        <f>IFERROR(AVERAGEIFS('INGRESO INVENTARIO LTE1'!$G$34:$G$2651,'INGRESO INVENTARIO LTE1'!$B$34:$B$2651,$F$49,'INGRESO INVENTARIO LTE1'!$C$34:$C$2651,A75)," ")</f>
        <v xml:space="preserve"> </v>
      </c>
      <c r="H75" s="178" t="str">
        <f>IF(A75=" "," ",SUMIFS('INGRESO INVENTARIO LTE1'!$G$34:$G$2651,'INGRESO INVENTARIO LTE1'!$B$34:$B$2651,$F$49,'INGRESO INVENTARIO LTE1'!$C$34:$C$2651,A75))</f>
        <v xml:space="preserve"> </v>
      </c>
    </row>
    <row r="76" spans="1:8" ht="20.100000000000001" customHeight="1">
      <c r="A76" s="175" t="str">
        <f>IF((IFERROR(INDEX('INGRESO INVENTARIO LTE1'!$C$34:'INGRESO INVENTARIO LTE1'!$C$2602,MATCH(0,INDEX(COUNTIF($A$50:A75,'INGRESO INVENTARIO LTE1'!$C$34:'INGRESO INVENTARIO LTE1'!$C$2602),),)),""))=0," ",IFERROR(INDEX('INGRESO INVENTARIO LTE1'!$C$34:'INGRESO INVENTARIO LTE1'!$C$2602,MATCH(0,INDEX(COUNTIF($A$50:A75,'INGRESO INVENTARIO LTE1'!$C$34:'INGRESO INVENTARIO LTE1'!$C$2602),),)),""))</f>
        <v xml:space="preserve"> </v>
      </c>
      <c r="B76" s="175" t="str">
        <f>IF(A76=" "," ",COUNTIFS('INGRESO INVENTARIO LTE1'!$B$34:$B$2651,$B$49,'INGRESO INVENTARIO LTE1'!$C$34:$C$2651,A76))</f>
        <v xml:space="preserve"> </v>
      </c>
      <c r="C76" s="176" t="str">
        <f>IFERROR(AVERAGEIFS('INGRESO INVENTARIO LTE1'!$G$34:$G$2651,'INGRESO INVENTARIO LTE1'!$B$34:$B$2651,$B$49,'INGRESO INVENTARIO LTE1'!$C$34:$C$2651,A76)," ")</f>
        <v xml:space="preserve"> </v>
      </c>
      <c r="D76" s="176" t="str">
        <f>IF(A76=" "," ",SUMIFS('INGRESO INVENTARIO LTE1'!$G$34:$G$2651,'INGRESO INVENTARIO LTE1'!$B$34:$B$2651,$B$49,'INGRESO INVENTARIO LTE1'!$C$34:$C$2651,A76))</f>
        <v xml:space="preserve"> </v>
      </c>
      <c r="F76" s="177" t="str">
        <f>IF(A76=" "," ",COUNTIFS('INGRESO INVENTARIO LTE1'!$B$34:$B$2651,$F$49,'INGRESO INVENTARIO LTE1'!$C$34:$C$2651,A76))</f>
        <v xml:space="preserve"> </v>
      </c>
      <c r="G76" s="178" t="str">
        <f>IFERROR(AVERAGEIFS('INGRESO INVENTARIO LTE1'!$G$34:$G$2651,'INGRESO INVENTARIO LTE1'!$B$34:$B$2651,$F$49,'INGRESO INVENTARIO LTE1'!$C$34:$C$2651,A76)," ")</f>
        <v xml:space="preserve"> </v>
      </c>
      <c r="H76" s="178" t="str">
        <f>IF(A76=" "," ",SUMIFS('INGRESO INVENTARIO LTE1'!$G$34:$G$2651,'INGRESO INVENTARIO LTE1'!$B$34:$B$2651,$F$49,'INGRESO INVENTARIO LTE1'!$C$34:$C$2651,A76))</f>
        <v xml:space="preserve"> </v>
      </c>
    </row>
    <row r="77" spans="1:8" ht="20.100000000000001" customHeight="1">
      <c r="A77" s="175" t="str">
        <f>IF((IFERROR(INDEX('INGRESO INVENTARIO LTE1'!$C$34:'INGRESO INVENTARIO LTE1'!$C$2602,MATCH(0,INDEX(COUNTIF($A$50:A76,'INGRESO INVENTARIO LTE1'!$C$34:'INGRESO INVENTARIO LTE1'!$C$2602),),)),""))=0," ",IFERROR(INDEX('INGRESO INVENTARIO LTE1'!$C$34:'INGRESO INVENTARIO LTE1'!$C$2602,MATCH(0,INDEX(COUNTIF($A$50:A76,'INGRESO INVENTARIO LTE1'!$C$34:'INGRESO INVENTARIO LTE1'!$C$2602),),)),""))</f>
        <v xml:space="preserve"> </v>
      </c>
      <c r="B77" s="175" t="str">
        <f>IF(A77=" "," ",COUNTIFS('INGRESO INVENTARIO LTE1'!$B$34:$B$2651,$B$49,'INGRESO INVENTARIO LTE1'!$C$34:$C$2651,A77))</f>
        <v xml:space="preserve"> </v>
      </c>
      <c r="C77" s="176" t="str">
        <f>IFERROR(AVERAGEIFS('INGRESO INVENTARIO LTE1'!$G$34:$G$2651,'INGRESO INVENTARIO LTE1'!$B$34:$B$2651,$B$49,'INGRESO INVENTARIO LTE1'!$C$34:$C$2651,A77)," ")</f>
        <v xml:space="preserve"> </v>
      </c>
      <c r="D77" s="176" t="str">
        <f>IF(A77=" "," ",SUMIFS('INGRESO INVENTARIO LTE1'!$G$34:$G$2651,'INGRESO INVENTARIO LTE1'!$B$34:$B$2651,$B$49,'INGRESO INVENTARIO LTE1'!$C$34:$C$2651,A77))</f>
        <v xml:space="preserve"> </v>
      </c>
      <c r="F77" s="177" t="str">
        <f>IF(A77=" "," ",COUNTIFS('INGRESO INVENTARIO LTE1'!$B$34:$B$2651,$F$49,'INGRESO INVENTARIO LTE1'!$C$34:$C$2651,A77))</f>
        <v xml:space="preserve"> </v>
      </c>
      <c r="G77" s="178" t="str">
        <f>IFERROR(AVERAGEIFS('INGRESO INVENTARIO LTE1'!$G$34:$G$2651,'INGRESO INVENTARIO LTE1'!$B$34:$B$2651,$F$49,'INGRESO INVENTARIO LTE1'!$C$34:$C$2651,A77)," ")</f>
        <v xml:space="preserve"> </v>
      </c>
      <c r="H77" s="178" t="str">
        <f>IF(A77=" "," ",SUMIFS('INGRESO INVENTARIO LTE1'!$G$34:$G$2651,'INGRESO INVENTARIO LTE1'!$B$34:$B$2651,$F$49,'INGRESO INVENTARIO LTE1'!$C$34:$C$2651,A77))</f>
        <v xml:space="preserve"> </v>
      </c>
    </row>
    <row r="78" spans="1:8" ht="20.100000000000001" customHeight="1">
      <c r="A78" s="175" t="str">
        <f>IF((IFERROR(INDEX('INGRESO INVENTARIO LTE1'!$C$34:'INGRESO INVENTARIO LTE1'!$C$2602,MATCH(0,INDEX(COUNTIF($A$50:A77,'INGRESO INVENTARIO LTE1'!$C$34:'INGRESO INVENTARIO LTE1'!$C$2602),),)),""))=0," ",IFERROR(INDEX('INGRESO INVENTARIO LTE1'!$C$34:'INGRESO INVENTARIO LTE1'!$C$2602,MATCH(0,INDEX(COUNTIF($A$50:A77,'INGRESO INVENTARIO LTE1'!$C$34:'INGRESO INVENTARIO LTE1'!$C$2602),),)),""))</f>
        <v xml:space="preserve"> </v>
      </c>
      <c r="B78" s="175" t="str">
        <f>IF(A78=" "," ",COUNTIFS('INGRESO INVENTARIO LTE1'!$B$34:$B$2651,$B$49,'INGRESO INVENTARIO LTE1'!$C$34:$C$2651,A78))</f>
        <v xml:space="preserve"> </v>
      </c>
      <c r="C78" s="176" t="str">
        <f>IFERROR(AVERAGEIFS('INGRESO INVENTARIO LTE1'!$G$34:$G$2651,'INGRESO INVENTARIO LTE1'!$B$34:$B$2651,$B$49,'INGRESO INVENTARIO LTE1'!$C$34:$C$2651,A78)," ")</f>
        <v xml:space="preserve"> </v>
      </c>
      <c r="D78" s="176" t="str">
        <f>IF(A78=" "," ",SUMIFS('INGRESO INVENTARIO LTE1'!$G$34:$G$2651,'INGRESO INVENTARIO LTE1'!$B$34:$B$2651,$B$49,'INGRESO INVENTARIO LTE1'!$C$34:$C$2651,A78))</f>
        <v xml:space="preserve"> </v>
      </c>
      <c r="F78" s="177" t="str">
        <f>IF(A78=" "," ",COUNTIFS('INGRESO INVENTARIO LTE1'!$B$34:$B$2651,$F$49,'INGRESO INVENTARIO LTE1'!$C$34:$C$2651,A78))</f>
        <v xml:space="preserve"> </v>
      </c>
      <c r="G78" s="178" t="str">
        <f>IFERROR(AVERAGEIFS('INGRESO INVENTARIO LTE1'!$G$34:$G$2651,'INGRESO INVENTARIO LTE1'!$B$34:$B$2651,$F$49,'INGRESO INVENTARIO LTE1'!$C$34:$C$2651,A78)," ")</f>
        <v xml:space="preserve"> </v>
      </c>
      <c r="H78" s="178" t="str">
        <f>IF(A78=" "," ",SUMIFS('INGRESO INVENTARIO LTE1'!$G$34:$G$2651,'INGRESO INVENTARIO LTE1'!$B$34:$B$2651,$F$49,'INGRESO INVENTARIO LTE1'!$C$34:$C$2651,A78))</f>
        <v xml:space="preserve"> </v>
      </c>
    </row>
    <row r="79" spans="1:8" ht="20.100000000000001" customHeight="1">
      <c r="A79" s="179"/>
      <c r="B79" s="180"/>
      <c r="C79" s="181"/>
      <c r="D79" s="182"/>
      <c r="E79" s="180"/>
      <c r="F79" s="181"/>
      <c r="G79" s="181"/>
    </row>
    <row r="80" spans="1:8" ht="20.100000000000001" customHeight="1">
      <c r="B80" s="183" t="s">
        <v>405</v>
      </c>
      <c r="C80" s="184"/>
      <c r="D80" s="184"/>
      <c r="E80" s="184"/>
      <c r="F80" s="184"/>
      <c r="G80" s="184"/>
      <c r="H80" s="185"/>
    </row>
    <row r="81" spans="2:8" ht="20.100000000000001" customHeight="1">
      <c r="B81" s="186"/>
      <c r="C81" s="187"/>
      <c r="D81" s="187"/>
      <c r="E81" s="187"/>
      <c r="F81" s="187"/>
      <c r="G81" s="187"/>
      <c r="H81" s="188"/>
    </row>
    <row r="82" spans="2:8" ht="20.100000000000001" customHeight="1">
      <c r="B82" s="186"/>
      <c r="C82" s="187"/>
      <c r="D82" s="187"/>
      <c r="E82" s="187"/>
      <c r="F82" s="187"/>
      <c r="G82" s="187"/>
      <c r="H82" s="188"/>
    </row>
    <row r="83" spans="2:8" ht="27.75" customHeight="1">
      <c r="B83" s="186"/>
      <c r="C83" s="189">
        <f>'INGRESO INVENTARIO LTE1'!D7</f>
        <v>0</v>
      </c>
      <c r="D83" s="190"/>
      <c r="E83" s="187"/>
      <c r="F83" s="189">
        <f>D8</f>
        <v>0</v>
      </c>
      <c r="G83" s="187"/>
      <c r="H83" s="191"/>
    </row>
    <row r="84" spans="2:8" ht="20.100000000000001" customHeight="1">
      <c r="B84" s="186"/>
      <c r="C84" s="192" t="str">
        <f>IF(D7=0,"","OPF")</f>
        <v/>
      </c>
      <c r="D84" s="192"/>
      <c r="E84" s="187"/>
      <c r="F84" s="192" t="str">
        <f>IF(D8=0,"","P. Forestal")</f>
        <v/>
      </c>
      <c r="G84" s="187"/>
      <c r="H84" s="193"/>
    </row>
    <row r="85" spans="2:8" ht="19.5" customHeight="1">
      <c r="B85" s="194"/>
      <c r="C85" s="195">
        <f>'INGRESO INVENTARIO LTE1'!G6</f>
        <v>0</v>
      </c>
      <c r="D85" s="195"/>
      <c r="E85" s="195">
        <f>'INGRESO INVENTARIO LTE1'!G7</f>
        <v>0</v>
      </c>
      <c r="F85" s="196"/>
      <c r="G85" s="195">
        <f>G8</f>
        <v>0</v>
      </c>
      <c r="H85" s="197"/>
    </row>
    <row r="87" spans="2:8" ht="20.100000000000001" customHeight="1">
      <c r="D87" s="79"/>
    </row>
    <row r="88" spans="2:8" ht="20.100000000000001" customHeight="1">
      <c r="D88" s="79"/>
    </row>
  </sheetData>
  <sheetProtection algorithmName="SHA-512" hashValue="MGuHjgCLsXD8QTI47pJZaXtwj74L4D2peO7fDKbdkh3N2FAMjuAHJ2/umFHpgfofnPrc5W79P1YE6bAFey9FLQ==" saltValue="ExtoWjcuZSK426Rc/JjrHw==" spinCount="100000" sheet="1" objects="1" scenarios="1" formatCells="0" formatColumns="0" formatRows="0" insertColumns="0" insertRows="0"/>
  <dataConsolidate/>
  <mergeCells count="13">
    <mergeCell ref="D6:E6"/>
    <mergeCell ref="C49:D49"/>
    <mergeCell ref="G49:H49"/>
    <mergeCell ref="D7:E7"/>
    <mergeCell ref="C13:D13"/>
    <mergeCell ref="C12:D12"/>
    <mergeCell ref="D8:E8"/>
    <mergeCell ref="C2:D2"/>
    <mergeCell ref="F2:G2"/>
    <mergeCell ref="C3:D3"/>
    <mergeCell ref="C4:D4"/>
    <mergeCell ref="F3:G3"/>
    <mergeCell ref="F4:G4"/>
  </mergeCells>
  <conditionalFormatting sqref="F32:H78">
    <cfRule type="expression" dxfId="2" priority="1" stopIfTrue="1">
      <formula>$B$13=" "</formula>
    </cfRule>
  </conditionalFormatting>
  <printOptions horizontalCentered="1"/>
  <pageMargins left="0.39370078740157483" right="0.39370078740157483" top="1.5354330708661419" bottom="0.78740157480314965" header="0.31496062992125984" footer="0.31496062992125984"/>
  <pageSetup paperSize="9" scale="55" orientation="portrait" r:id="rId1"/>
  <headerFooter>
    <oddHeader>&amp;C&amp;G
&amp;"Bookman Old Style,Negrita"LICENCIAS DE APROVECHAMIENTO FORESTAL
RESUMEN DE INVENTARIO</oddHeader>
    <oddFooter>&amp;L&amp;A&amp;C&amp;P de &amp;N&amp;R&amp;F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">
    <tabColor theme="6" tint="-0.249977111117893"/>
  </sheetPr>
  <dimension ref="A1:GP2651"/>
  <sheetViews>
    <sheetView showGridLines="0" showZeros="0" zoomScaleNormal="100" workbookViewId="0">
      <selection activeCell="D6" sqref="D6:E8"/>
    </sheetView>
  </sheetViews>
  <sheetFormatPr baseColWidth="10" defaultRowHeight="20.100000000000001" customHeight="1"/>
  <cols>
    <col min="1" max="1" width="2.42578125" style="7" customWidth="1"/>
    <col min="2" max="2" width="22.7109375" style="7" customWidth="1"/>
    <col min="3" max="3" width="18.7109375" style="7" customWidth="1"/>
    <col min="4" max="4" width="23.7109375" style="7" customWidth="1"/>
    <col min="5" max="5" width="21" style="7" customWidth="1"/>
    <col min="6" max="6" width="25.85546875" style="7" bestFit="1" customWidth="1"/>
    <col min="7" max="7" width="24.5703125" style="7" customWidth="1"/>
    <col min="8" max="8" width="12" style="7" bestFit="1" customWidth="1"/>
    <col min="9" max="9" width="5" style="7" customWidth="1"/>
    <col min="11" max="11" width="12.85546875" bestFit="1" customWidth="1"/>
    <col min="43" max="44" width="11.42578125" style="21"/>
    <col min="45" max="45" width="11.28515625" style="21" customWidth="1"/>
    <col min="56" max="16384" width="11.42578125" style="7"/>
  </cols>
  <sheetData>
    <row r="1" spans="2:8" ht="20.100000000000001" customHeight="1">
      <c r="B1" s="18" t="s">
        <v>400</v>
      </c>
      <c r="C1" s="19"/>
      <c r="D1" s="19"/>
      <c r="E1" s="220" t="e">
        <f>VLOOKUP(C2,'Provincias y cantones'!B3:D26,3,FALSE)</f>
        <v>#N/A</v>
      </c>
      <c r="F1" s="19"/>
      <c r="G1" s="20"/>
    </row>
    <row r="2" spans="2:8" ht="20.100000000000001" customHeight="1">
      <c r="B2" s="24" t="s">
        <v>389</v>
      </c>
      <c r="C2" s="237"/>
      <c r="D2" s="238"/>
      <c r="E2" s="24" t="s">
        <v>387</v>
      </c>
      <c r="F2" s="237"/>
      <c r="G2" s="238"/>
    </row>
    <row r="3" spans="2:8" ht="20.100000000000001" customHeight="1">
      <c r="B3" s="26" t="s">
        <v>388</v>
      </c>
      <c r="C3" s="237"/>
      <c r="D3" s="238"/>
      <c r="E3" s="27" t="s">
        <v>399</v>
      </c>
      <c r="F3" s="28" t="str">
        <f>IFERROR(VLOOKUP($C$2,Hoja1!F2:G29,2,0),"")</f>
        <v/>
      </c>
      <c r="G3" s="29"/>
      <c r="H3" s="30"/>
    </row>
    <row r="4" spans="2:8" ht="20.100000000000001" customHeight="1">
      <c r="B4" s="31" t="s">
        <v>390</v>
      </c>
      <c r="C4" s="241"/>
      <c r="D4" s="242"/>
      <c r="E4" s="32" t="s">
        <v>391</v>
      </c>
      <c r="F4" s="241"/>
      <c r="G4" s="242"/>
      <c r="H4" s="30"/>
    </row>
    <row r="5" spans="2:8" ht="20.100000000000001" customHeight="1">
      <c r="B5" s="18" t="s">
        <v>401</v>
      </c>
      <c r="C5" s="235"/>
      <c r="D5" s="19"/>
      <c r="E5" s="19"/>
      <c r="F5" s="19"/>
      <c r="G5" s="20"/>
      <c r="H5" s="30"/>
    </row>
    <row r="6" spans="2:8" ht="20.100000000000001" customHeight="1">
      <c r="B6" s="24" t="s">
        <v>392</v>
      </c>
      <c r="C6" s="236"/>
      <c r="D6" s="261"/>
      <c r="E6" s="261"/>
      <c r="F6" s="24" t="s">
        <v>394</v>
      </c>
      <c r="G6" s="233"/>
      <c r="H6" s="30"/>
    </row>
    <row r="7" spans="2:8" ht="20.100000000000001" customHeight="1">
      <c r="B7" s="24" t="s">
        <v>393</v>
      </c>
      <c r="C7" s="24"/>
      <c r="D7" s="243"/>
      <c r="E7" s="243"/>
      <c r="F7" s="24" t="s">
        <v>394</v>
      </c>
      <c r="G7" s="233"/>
    </row>
    <row r="8" spans="2:8" ht="20.100000000000001" customHeight="1">
      <c r="B8" s="24" t="s">
        <v>2024</v>
      </c>
      <c r="C8" s="24"/>
      <c r="D8" s="243"/>
      <c r="E8" s="243"/>
      <c r="F8" s="24" t="s">
        <v>2026</v>
      </c>
      <c r="G8" s="233"/>
    </row>
    <row r="9" spans="2:8" ht="20.100000000000001" customHeight="1">
      <c r="B9" s="18" t="s">
        <v>402</v>
      </c>
      <c r="C9" s="19"/>
      <c r="D9" s="19"/>
      <c r="E9" s="19"/>
      <c r="F9" s="228" t="str">
        <f>IF(ISBLANK(C12)," ",VLOOKUP(C12,ESPECIE,3,FALSE))</f>
        <v xml:space="preserve"> </v>
      </c>
      <c r="G9" s="229" t="str">
        <f>IF(ISBLANK(C13)," ",VLOOKUP(C13,ESPECIE,3,FALSE))</f>
        <v xml:space="preserve"> </v>
      </c>
    </row>
    <row r="10" spans="2:8" ht="20.100000000000001" customHeight="1">
      <c r="B10" s="221" t="s">
        <v>453</v>
      </c>
      <c r="C10" s="33"/>
      <c r="D10" s="222" t="s">
        <v>455</v>
      </c>
      <c r="E10" s="35"/>
      <c r="F10" s="222" t="s">
        <v>452</v>
      </c>
      <c r="G10" s="36"/>
    </row>
    <row r="11" spans="2:8" ht="20.100000000000001" customHeight="1">
      <c r="B11" s="31" t="s">
        <v>457</v>
      </c>
      <c r="C11" s="32"/>
      <c r="D11" s="244"/>
      <c r="E11" s="245"/>
      <c r="F11" s="34" t="s">
        <v>408</v>
      </c>
      <c r="G11" s="12"/>
    </row>
    <row r="12" spans="2:8" ht="20.100000000000001" customHeight="1">
      <c r="B12" s="37" t="str">
        <f>IF(ISTEXT(C12),"Especie1"," ")</f>
        <v xml:space="preserve"> </v>
      </c>
      <c r="C12" s="239"/>
      <c r="D12" s="240"/>
      <c r="E12" s="223" t="str">
        <f>IF(ISBLANK(C12)," ",VLOOKUP(C12,ESPECIE,2,FALSE))</f>
        <v xml:space="preserve"> </v>
      </c>
      <c r="F12" s="230" t="str">
        <f>"Factor forma "&amp;IF(ISBLANK(C12)," ",VLOOKUP(C12,ESPECIE,3,FALSE))</f>
        <v xml:space="preserve">Factor forma  </v>
      </c>
      <c r="G12" s="61" t="str">
        <f>IF(G10="Raleo","Intensidad de raleo","")</f>
        <v/>
      </c>
    </row>
    <row r="13" spans="2:8" ht="20.100000000000001" customHeight="1">
      <c r="B13" s="37" t="str">
        <f>IF(ISTEXT(C13),"Especie2"," ")</f>
        <v xml:space="preserve"> </v>
      </c>
      <c r="C13" s="239"/>
      <c r="D13" s="240"/>
      <c r="E13" s="223" t="str">
        <f>IF(ISBLANK(C13)," ",VLOOKUP(C13,ESPECIE,2,FALSE))</f>
        <v xml:space="preserve"> </v>
      </c>
      <c r="F13" s="230" t="str">
        <f>"Factor forma "&amp;IF(ISBLANK(C13)," ",VLOOKUP(C13,ESPECIE,3,FALSE))</f>
        <v xml:space="preserve">Factor forma  </v>
      </c>
      <c r="G13" s="225"/>
    </row>
    <row r="14" spans="2:8" ht="20.100000000000001" customHeight="1">
      <c r="B14" s="18" t="s">
        <v>403</v>
      </c>
      <c r="C14" s="19"/>
      <c r="D14" s="19"/>
      <c r="E14" s="19"/>
      <c r="F14" s="19"/>
      <c r="G14" s="20"/>
    </row>
    <row r="15" spans="2:8" ht="20.100000000000001" customHeight="1">
      <c r="B15" s="38" t="s">
        <v>397</v>
      </c>
      <c r="C15" s="39" t="s">
        <v>395</v>
      </c>
      <c r="D15" s="38" t="s">
        <v>396</v>
      </c>
      <c r="E15" s="38" t="s">
        <v>397</v>
      </c>
      <c r="F15" s="39" t="s">
        <v>395</v>
      </c>
      <c r="G15" s="38" t="s">
        <v>396</v>
      </c>
    </row>
    <row r="16" spans="2:8" ht="20.100000000000001" customHeight="1">
      <c r="B16" s="40">
        <f>IF(C16&gt;0,1,0)</f>
        <v>0</v>
      </c>
      <c r="C16" s="11"/>
      <c r="D16" s="11"/>
      <c r="E16" s="41">
        <f>IF(F16&gt;0,IF(B30&gt;0,B30+1,0),0)</f>
        <v>0</v>
      </c>
      <c r="F16" s="11"/>
      <c r="G16" s="11"/>
    </row>
    <row r="17" spans="1:8" ht="20.100000000000001" customHeight="1">
      <c r="B17" s="40">
        <f t="shared" ref="B17:B30" si="0">IF(C17&gt;0,IF(B16&gt;0,B16+1,0),0)</f>
        <v>0</v>
      </c>
      <c r="C17" s="11"/>
      <c r="D17" s="11"/>
      <c r="E17" s="41">
        <f t="shared" ref="E17:E30" si="1">IF(F17&gt;0,IF(E16&gt;0,E16+1,0),0)</f>
        <v>0</v>
      </c>
      <c r="F17" s="11"/>
      <c r="G17" s="11"/>
    </row>
    <row r="18" spans="1:8" ht="20.100000000000001" customHeight="1">
      <c r="B18" s="40">
        <f t="shared" si="0"/>
        <v>0</v>
      </c>
      <c r="C18" s="11"/>
      <c r="D18" s="11"/>
      <c r="E18" s="41">
        <f t="shared" si="1"/>
        <v>0</v>
      </c>
      <c r="F18" s="11"/>
      <c r="G18" s="11"/>
    </row>
    <row r="19" spans="1:8" ht="20.100000000000001" customHeight="1">
      <c r="B19" s="40">
        <f t="shared" si="0"/>
        <v>0</v>
      </c>
      <c r="C19" s="11"/>
      <c r="D19" s="11"/>
      <c r="E19" s="41">
        <f t="shared" si="1"/>
        <v>0</v>
      </c>
      <c r="F19" s="11"/>
      <c r="G19" s="11"/>
    </row>
    <row r="20" spans="1:8" ht="20.100000000000001" customHeight="1">
      <c r="B20" s="40">
        <f t="shared" si="0"/>
        <v>0</v>
      </c>
      <c r="C20" s="11"/>
      <c r="D20" s="11"/>
      <c r="E20" s="41">
        <f t="shared" si="1"/>
        <v>0</v>
      </c>
      <c r="F20" s="11"/>
      <c r="G20" s="11"/>
    </row>
    <row r="21" spans="1:8" ht="20.100000000000001" customHeight="1">
      <c r="B21" s="40">
        <f t="shared" si="0"/>
        <v>0</v>
      </c>
      <c r="C21" s="11"/>
      <c r="D21" s="11"/>
      <c r="E21" s="41">
        <f t="shared" si="1"/>
        <v>0</v>
      </c>
      <c r="F21" s="11"/>
      <c r="G21" s="11"/>
    </row>
    <row r="22" spans="1:8" ht="20.100000000000001" customHeight="1">
      <c r="B22" s="40">
        <f t="shared" si="0"/>
        <v>0</v>
      </c>
      <c r="C22" s="11"/>
      <c r="D22" s="11"/>
      <c r="E22" s="41">
        <f t="shared" si="1"/>
        <v>0</v>
      </c>
      <c r="F22" s="11"/>
      <c r="G22" s="11"/>
    </row>
    <row r="23" spans="1:8" ht="20.100000000000001" customHeight="1">
      <c r="B23" s="40">
        <f t="shared" si="0"/>
        <v>0</v>
      </c>
      <c r="C23" s="11"/>
      <c r="D23" s="11"/>
      <c r="E23" s="41">
        <f t="shared" si="1"/>
        <v>0</v>
      </c>
      <c r="F23" s="11"/>
      <c r="G23" s="11"/>
    </row>
    <row r="24" spans="1:8" ht="20.100000000000001" customHeight="1">
      <c r="B24" s="40">
        <f t="shared" si="0"/>
        <v>0</v>
      </c>
      <c r="C24" s="11"/>
      <c r="D24" s="11"/>
      <c r="E24" s="41">
        <f t="shared" si="1"/>
        <v>0</v>
      </c>
      <c r="F24" s="11"/>
      <c r="G24" s="11"/>
    </row>
    <row r="25" spans="1:8" ht="20.100000000000001" customHeight="1">
      <c r="B25" s="40">
        <f t="shared" si="0"/>
        <v>0</v>
      </c>
      <c r="C25" s="11"/>
      <c r="D25" s="11"/>
      <c r="E25" s="41">
        <f t="shared" si="1"/>
        <v>0</v>
      </c>
      <c r="F25" s="11"/>
      <c r="G25" s="11"/>
    </row>
    <row r="26" spans="1:8" ht="20.100000000000001" customHeight="1">
      <c r="B26" s="40">
        <f t="shared" si="0"/>
        <v>0</v>
      </c>
      <c r="C26" s="11"/>
      <c r="D26" s="11"/>
      <c r="E26" s="41">
        <f t="shared" si="1"/>
        <v>0</v>
      </c>
      <c r="F26" s="11"/>
      <c r="G26" s="11"/>
    </row>
    <row r="27" spans="1:8" ht="20.100000000000001" customHeight="1">
      <c r="B27" s="40">
        <f t="shared" si="0"/>
        <v>0</v>
      </c>
      <c r="C27" s="11"/>
      <c r="D27" s="11"/>
      <c r="E27" s="41">
        <f t="shared" si="1"/>
        <v>0</v>
      </c>
      <c r="F27" s="11"/>
      <c r="G27" s="11"/>
    </row>
    <row r="28" spans="1:8" ht="20.100000000000001" customHeight="1">
      <c r="B28" s="40">
        <f t="shared" si="0"/>
        <v>0</v>
      </c>
      <c r="C28" s="11"/>
      <c r="D28" s="11"/>
      <c r="E28" s="41">
        <f t="shared" si="1"/>
        <v>0</v>
      </c>
      <c r="F28" s="11"/>
      <c r="G28" s="11"/>
    </row>
    <row r="29" spans="1:8" ht="20.100000000000001" customHeight="1">
      <c r="B29" s="40">
        <f t="shared" si="0"/>
        <v>0</v>
      </c>
      <c r="C29" s="11"/>
      <c r="D29" s="11"/>
      <c r="E29" s="41">
        <f t="shared" si="1"/>
        <v>0</v>
      </c>
      <c r="F29" s="11"/>
      <c r="G29" s="11"/>
    </row>
    <row r="30" spans="1:8" ht="20.100000000000001" customHeight="1">
      <c r="B30" s="40">
        <f t="shared" si="0"/>
        <v>0</v>
      </c>
      <c r="C30" s="11"/>
      <c r="D30" s="11"/>
      <c r="E30" s="41">
        <f t="shared" si="1"/>
        <v>0</v>
      </c>
      <c r="F30" s="11"/>
      <c r="G30" s="11"/>
    </row>
    <row r="32" spans="1:8" ht="20.100000000000001" customHeight="1">
      <c r="A32" s="226"/>
      <c r="B32" s="18" t="s">
        <v>404</v>
      </c>
      <c r="C32" s="44"/>
      <c r="D32" s="19"/>
      <c r="E32" s="19"/>
      <c r="F32" s="19"/>
      <c r="G32" s="45"/>
      <c r="H32" s="46"/>
    </row>
    <row r="33" spans="2:45" ht="20.100000000000001" customHeight="1">
      <c r="B33" s="47" t="s">
        <v>449</v>
      </c>
      <c r="C33" s="47" t="s">
        <v>397</v>
      </c>
      <c r="D33" s="48" t="s">
        <v>398</v>
      </c>
      <c r="E33" s="49" t="s">
        <v>450</v>
      </c>
      <c r="F33" s="50" t="s">
        <v>456</v>
      </c>
      <c r="G33" s="47" t="s">
        <v>0</v>
      </c>
      <c r="AQ33" s="52"/>
      <c r="AR33" s="51"/>
      <c r="AS33" s="52"/>
    </row>
    <row r="34" spans="2:45" ht="20.100000000000001" customHeight="1">
      <c r="B34" s="11"/>
      <c r="C34" s="11"/>
      <c r="D34" s="12"/>
      <c r="E34" s="13"/>
      <c r="F34" s="14"/>
      <c r="G34" s="53" t="str">
        <f t="shared" ref="G34:G97" si="2">IFERROR(IF(ISBLANK(C34)," ",IF(ISBLANK(D34),"NUM ARBOL",IF(ISBLANK(E34),"DAP",IF(ISBLANK(F34),"ALTURA",IF($E$33="DAP (cm)",PI()*((E34/100)^2)/4*F34*$F$9,IF($E$33="CAP (cm)",PI()*((E34/PI()/100)^2)/4*F34*$F$9))))))," ")</f>
        <v xml:space="preserve"> </v>
      </c>
    </row>
    <row r="35" spans="2:45" ht="20.100000000000001" customHeight="1">
      <c r="B35" s="11"/>
      <c r="C35" s="11"/>
      <c r="D35" s="15"/>
      <c r="E35" s="13"/>
      <c r="F35" s="14"/>
      <c r="G35" s="53" t="str">
        <f t="shared" si="2"/>
        <v xml:space="preserve"> </v>
      </c>
    </row>
    <row r="36" spans="2:45" ht="20.100000000000001" customHeight="1">
      <c r="B36" s="11"/>
      <c r="C36" s="11"/>
      <c r="D36" s="12"/>
      <c r="E36" s="13"/>
      <c r="F36" s="14"/>
      <c r="G36" s="53" t="str">
        <f t="shared" si="2"/>
        <v xml:space="preserve"> </v>
      </c>
    </row>
    <row r="37" spans="2:45" ht="20.100000000000001" customHeight="1">
      <c r="B37" s="11"/>
      <c r="C37" s="11"/>
      <c r="D37" s="12"/>
      <c r="E37" s="13"/>
      <c r="F37" s="14"/>
      <c r="G37" s="53" t="str">
        <f t="shared" si="2"/>
        <v xml:space="preserve"> </v>
      </c>
    </row>
    <row r="38" spans="2:45" ht="20.100000000000001" customHeight="1">
      <c r="B38" s="11"/>
      <c r="C38" s="11"/>
      <c r="D38" s="15"/>
      <c r="E38" s="13"/>
      <c r="F38" s="14"/>
      <c r="G38" s="53" t="str">
        <f t="shared" si="2"/>
        <v xml:space="preserve"> </v>
      </c>
    </row>
    <row r="39" spans="2:45" ht="20.100000000000001" customHeight="1">
      <c r="B39" s="11"/>
      <c r="C39" s="11"/>
      <c r="D39" s="12"/>
      <c r="E39" s="13"/>
      <c r="F39" s="14"/>
      <c r="G39" s="53" t="str">
        <f t="shared" si="2"/>
        <v xml:space="preserve"> </v>
      </c>
    </row>
    <row r="40" spans="2:45" ht="20.100000000000001" customHeight="1">
      <c r="B40" s="11"/>
      <c r="C40" s="11"/>
      <c r="D40" s="12"/>
      <c r="E40" s="13"/>
      <c r="F40" s="14"/>
      <c r="G40" s="53" t="str">
        <f t="shared" si="2"/>
        <v xml:space="preserve"> </v>
      </c>
    </row>
    <row r="41" spans="2:45" ht="20.100000000000001" customHeight="1">
      <c r="B41" s="11"/>
      <c r="C41" s="11"/>
      <c r="D41" s="15"/>
      <c r="E41" s="13"/>
      <c r="F41" s="14"/>
      <c r="G41" s="53" t="str">
        <f t="shared" si="2"/>
        <v xml:space="preserve"> </v>
      </c>
    </row>
    <row r="42" spans="2:45" ht="20.100000000000001" customHeight="1">
      <c r="B42" s="11"/>
      <c r="C42" s="11"/>
      <c r="D42" s="12"/>
      <c r="E42" s="13"/>
      <c r="F42" s="14"/>
      <c r="G42" s="53" t="str">
        <f t="shared" si="2"/>
        <v xml:space="preserve"> </v>
      </c>
    </row>
    <row r="43" spans="2:45" ht="20.100000000000001" customHeight="1">
      <c r="B43" s="11"/>
      <c r="C43" s="11"/>
      <c r="D43" s="12"/>
      <c r="E43" s="13"/>
      <c r="F43" s="14"/>
      <c r="G43" s="53" t="str">
        <f t="shared" si="2"/>
        <v xml:space="preserve"> </v>
      </c>
    </row>
    <row r="44" spans="2:45" ht="20.100000000000001" customHeight="1">
      <c r="B44" s="11"/>
      <c r="C44" s="11"/>
      <c r="D44" s="15"/>
      <c r="E44" s="13"/>
      <c r="F44" s="14"/>
      <c r="G44" s="53" t="str">
        <f t="shared" si="2"/>
        <v xml:space="preserve"> </v>
      </c>
    </row>
    <row r="45" spans="2:45" ht="20.100000000000001" customHeight="1">
      <c r="B45" s="11"/>
      <c r="C45" s="11"/>
      <c r="D45" s="12"/>
      <c r="E45" s="13"/>
      <c r="F45" s="14"/>
      <c r="G45" s="53" t="str">
        <f t="shared" si="2"/>
        <v xml:space="preserve"> </v>
      </c>
    </row>
    <row r="46" spans="2:45" ht="20.100000000000001" customHeight="1">
      <c r="B46" s="11"/>
      <c r="C46" s="11"/>
      <c r="D46" s="12"/>
      <c r="E46" s="13"/>
      <c r="F46" s="14"/>
      <c r="G46" s="53" t="str">
        <f t="shared" si="2"/>
        <v xml:space="preserve"> </v>
      </c>
    </row>
    <row r="47" spans="2:45" ht="20.100000000000001" customHeight="1">
      <c r="B47" s="11"/>
      <c r="C47" s="11"/>
      <c r="D47" s="15"/>
      <c r="E47" s="13"/>
      <c r="F47" s="14"/>
      <c r="G47" s="53" t="str">
        <f t="shared" si="2"/>
        <v xml:space="preserve"> </v>
      </c>
    </row>
    <row r="48" spans="2:45" ht="20.100000000000001" customHeight="1">
      <c r="B48" s="11"/>
      <c r="C48" s="11"/>
      <c r="D48" s="12"/>
      <c r="E48" s="13"/>
      <c r="F48" s="14"/>
      <c r="G48" s="53" t="str">
        <f t="shared" si="2"/>
        <v xml:space="preserve"> </v>
      </c>
    </row>
    <row r="49" spans="2:7" ht="20.100000000000001" customHeight="1">
      <c r="B49" s="11"/>
      <c r="C49" s="11"/>
      <c r="D49" s="12"/>
      <c r="E49" s="13"/>
      <c r="F49" s="14"/>
      <c r="G49" s="53" t="str">
        <f t="shared" si="2"/>
        <v xml:space="preserve"> </v>
      </c>
    </row>
    <row r="50" spans="2:7" ht="20.100000000000001" customHeight="1">
      <c r="B50" s="11"/>
      <c r="C50" s="11"/>
      <c r="D50" s="15"/>
      <c r="E50" s="13"/>
      <c r="F50" s="14"/>
      <c r="G50" s="53" t="str">
        <f t="shared" si="2"/>
        <v xml:space="preserve"> </v>
      </c>
    </row>
    <row r="51" spans="2:7" ht="20.100000000000001" customHeight="1">
      <c r="B51" s="11"/>
      <c r="C51" s="11"/>
      <c r="D51" s="12"/>
      <c r="E51" s="13"/>
      <c r="F51" s="14"/>
      <c r="G51" s="53" t="str">
        <f t="shared" si="2"/>
        <v xml:space="preserve"> </v>
      </c>
    </row>
    <row r="52" spans="2:7" ht="20.100000000000001" customHeight="1">
      <c r="B52" s="11"/>
      <c r="C52" s="11"/>
      <c r="D52" s="12"/>
      <c r="E52" s="13"/>
      <c r="F52" s="14"/>
      <c r="G52" s="53" t="str">
        <f t="shared" si="2"/>
        <v xml:space="preserve"> </v>
      </c>
    </row>
    <row r="53" spans="2:7" ht="20.100000000000001" customHeight="1">
      <c r="B53" s="11"/>
      <c r="C53" s="11"/>
      <c r="D53" s="15"/>
      <c r="E53" s="13"/>
      <c r="F53" s="14"/>
      <c r="G53" s="53" t="str">
        <f t="shared" si="2"/>
        <v xml:space="preserve"> </v>
      </c>
    </row>
    <row r="54" spans="2:7" ht="20.100000000000001" customHeight="1">
      <c r="B54" s="11"/>
      <c r="C54" s="11"/>
      <c r="D54" s="12"/>
      <c r="E54" s="13"/>
      <c r="F54" s="14"/>
      <c r="G54" s="53" t="str">
        <f t="shared" si="2"/>
        <v xml:space="preserve"> </v>
      </c>
    </row>
    <row r="55" spans="2:7" ht="20.100000000000001" customHeight="1">
      <c r="B55" s="11"/>
      <c r="C55" s="11"/>
      <c r="D55" s="12"/>
      <c r="E55" s="13"/>
      <c r="F55" s="14"/>
      <c r="G55" s="53" t="str">
        <f t="shared" si="2"/>
        <v xml:space="preserve"> </v>
      </c>
    </row>
    <row r="56" spans="2:7" ht="20.100000000000001" customHeight="1">
      <c r="B56" s="11"/>
      <c r="C56" s="11"/>
      <c r="D56" s="15"/>
      <c r="E56" s="13"/>
      <c r="F56" s="14"/>
      <c r="G56" s="53" t="str">
        <f t="shared" si="2"/>
        <v xml:space="preserve"> </v>
      </c>
    </row>
    <row r="57" spans="2:7" ht="20.100000000000001" customHeight="1">
      <c r="B57" s="11"/>
      <c r="C57" s="11"/>
      <c r="D57" s="12"/>
      <c r="E57" s="13"/>
      <c r="F57" s="14"/>
      <c r="G57" s="53" t="str">
        <f t="shared" si="2"/>
        <v xml:space="preserve"> </v>
      </c>
    </row>
    <row r="58" spans="2:7" ht="20.100000000000001" customHeight="1">
      <c r="B58" s="11"/>
      <c r="C58" s="11"/>
      <c r="D58" s="12"/>
      <c r="E58" s="13"/>
      <c r="F58" s="14"/>
      <c r="G58" s="53" t="str">
        <f t="shared" si="2"/>
        <v xml:space="preserve"> </v>
      </c>
    </row>
    <row r="59" spans="2:7" ht="20.100000000000001" customHeight="1">
      <c r="B59" s="11"/>
      <c r="C59" s="11"/>
      <c r="D59" s="15"/>
      <c r="E59" s="13"/>
      <c r="F59" s="14"/>
      <c r="G59" s="53" t="str">
        <f t="shared" si="2"/>
        <v xml:space="preserve"> </v>
      </c>
    </row>
    <row r="60" spans="2:7" ht="20.100000000000001" customHeight="1">
      <c r="B60" s="11"/>
      <c r="C60" s="11"/>
      <c r="D60" s="12"/>
      <c r="E60" s="13"/>
      <c r="F60" s="14"/>
      <c r="G60" s="53" t="str">
        <f t="shared" si="2"/>
        <v xml:space="preserve"> </v>
      </c>
    </row>
    <row r="61" spans="2:7" ht="20.100000000000001" customHeight="1">
      <c r="B61" s="11"/>
      <c r="C61" s="11"/>
      <c r="D61" s="12"/>
      <c r="E61" s="13"/>
      <c r="F61" s="14"/>
      <c r="G61" s="53" t="str">
        <f t="shared" si="2"/>
        <v xml:space="preserve"> </v>
      </c>
    </row>
    <row r="62" spans="2:7" ht="20.100000000000001" customHeight="1">
      <c r="B62" s="11"/>
      <c r="C62" s="11"/>
      <c r="D62" s="15"/>
      <c r="E62" s="13"/>
      <c r="F62" s="14"/>
      <c r="G62" s="53" t="str">
        <f t="shared" si="2"/>
        <v xml:space="preserve"> </v>
      </c>
    </row>
    <row r="63" spans="2:7" ht="20.100000000000001" customHeight="1">
      <c r="B63" s="11"/>
      <c r="C63" s="11"/>
      <c r="D63" s="12"/>
      <c r="E63" s="13"/>
      <c r="F63" s="14"/>
      <c r="G63" s="53" t="str">
        <f t="shared" si="2"/>
        <v xml:space="preserve"> </v>
      </c>
    </row>
    <row r="64" spans="2:7" ht="20.100000000000001" customHeight="1">
      <c r="B64" s="11"/>
      <c r="C64" s="11"/>
      <c r="D64" s="12"/>
      <c r="E64" s="13"/>
      <c r="F64" s="14"/>
      <c r="G64" s="53" t="str">
        <f t="shared" si="2"/>
        <v xml:space="preserve"> </v>
      </c>
    </row>
    <row r="65" spans="2:7" ht="20.100000000000001" customHeight="1">
      <c r="B65" s="11"/>
      <c r="C65" s="11"/>
      <c r="D65" s="15"/>
      <c r="E65" s="13"/>
      <c r="F65" s="14"/>
      <c r="G65" s="53" t="str">
        <f t="shared" si="2"/>
        <v xml:space="preserve"> </v>
      </c>
    </row>
    <row r="66" spans="2:7" ht="20.100000000000001" customHeight="1">
      <c r="B66" s="11"/>
      <c r="C66" s="11"/>
      <c r="D66" s="12"/>
      <c r="E66" s="13"/>
      <c r="F66" s="14"/>
      <c r="G66" s="53" t="str">
        <f t="shared" si="2"/>
        <v xml:space="preserve"> </v>
      </c>
    </row>
    <row r="67" spans="2:7" ht="20.100000000000001" customHeight="1">
      <c r="B67" s="11"/>
      <c r="C67" s="11"/>
      <c r="D67" s="12"/>
      <c r="E67" s="13"/>
      <c r="F67" s="14"/>
      <c r="G67" s="53" t="str">
        <f t="shared" si="2"/>
        <v xml:space="preserve"> </v>
      </c>
    </row>
    <row r="68" spans="2:7" ht="20.100000000000001" customHeight="1">
      <c r="B68" s="11"/>
      <c r="C68" s="11"/>
      <c r="D68" s="15"/>
      <c r="E68" s="13"/>
      <c r="F68" s="14"/>
      <c r="G68" s="53" t="str">
        <f t="shared" si="2"/>
        <v xml:space="preserve"> </v>
      </c>
    </row>
    <row r="69" spans="2:7" ht="20.100000000000001" customHeight="1">
      <c r="B69" s="11"/>
      <c r="C69" s="11"/>
      <c r="D69" s="12"/>
      <c r="E69" s="13"/>
      <c r="F69" s="14"/>
      <c r="G69" s="53" t="str">
        <f t="shared" si="2"/>
        <v xml:space="preserve"> </v>
      </c>
    </row>
    <row r="70" spans="2:7" ht="20.100000000000001" customHeight="1">
      <c r="B70" s="11"/>
      <c r="C70" s="11"/>
      <c r="D70" s="12"/>
      <c r="E70" s="13"/>
      <c r="F70" s="14"/>
      <c r="G70" s="53" t="str">
        <f t="shared" si="2"/>
        <v xml:space="preserve"> </v>
      </c>
    </row>
    <row r="71" spans="2:7" ht="20.100000000000001" customHeight="1">
      <c r="B71" s="11"/>
      <c r="C71" s="11"/>
      <c r="D71" s="15"/>
      <c r="E71" s="13"/>
      <c r="F71" s="14"/>
      <c r="G71" s="53" t="str">
        <f t="shared" si="2"/>
        <v xml:space="preserve"> </v>
      </c>
    </row>
    <row r="72" spans="2:7" ht="20.100000000000001" customHeight="1">
      <c r="B72" s="11"/>
      <c r="C72" s="11"/>
      <c r="D72" s="12"/>
      <c r="E72" s="13"/>
      <c r="F72" s="14"/>
      <c r="G72" s="53" t="str">
        <f t="shared" si="2"/>
        <v xml:space="preserve"> </v>
      </c>
    </row>
    <row r="73" spans="2:7" ht="20.100000000000001" customHeight="1">
      <c r="B73" s="11"/>
      <c r="C73" s="11"/>
      <c r="D73" s="12"/>
      <c r="E73" s="13"/>
      <c r="F73" s="14"/>
      <c r="G73" s="53" t="str">
        <f t="shared" si="2"/>
        <v xml:space="preserve"> </v>
      </c>
    </row>
    <row r="74" spans="2:7" ht="20.100000000000001" customHeight="1">
      <c r="B74" s="11"/>
      <c r="C74" s="11"/>
      <c r="D74" s="15"/>
      <c r="E74" s="13"/>
      <c r="F74" s="14"/>
      <c r="G74" s="53" t="str">
        <f t="shared" si="2"/>
        <v xml:space="preserve"> </v>
      </c>
    </row>
    <row r="75" spans="2:7" ht="20.100000000000001" customHeight="1">
      <c r="B75" s="11"/>
      <c r="C75" s="11"/>
      <c r="D75" s="12"/>
      <c r="E75" s="13"/>
      <c r="F75" s="14"/>
      <c r="G75" s="53" t="str">
        <f t="shared" si="2"/>
        <v xml:space="preserve"> </v>
      </c>
    </row>
    <row r="76" spans="2:7" ht="20.100000000000001" customHeight="1">
      <c r="B76" s="11"/>
      <c r="C76" s="11"/>
      <c r="D76" s="12"/>
      <c r="E76" s="13"/>
      <c r="F76" s="14"/>
      <c r="G76" s="53" t="str">
        <f t="shared" si="2"/>
        <v xml:space="preserve"> </v>
      </c>
    </row>
    <row r="77" spans="2:7" ht="20.100000000000001" customHeight="1">
      <c r="B77" s="11"/>
      <c r="C77" s="11"/>
      <c r="D77" s="15"/>
      <c r="E77" s="13"/>
      <c r="F77" s="14"/>
      <c r="G77" s="53" t="str">
        <f t="shared" si="2"/>
        <v xml:space="preserve"> </v>
      </c>
    </row>
    <row r="78" spans="2:7" ht="20.100000000000001" customHeight="1">
      <c r="B78" s="11"/>
      <c r="C78" s="11"/>
      <c r="D78" s="12"/>
      <c r="E78" s="13"/>
      <c r="F78" s="14"/>
      <c r="G78" s="53" t="str">
        <f t="shared" si="2"/>
        <v xml:space="preserve"> </v>
      </c>
    </row>
    <row r="79" spans="2:7" ht="20.100000000000001" customHeight="1">
      <c r="B79" s="11"/>
      <c r="C79" s="11"/>
      <c r="D79" s="12"/>
      <c r="E79" s="13"/>
      <c r="F79" s="14"/>
      <c r="G79" s="53" t="str">
        <f t="shared" si="2"/>
        <v xml:space="preserve"> </v>
      </c>
    </row>
    <row r="80" spans="2:7" ht="20.100000000000001" customHeight="1">
      <c r="B80" s="11"/>
      <c r="C80" s="11"/>
      <c r="D80" s="15"/>
      <c r="E80" s="13"/>
      <c r="F80" s="14"/>
      <c r="G80" s="53" t="str">
        <f t="shared" si="2"/>
        <v xml:space="preserve"> </v>
      </c>
    </row>
    <row r="81" spans="2:7" ht="20.100000000000001" customHeight="1">
      <c r="B81" s="11"/>
      <c r="C81" s="11"/>
      <c r="D81" s="12"/>
      <c r="E81" s="13"/>
      <c r="F81" s="14"/>
      <c r="G81" s="53" t="str">
        <f t="shared" si="2"/>
        <v xml:space="preserve"> </v>
      </c>
    </row>
    <row r="82" spans="2:7" ht="20.100000000000001" customHeight="1">
      <c r="B82" s="11"/>
      <c r="C82" s="11"/>
      <c r="D82" s="12"/>
      <c r="E82" s="13"/>
      <c r="F82" s="14"/>
      <c r="G82" s="53" t="str">
        <f t="shared" si="2"/>
        <v xml:space="preserve"> </v>
      </c>
    </row>
    <row r="83" spans="2:7" ht="20.100000000000001" customHeight="1">
      <c r="B83" s="11"/>
      <c r="C83" s="11"/>
      <c r="D83" s="15"/>
      <c r="E83" s="13"/>
      <c r="F83" s="14"/>
      <c r="G83" s="53" t="str">
        <f t="shared" si="2"/>
        <v xml:space="preserve"> </v>
      </c>
    </row>
    <row r="84" spans="2:7" ht="20.100000000000001" customHeight="1">
      <c r="B84" s="11"/>
      <c r="C84" s="11"/>
      <c r="D84" s="12"/>
      <c r="E84" s="13"/>
      <c r="F84" s="14"/>
      <c r="G84" s="53" t="str">
        <f t="shared" si="2"/>
        <v xml:space="preserve"> </v>
      </c>
    </row>
    <row r="85" spans="2:7" ht="20.100000000000001" customHeight="1">
      <c r="B85" s="11"/>
      <c r="C85" s="11"/>
      <c r="D85" s="12"/>
      <c r="E85" s="13"/>
      <c r="F85" s="14"/>
      <c r="G85" s="53" t="str">
        <f t="shared" si="2"/>
        <v xml:space="preserve"> </v>
      </c>
    </row>
    <row r="86" spans="2:7" ht="20.100000000000001" customHeight="1">
      <c r="B86" s="11"/>
      <c r="C86" s="11"/>
      <c r="D86" s="15"/>
      <c r="E86" s="16"/>
      <c r="F86" s="14"/>
      <c r="G86" s="53" t="str">
        <f t="shared" si="2"/>
        <v xml:space="preserve"> </v>
      </c>
    </row>
    <row r="87" spans="2:7" ht="20.100000000000001" customHeight="1">
      <c r="B87" s="11"/>
      <c r="C87" s="11"/>
      <c r="D87" s="12"/>
      <c r="E87" s="16"/>
      <c r="F87" s="14"/>
      <c r="G87" s="53" t="str">
        <f t="shared" si="2"/>
        <v xml:space="preserve"> </v>
      </c>
    </row>
    <row r="88" spans="2:7" ht="20.100000000000001" customHeight="1">
      <c r="B88" s="11"/>
      <c r="C88" s="11"/>
      <c r="D88" s="12"/>
      <c r="E88" s="16"/>
      <c r="F88" s="14"/>
      <c r="G88" s="53" t="str">
        <f t="shared" si="2"/>
        <v xml:space="preserve"> </v>
      </c>
    </row>
    <row r="89" spans="2:7" ht="20.100000000000001" customHeight="1">
      <c r="B89" s="11"/>
      <c r="C89" s="11"/>
      <c r="D89" s="15"/>
      <c r="E89" s="16"/>
      <c r="F89" s="14"/>
      <c r="G89" s="53" t="str">
        <f t="shared" si="2"/>
        <v xml:space="preserve"> </v>
      </c>
    </row>
    <row r="90" spans="2:7" ht="20.100000000000001" customHeight="1">
      <c r="B90" s="11"/>
      <c r="C90" s="11"/>
      <c r="D90" s="12"/>
      <c r="E90" s="16"/>
      <c r="F90" s="14"/>
      <c r="G90" s="53" t="str">
        <f t="shared" si="2"/>
        <v xml:space="preserve"> </v>
      </c>
    </row>
    <row r="91" spans="2:7" ht="20.100000000000001" customHeight="1">
      <c r="B91" s="11"/>
      <c r="C91" s="11"/>
      <c r="D91" s="12"/>
      <c r="E91" s="16"/>
      <c r="F91" s="14"/>
      <c r="G91" s="53" t="str">
        <f t="shared" si="2"/>
        <v xml:space="preserve"> </v>
      </c>
    </row>
    <row r="92" spans="2:7" ht="20.100000000000001" customHeight="1">
      <c r="B92" s="11"/>
      <c r="C92" s="11"/>
      <c r="D92" s="15"/>
      <c r="E92" s="16"/>
      <c r="F92" s="14"/>
      <c r="G92" s="53" t="str">
        <f t="shared" si="2"/>
        <v xml:space="preserve"> </v>
      </c>
    </row>
    <row r="93" spans="2:7" ht="20.100000000000001" customHeight="1">
      <c r="B93" s="11"/>
      <c r="C93" s="11"/>
      <c r="D93" s="12"/>
      <c r="E93" s="16"/>
      <c r="F93" s="14"/>
      <c r="G93" s="53" t="str">
        <f t="shared" si="2"/>
        <v xml:space="preserve"> </v>
      </c>
    </row>
    <row r="94" spans="2:7" ht="20.100000000000001" customHeight="1">
      <c r="B94" s="11"/>
      <c r="C94" s="11"/>
      <c r="D94" s="12"/>
      <c r="E94" s="16"/>
      <c r="F94" s="14"/>
      <c r="G94" s="53" t="str">
        <f t="shared" si="2"/>
        <v xml:space="preserve"> </v>
      </c>
    </row>
    <row r="95" spans="2:7" ht="20.100000000000001" customHeight="1">
      <c r="B95" s="11"/>
      <c r="C95" s="11"/>
      <c r="D95" s="15"/>
      <c r="E95" s="16"/>
      <c r="F95" s="14"/>
      <c r="G95" s="53" t="str">
        <f t="shared" si="2"/>
        <v xml:space="preserve"> </v>
      </c>
    </row>
    <row r="96" spans="2:7" ht="20.100000000000001" customHeight="1">
      <c r="B96" s="11"/>
      <c r="C96" s="11"/>
      <c r="D96" s="12"/>
      <c r="E96" s="16"/>
      <c r="F96" s="14"/>
      <c r="G96" s="53" t="str">
        <f t="shared" si="2"/>
        <v xml:space="preserve"> </v>
      </c>
    </row>
    <row r="97" spans="2:7" ht="20.100000000000001" customHeight="1">
      <c r="B97" s="11"/>
      <c r="C97" s="11"/>
      <c r="D97" s="12"/>
      <c r="E97" s="16"/>
      <c r="F97" s="14"/>
      <c r="G97" s="53" t="str">
        <f t="shared" si="2"/>
        <v xml:space="preserve"> </v>
      </c>
    </row>
    <row r="98" spans="2:7" ht="20.100000000000001" customHeight="1">
      <c r="B98" s="11"/>
      <c r="C98" s="11"/>
      <c r="D98" s="15"/>
      <c r="E98" s="16"/>
      <c r="F98" s="14"/>
      <c r="G98" s="53" t="str">
        <f t="shared" ref="G98:G161" si="3">IFERROR(IF(ISBLANK(C98)," ",IF(ISBLANK(D98),"NUM ARBOL",IF(ISBLANK(E98),"DAP",IF(ISBLANK(F98),"ALTURA",IF($E$33="DAP (cm)",PI()*((E98/100)^2)/4*F98*$F$9,IF($E$33="CAP (cm)",PI()*((E98/PI()/100)^2)/4*F98*$F$9))))))," ")</f>
        <v xml:space="preserve"> </v>
      </c>
    </row>
    <row r="99" spans="2:7" ht="20.100000000000001" customHeight="1">
      <c r="B99" s="11"/>
      <c r="C99" s="11"/>
      <c r="D99" s="12"/>
      <c r="E99" s="16"/>
      <c r="F99" s="14"/>
      <c r="G99" s="53" t="str">
        <f t="shared" si="3"/>
        <v xml:space="preserve"> </v>
      </c>
    </row>
    <row r="100" spans="2:7" ht="20.100000000000001" customHeight="1">
      <c r="B100" s="11"/>
      <c r="C100" s="11"/>
      <c r="D100" s="12"/>
      <c r="E100" s="16"/>
      <c r="F100" s="14"/>
      <c r="G100" s="53" t="str">
        <f t="shared" si="3"/>
        <v xml:space="preserve"> </v>
      </c>
    </row>
    <row r="101" spans="2:7" ht="20.100000000000001" customHeight="1">
      <c r="B101" s="11"/>
      <c r="C101" s="11"/>
      <c r="D101" s="15"/>
      <c r="E101" s="16"/>
      <c r="F101" s="14"/>
      <c r="G101" s="53" t="str">
        <f t="shared" si="3"/>
        <v xml:space="preserve"> </v>
      </c>
    </row>
    <row r="102" spans="2:7" ht="20.100000000000001" customHeight="1">
      <c r="B102" s="11"/>
      <c r="C102" s="11"/>
      <c r="D102" s="12"/>
      <c r="E102" s="16"/>
      <c r="F102" s="14"/>
      <c r="G102" s="53" t="str">
        <f t="shared" si="3"/>
        <v xml:space="preserve"> </v>
      </c>
    </row>
    <row r="103" spans="2:7" ht="20.100000000000001" customHeight="1">
      <c r="B103" s="11"/>
      <c r="C103" s="11"/>
      <c r="D103" s="12"/>
      <c r="E103" s="16"/>
      <c r="F103" s="14"/>
      <c r="G103" s="53" t="str">
        <f t="shared" si="3"/>
        <v xml:space="preserve"> </v>
      </c>
    </row>
    <row r="104" spans="2:7" ht="20.100000000000001" customHeight="1">
      <c r="B104" s="11"/>
      <c r="C104" s="11"/>
      <c r="D104" s="15"/>
      <c r="E104" s="16"/>
      <c r="F104" s="14"/>
      <c r="G104" s="53" t="str">
        <f t="shared" si="3"/>
        <v xml:space="preserve"> </v>
      </c>
    </row>
    <row r="105" spans="2:7" ht="20.100000000000001" customHeight="1">
      <c r="B105" s="11"/>
      <c r="C105" s="11"/>
      <c r="D105" s="12"/>
      <c r="E105" s="16"/>
      <c r="F105" s="14"/>
      <c r="G105" s="53" t="str">
        <f t="shared" si="3"/>
        <v xml:space="preserve"> </v>
      </c>
    </row>
    <row r="106" spans="2:7" ht="20.100000000000001" customHeight="1">
      <c r="B106" s="11"/>
      <c r="C106" s="11"/>
      <c r="D106" s="12"/>
      <c r="E106" s="16"/>
      <c r="F106" s="14"/>
      <c r="G106" s="53" t="str">
        <f t="shared" si="3"/>
        <v xml:space="preserve"> </v>
      </c>
    </row>
    <row r="107" spans="2:7" ht="20.100000000000001" customHeight="1">
      <c r="B107" s="11"/>
      <c r="C107" s="11"/>
      <c r="D107" s="15"/>
      <c r="E107" s="16"/>
      <c r="F107" s="14"/>
      <c r="G107" s="53" t="str">
        <f t="shared" si="3"/>
        <v xml:space="preserve"> </v>
      </c>
    </row>
    <row r="108" spans="2:7" ht="20.100000000000001" customHeight="1">
      <c r="B108" s="11"/>
      <c r="C108" s="11"/>
      <c r="D108" s="12"/>
      <c r="E108" s="16"/>
      <c r="F108" s="14"/>
      <c r="G108" s="53" t="str">
        <f t="shared" si="3"/>
        <v xml:space="preserve"> </v>
      </c>
    </row>
    <row r="109" spans="2:7" ht="20.100000000000001" customHeight="1">
      <c r="B109" s="11"/>
      <c r="C109" s="11"/>
      <c r="D109" s="12"/>
      <c r="E109" s="16"/>
      <c r="F109" s="14"/>
      <c r="G109" s="53" t="str">
        <f t="shared" si="3"/>
        <v xml:space="preserve"> </v>
      </c>
    </row>
    <row r="110" spans="2:7" ht="20.100000000000001" customHeight="1">
      <c r="B110" s="11"/>
      <c r="C110" s="11"/>
      <c r="D110" s="15"/>
      <c r="E110" s="16"/>
      <c r="F110" s="14"/>
      <c r="G110" s="53" t="str">
        <f t="shared" si="3"/>
        <v xml:space="preserve"> </v>
      </c>
    </row>
    <row r="111" spans="2:7" ht="20.100000000000001" customHeight="1">
      <c r="B111" s="11"/>
      <c r="C111" s="11"/>
      <c r="D111" s="12"/>
      <c r="E111" s="16"/>
      <c r="F111" s="14"/>
      <c r="G111" s="53" t="str">
        <f t="shared" si="3"/>
        <v xml:space="preserve"> </v>
      </c>
    </row>
    <row r="112" spans="2:7" ht="20.100000000000001" customHeight="1">
      <c r="B112" s="11"/>
      <c r="C112" s="11"/>
      <c r="D112" s="12"/>
      <c r="E112" s="16"/>
      <c r="F112" s="14"/>
      <c r="G112" s="53" t="str">
        <f t="shared" si="3"/>
        <v xml:space="preserve"> </v>
      </c>
    </row>
    <row r="113" spans="2:7" ht="20.100000000000001" customHeight="1">
      <c r="B113" s="11"/>
      <c r="C113" s="11"/>
      <c r="D113" s="15"/>
      <c r="E113" s="16"/>
      <c r="F113" s="14"/>
      <c r="G113" s="53" t="str">
        <f t="shared" si="3"/>
        <v xml:space="preserve"> </v>
      </c>
    </row>
    <row r="114" spans="2:7" ht="20.100000000000001" customHeight="1">
      <c r="B114" s="11"/>
      <c r="C114" s="11"/>
      <c r="D114" s="12"/>
      <c r="E114" s="16"/>
      <c r="F114" s="11"/>
      <c r="G114" s="53" t="str">
        <f t="shared" si="3"/>
        <v xml:space="preserve"> </v>
      </c>
    </row>
    <row r="115" spans="2:7" ht="20.100000000000001" customHeight="1">
      <c r="B115" s="11"/>
      <c r="C115" s="11"/>
      <c r="D115" s="15"/>
      <c r="E115" s="16"/>
      <c r="F115" s="11"/>
      <c r="G115" s="53" t="str">
        <f t="shared" si="3"/>
        <v xml:space="preserve"> </v>
      </c>
    </row>
    <row r="116" spans="2:7" ht="20.100000000000001" customHeight="1">
      <c r="B116" s="11"/>
      <c r="C116" s="11"/>
      <c r="D116" s="15"/>
      <c r="E116" s="16"/>
      <c r="F116" s="11"/>
      <c r="G116" s="53" t="str">
        <f t="shared" si="3"/>
        <v xml:space="preserve"> </v>
      </c>
    </row>
    <row r="117" spans="2:7" ht="20.100000000000001" customHeight="1">
      <c r="B117" s="11"/>
      <c r="C117" s="11"/>
      <c r="D117" s="15"/>
      <c r="E117" s="16"/>
      <c r="F117" s="11"/>
      <c r="G117" s="53" t="str">
        <f t="shared" si="3"/>
        <v xml:space="preserve"> </v>
      </c>
    </row>
    <row r="118" spans="2:7" ht="20.100000000000001" customHeight="1">
      <c r="B118" s="11"/>
      <c r="C118" s="11"/>
      <c r="D118" s="15"/>
      <c r="E118" s="16"/>
      <c r="F118" s="11"/>
      <c r="G118" s="53" t="str">
        <f t="shared" si="3"/>
        <v xml:space="preserve"> </v>
      </c>
    </row>
    <row r="119" spans="2:7" ht="20.100000000000001" customHeight="1">
      <c r="B119" s="11"/>
      <c r="C119" s="11"/>
      <c r="D119" s="15"/>
      <c r="E119" s="16"/>
      <c r="F119" s="11"/>
      <c r="G119" s="53" t="str">
        <f t="shared" si="3"/>
        <v xml:space="preserve"> </v>
      </c>
    </row>
    <row r="120" spans="2:7" ht="20.100000000000001" customHeight="1">
      <c r="B120" s="11"/>
      <c r="C120" s="11"/>
      <c r="D120" s="15"/>
      <c r="E120" s="16"/>
      <c r="F120" s="11"/>
      <c r="G120" s="53" t="str">
        <f t="shared" si="3"/>
        <v xml:space="preserve"> </v>
      </c>
    </row>
    <row r="121" spans="2:7" ht="20.100000000000001" customHeight="1">
      <c r="B121" s="11"/>
      <c r="C121" s="11"/>
      <c r="D121" s="15"/>
      <c r="E121" s="16"/>
      <c r="F121" s="11"/>
      <c r="G121" s="53" t="str">
        <f t="shared" si="3"/>
        <v xml:space="preserve"> </v>
      </c>
    </row>
    <row r="122" spans="2:7" ht="20.100000000000001" customHeight="1">
      <c r="B122" s="11"/>
      <c r="C122" s="11"/>
      <c r="D122" s="15"/>
      <c r="E122" s="16"/>
      <c r="F122" s="11"/>
      <c r="G122" s="53" t="str">
        <f t="shared" si="3"/>
        <v xml:space="preserve"> </v>
      </c>
    </row>
    <row r="123" spans="2:7" ht="20.100000000000001" customHeight="1">
      <c r="B123" s="11"/>
      <c r="C123" s="11"/>
      <c r="D123" s="15"/>
      <c r="E123" s="16"/>
      <c r="F123" s="11"/>
      <c r="G123" s="53" t="str">
        <f t="shared" si="3"/>
        <v xml:space="preserve"> </v>
      </c>
    </row>
    <row r="124" spans="2:7" ht="20.100000000000001" customHeight="1">
      <c r="B124" s="11"/>
      <c r="C124" s="11"/>
      <c r="D124" s="15"/>
      <c r="E124" s="16"/>
      <c r="F124" s="11"/>
      <c r="G124" s="53" t="str">
        <f t="shared" si="3"/>
        <v xml:space="preserve"> </v>
      </c>
    </row>
    <row r="125" spans="2:7" ht="20.100000000000001" customHeight="1">
      <c r="B125" s="11"/>
      <c r="C125" s="11"/>
      <c r="D125" s="15"/>
      <c r="E125" s="16"/>
      <c r="F125" s="11"/>
      <c r="G125" s="53" t="str">
        <f t="shared" si="3"/>
        <v xml:space="preserve"> </v>
      </c>
    </row>
    <row r="126" spans="2:7" ht="20.100000000000001" customHeight="1">
      <c r="B126" s="11"/>
      <c r="C126" s="11"/>
      <c r="D126" s="15"/>
      <c r="E126" s="16"/>
      <c r="F126" s="11"/>
      <c r="G126" s="53" t="str">
        <f t="shared" si="3"/>
        <v xml:space="preserve"> </v>
      </c>
    </row>
    <row r="127" spans="2:7" ht="20.100000000000001" customHeight="1">
      <c r="B127" s="11"/>
      <c r="C127" s="11"/>
      <c r="D127" s="15"/>
      <c r="E127" s="16"/>
      <c r="F127" s="11"/>
      <c r="G127" s="53" t="str">
        <f t="shared" si="3"/>
        <v xml:space="preserve"> </v>
      </c>
    </row>
    <row r="128" spans="2:7" ht="20.100000000000001" customHeight="1">
      <c r="B128" s="11"/>
      <c r="C128" s="11"/>
      <c r="D128" s="15"/>
      <c r="E128" s="16"/>
      <c r="F128" s="11"/>
      <c r="G128" s="53" t="str">
        <f t="shared" si="3"/>
        <v xml:space="preserve"> </v>
      </c>
    </row>
    <row r="129" spans="2:7" ht="20.100000000000001" customHeight="1">
      <c r="B129" s="11"/>
      <c r="C129" s="11"/>
      <c r="D129" s="15"/>
      <c r="E129" s="16"/>
      <c r="F129" s="11"/>
      <c r="G129" s="53" t="str">
        <f t="shared" si="3"/>
        <v xml:space="preserve"> </v>
      </c>
    </row>
    <row r="130" spans="2:7" ht="20.100000000000001" customHeight="1">
      <c r="B130" s="11"/>
      <c r="C130" s="11"/>
      <c r="D130" s="15"/>
      <c r="E130" s="16"/>
      <c r="F130" s="11"/>
      <c r="G130" s="53" t="str">
        <f t="shared" si="3"/>
        <v xml:space="preserve"> </v>
      </c>
    </row>
    <row r="131" spans="2:7" ht="20.100000000000001" customHeight="1">
      <c r="B131" s="11"/>
      <c r="C131" s="11"/>
      <c r="D131" s="15"/>
      <c r="E131" s="16"/>
      <c r="F131" s="11"/>
      <c r="G131" s="53" t="str">
        <f t="shared" si="3"/>
        <v xml:space="preserve"> </v>
      </c>
    </row>
    <row r="132" spans="2:7" ht="20.100000000000001" customHeight="1">
      <c r="B132" s="11"/>
      <c r="C132" s="11"/>
      <c r="D132" s="15"/>
      <c r="E132" s="16"/>
      <c r="F132" s="11"/>
      <c r="G132" s="53" t="str">
        <f t="shared" si="3"/>
        <v xml:space="preserve"> </v>
      </c>
    </row>
    <row r="133" spans="2:7" ht="20.100000000000001" customHeight="1">
      <c r="B133" s="11"/>
      <c r="C133" s="11"/>
      <c r="D133" s="15"/>
      <c r="E133" s="16"/>
      <c r="F133" s="11"/>
      <c r="G133" s="53" t="str">
        <f t="shared" si="3"/>
        <v xml:space="preserve"> </v>
      </c>
    </row>
    <row r="134" spans="2:7" ht="20.100000000000001" customHeight="1">
      <c r="B134" s="11"/>
      <c r="C134" s="11"/>
      <c r="D134" s="15"/>
      <c r="E134" s="16"/>
      <c r="F134" s="11"/>
      <c r="G134" s="53" t="str">
        <f t="shared" si="3"/>
        <v xml:space="preserve"> </v>
      </c>
    </row>
    <row r="135" spans="2:7" ht="20.100000000000001" customHeight="1">
      <c r="B135" s="11"/>
      <c r="C135" s="11"/>
      <c r="D135" s="15"/>
      <c r="E135" s="16"/>
      <c r="F135" s="11"/>
      <c r="G135" s="53" t="str">
        <f t="shared" si="3"/>
        <v xml:space="preserve"> </v>
      </c>
    </row>
    <row r="136" spans="2:7" ht="20.100000000000001" customHeight="1">
      <c r="B136" s="11"/>
      <c r="C136" s="11"/>
      <c r="D136" s="15"/>
      <c r="E136" s="16"/>
      <c r="F136" s="11"/>
      <c r="G136" s="53" t="str">
        <f t="shared" si="3"/>
        <v xml:space="preserve"> </v>
      </c>
    </row>
    <row r="137" spans="2:7" ht="20.100000000000001" customHeight="1">
      <c r="B137" s="11"/>
      <c r="C137" s="11"/>
      <c r="D137" s="15"/>
      <c r="E137" s="16"/>
      <c r="F137" s="11"/>
      <c r="G137" s="53" t="str">
        <f t="shared" si="3"/>
        <v xml:space="preserve"> </v>
      </c>
    </row>
    <row r="138" spans="2:7" ht="20.100000000000001" customHeight="1">
      <c r="B138" s="11"/>
      <c r="C138" s="11"/>
      <c r="D138" s="15"/>
      <c r="E138" s="16"/>
      <c r="F138" s="11"/>
      <c r="G138" s="53" t="str">
        <f t="shared" si="3"/>
        <v xml:space="preserve"> </v>
      </c>
    </row>
    <row r="139" spans="2:7" ht="20.100000000000001" customHeight="1">
      <c r="B139" s="11"/>
      <c r="C139" s="11"/>
      <c r="D139" s="15"/>
      <c r="E139" s="16"/>
      <c r="F139" s="11"/>
      <c r="G139" s="53" t="str">
        <f t="shared" si="3"/>
        <v xml:space="preserve"> </v>
      </c>
    </row>
    <row r="140" spans="2:7" ht="20.100000000000001" customHeight="1">
      <c r="B140" s="11"/>
      <c r="C140" s="11"/>
      <c r="D140" s="15"/>
      <c r="E140" s="16"/>
      <c r="F140" s="11"/>
      <c r="G140" s="53" t="str">
        <f t="shared" si="3"/>
        <v xml:space="preserve"> </v>
      </c>
    </row>
    <row r="141" spans="2:7" ht="20.100000000000001" customHeight="1">
      <c r="B141" s="11"/>
      <c r="C141" s="11"/>
      <c r="D141" s="15"/>
      <c r="E141" s="16"/>
      <c r="F141" s="11"/>
      <c r="G141" s="53" t="str">
        <f t="shared" si="3"/>
        <v xml:space="preserve"> </v>
      </c>
    </row>
    <row r="142" spans="2:7" ht="20.100000000000001" customHeight="1">
      <c r="B142" s="11"/>
      <c r="C142" s="11"/>
      <c r="D142" s="15"/>
      <c r="E142" s="16"/>
      <c r="F142" s="11"/>
      <c r="G142" s="53" t="str">
        <f t="shared" si="3"/>
        <v xml:space="preserve"> </v>
      </c>
    </row>
    <row r="143" spans="2:7" ht="20.100000000000001" customHeight="1">
      <c r="B143" s="11"/>
      <c r="C143" s="11"/>
      <c r="D143" s="15"/>
      <c r="E143" s="16"/>
      <c r="F143" s="11"/>
      <c r="G143" s="53" t="str">
        <f t="shared" si="3"/>
        <v xml:space="preserve"> </v>
      </c>
    </row>
    <row r="144" spans="2:7" ht="20.100000000000001" customHeight="1">
      <c r="B144" s="11"/>
      <c r="C144" s="11"/>
      <c r="D144" s="15"/>
      <c r="E144" s="16"/>
      <c r="F144" s="11"/>
      <c r="G144" s="53" t="str">
        <f t="shared" si="3"/>
        <v xml:space="preserve"> </v>
      </c>
    </row>
    <row r="145" spans="2:7" ht="20.100000000000001" customHeight="1">
      <c r="B145" s="11"/>
      <c r="C145" s="11"/>
      <c r="D145" s="15"/>
      <c r="E145" s="16"/>
      <c r="F145" s="11"/>
      <c r="G145" s="53" t="str">
        <f t="shared" si="3"/>
        <v xml:space="preserve"> </v>
      </c>
    </row>
    <row r="146" spans="2:7" ht="20.100000000000001" customHeight="1">
      <c r="B146" s="11"/>
      <c r="C146" s="11"/>
      <c r="D146" s="15"/>
      <c r="E146" s="16"/>
      <c r="F146" s="11"/>
      <c r="G146" s="53" t="str">
        <f t="shared" si="3"/>
        <v xml:space="preserve"> </v>
      </c>
    </row>
    <row r="147" spans="2:7" ht="20.100000000000001" customHeight="1">
      <c r="B147" s="11"/>
      <c r="C147" s="11"/>
      <c r="D147" s="15"/>
      <c r="E147" s="16"/>
      <c r="F147" s="11"/>
      <c r="G147" s="53" t="str">
        <f t="shared" si="3"/>
        <v xml:space="preserve"> </v>
      </c>
    </row>
    <row r="148" spans="2:7" ht="20.100000000000001" customHeight="1">
      <c r="B148" s="11"/>
      <c r="C148" s="11"/>
      <c r="D148" s="15"/>
      <c r="E148" s="16"/>
      <c r="F148" s="11"/>
      <c r="G148" s="53" t="str">
        <f t="shared" si="3"/>
        <v xml:space="preserve"> </v>
      </c>
    </row>
    <row r="149" spans="2:7" ht="20.100000000000001" customHeight="1">
      <c r="B149" s="11"/>
      <c r="C149" s="11"/>
      <c r="D149" s="15"/>
      <c r="E149" s="16"/>
      <c r="F149" s="11"/>
      <c r="G149" s="53" t="str">
        <f t="shared" si="3"/>
        <v xml:space="preserve"> </v>
      </c>
    </row>
    <row r="150" spans="2:7" ht="20.100000000000001" customHeight="1">
      <c r="B150" s="11"/>
      <c r="C150" s="11"/>
      <c r="D150" s="15"/>
      <c r="E150" s="16"/>
      <c r="F150" s="11"/>
      <c r="G150" s="53" t="str">
        <f t="shared" si="3"/>
        <v xml:space="preserve"> </v>
      </c>
    </row>
    <row r="151" spans="2:7" ht="20.100000000000001" customHeight="1">
      <c r="B151" s="11"/>
      <c r="C151" s="11"/>
      <c r="D151" s="15"/>
      <c r="E151" s="16"/>
      <c r="F151" s="11"/>
      <c r="G151" s="53" t="str">
        <f t="shared" si="3"/>
        <v xml:space="preserve"> </v>
      </c>
    </row>
    <row r="152" spans="2:7" ht="20.100000000000001" customHeight="1">
      <c r="B152" s="11"/>
      <c r="C152" s="11"/>
      <c r="D152" s="15"/>
      <c r="E152" s="16"/>
      <c r="F152" s="11"/>
      <c r="G152" s="53" t="str">
        <f t="shared" si="3"/>
        <v xml:space="preserve"> </v>
      </c>
    </row>
    <row r="153" spans="2:7" ht="20.100000000000001" customHeight="1">
      <c r="B153" s="11"/>
      <c r="C153" s="11"/>
      <c r="D153" s="15"/>
      <c r="E153" s="16"/>
      <c r="F153" s="11"/>
      <c r="G153" s="53" t="str">
        <f t="shared" si="3"/>
        <v xml:space="preserve"> </v>
      </c>
    </row>
    <row r="154" spans="2:7" ht="20.100000000000001" customHeight="1">
      <c r="B154" s="11"/>
      <c r="C154" s="11"/>
      <c r="D154" s="15"/>
      <c r="E154" s="16"/>
      <c r="F154" s="11"/>
      <c r="G154" s="53" t="str">
        <f t="shared" si="3"/>
        <v xml:space="preserve"> </v>
      </c>
    </row>
    <row r="155" spans="2:7" ht="20.100000000000001" customHeight="1">
      <c r="B155" s="11"/>
      <c r="C155" s="11"/>
      <c r="D155" s="15"/>
      <c r="E155" s="16"/>
      <c r="F155" s="11"/>
      <c r="G155" s="53" t="str">
        <f t="shared" si="3"/>
        <v xml:space="preserve"> </v>
      </c>
    </row>
    <row r="156" spans="2:7" ht="20.100000000000001" customHeight="1">
      <c r="B156" s="11"/>
      <c r="C156" s="11"/>
      <c r="D156" s="15"/>
      <c r="E156" s="16"/>
      <c r="F156" s="11"/>
      <c r="G156" s="53" t="str">
        <f t="shared" si="3"/>
        <v xml:space="preserve"> </v>
      </c>
    </row>
    <row r="157" spans="2:7" ht="20.100000000000001" customHeight="1">
      <c r="B157" s="11"/>
      <c r="C157" s="11"/>
      <c r="D157" s="15"/>
      <c r="E157" s="16"/>
      <c r="F157" s="11"/>
      <c r="G157" s="53" t="str">
        <f t="shared" si="3"/>
        <v xml:space="preserve"> </v>
      </c>
    </row>
    <row r="158" spans="2:7" ht="20.100000000000001" customHeight="1">
      <c r="B158" s="11"/>
      <c r="C158" s="11"/>
      <c r="D158" s="15"/>
      <c r="E158" s="16"/>
      <c r="F158" s="11"/>
      <c r="G158" s="53" t="str">
        <f t="shared" si="3"/>
        <v xml:space="preserve"> </v>
      </c>
    </row>
    <row r="159" spans="2:7" ht="20.100000000000001" customHeight="1">
      <c r="B159" s="11"/>
      <c r="C159" s="11"/>
      <c r="D159" s="15"/>
      <c r="E159" s="16"/>
      <c r="F159" s="11"/>
      <c r="G159" s="53" t="str">
        <f t="shared" si="3"/>
        <v xml:space="preserve"> </v>
      </c>
    </row>
    <row r="160" spans="2:7" ht="20.100000000000001" customHeight="1">
      <c r="B160" s="11"/>
      <c r="C160" s="11"/>
      <c r="D160" s="15"/>
      <c r="E160" s="16"/>
      <c r="F160" s="11"/>
      <c r="G160" s="53" t="str">
        <f t="shared" si="3"/>
        <v xml:space="preserve"> </v>
      </c>
    </row>
    <row r="161" spans="2:7" ht="20.100000000000001" customHeight="1">
      <c r="B161" s="11"/>
      <c r="C161" s="11"/>
      <c r="D161" s="15"/>
      <c r="E161" s="16"/>
      <c r="F161" s="11"/>
      <c r="G161" s="53" t="str">
        <f t="shared" si="3"/>
        <v xml:space="preserve"> </v>
      </c>
    </row>
    <row r="162" spans="2:7" ht="20.100000000000001" customHeight="1">
      <c r="B162" s="11"/>
      <c r="C162" s="11"/>
      <c r="D162" s="15"/>
      <c r="E162" s="16"/>
      <c r="F162" s="11"/>
      <c r="G162" s="53" t="str">
        <f t="shared" ref="G162:G225" si="4">IFERROR(IF(ISBLANK(C162)," ",IF(ISBLANK(D162),"NUM ARBOL",IF(ISBLANK(E162),"DAP",IF(ISBLANK(F162),"ALTURA",IF($E$33="DAP (cm)",PI()*((E162/100)^2)/4*F162*$F$9,IF($E$33="CAP (cm)",PI()*((E162/PI()/100)^2)/4*F162*$F$9))))))," ")</f>
        <v xml:space="preserve"> </v>
      </c>
    </row>
    <row r="163" spans="2:7" ht="20.100000000000001" customHeight="1">
      <c r="B163" s="11"/>
      <c r="C163" s="11"/>
      <c r="D163" s="15"/>
      <c r="E163" s="16"/>
      <c r="F163" s="11"/>
      <c r="G163" s="53" t="str">
        <f t="shared" si="4"/>
        <v xml:space="preserve"> </v>
      </c>
    </row>
    <row r="164" spans="2:7" ht="20.100000000000001" customHeight="1">
      <c r="B164" s="11"/>
      <c r="C164" s="11"/>
      <c r="D164" s="15"/>
      <c r="E164" s="16"/>
      <c r="F164" s="11"/>
      <c r="G164" s="53" t="str">
        <f t="shared" si="4"/>
        <v xml:space="preserve"> </v>
      </c>
    </row>
    <row r="165" spans="2:7" ht="20.100000000000001" customHeight="1">
      <c r="B165" s="11"/>
      <c r="C165" s="11"/>
      <c r="D165" s="15"/>
      <c r="E165" s="16"/>
      <c r="F165" s="11"/>
      <c r="G165" s="53" t="str">
        <f t="shared" si="4"/>
        <v xml:space="preserve"> </v>
      </c>
    </row>
    <row r="166" spans="2:7" ht="20.100000000000001" customHeight="1">
      <c r="B166" s="11"/>
      <c r="C166" s="11"/>
      <c r="D166" s="15"/>
      <c r="E166" s="16"/>
      <c r="F166" s="11"/>
      <c r="G166" s="53" t="str">
        <f t="shared" si="4"/>
        <v xml:space="preserve"> </v>
      </c>
    </row>
    <row r="167" spans="2:7" ht="20.100000000000001" customHeight="1">
      <c r="B167" s="11"/>
      <c r="C167" s="11"/>
      <c r="D167" s="15"/>
      <c r="E167" s="16"/>
      <c r="F167" s="11"/>
      <c r="G167" s="53" t="str">
        <f t="shared" si="4"/>
        <v xml:space="preserve"> </v>
      </c>
    </row>
    <row r="168" spans="2:7" ht="20.100000000000001" customHeight="1">
      <c r="B168" s="11"/>
      <c r="C168" s="11"/>
      <c r="D168" s="15"/>
      <c r="E168" s="16"/>
      <c r="F168" s="11"/>
      <c r="G168" s="53" t="str">
        <f t="shared" si="4"/>
        <v xml:space="preserve"> </v>
      </c>
    </row>
    <row r="169" spans="2:7" ht="20.100000000000001" customHeight="1">
      <c r="B169" s="11"/>
      <c r="C169" s="11"/>
      <c r="D169" s="15"/>
      <c r="E169" s="16"/>
      <c r="F169" s="11"/>
      <c r="G169" s="53" t="str">
        <f t="shared" si="4"/>
        <v xml:space="preserve"> </v>
      </c>
    </row>
    <row r="170" spans="2:7" ht="20.100000000000001" customHeight="1">
      <c r="B170" s="11"/>
      <c r="C170" s="11"/>
      <c r="D170" s="15"/>
      <c r="E170" s="16"/>
      <c r="F170" s="11"/>
      <c r="G170" s="53" t="str">
        <f t="shared" si="4"/>
        <v xml:space="preserve"> </v>
      </c>
    </row>
    <row r="171" spans="2:7" ht="20.100000000000001" customHeight="1">
      <c r="B171" s="11"/>
      <c r="C171" s="11"/>
      <c r="D171" s="15"/>
      <c r="E171" s="16"/>
      <c r="F171" s="11"/>
      <c r="G171" s="53" t="str">
        <f t="shared" si="4"/>
        <v xml:space="preserve"> </v>
      </c>
    </row>
    <row r="172" spans="2:7" ht="20.100000000000001" customHeight="1">
      <c r="B172" s="11"/>
      <c r="C172" s="11"/>
      <c r="D172" s="15"/>
      <c r="E172" s="16"/>
      <c r="F172" s="11"/>
      <c r="G172" s="53" t="str">
        <f t="shared" si="4"/>
        <v xml:space="preserve"> </v>
      </c>
    </row>
    <row r="173" spans="2:7" ht="20.100000000000001" customHeight="1">
      <c r="B173" s="11"/>
      <c r="C173" s="11"/>
      <c r="D173" s="15"/>
      <c r="E173" s="16"/>
      <c r="F173" s="11"/>
      <c r="G173" s="53" t="str">
        <f t="shared" si="4"/>
        <v xml:space="preserve"> </v>
      </c>
    </row>
    <row r="174" spans="2:7" ht="20.100000000000001" customHeight="1">
      <c r="B174" s="11"/>
      <c r="C174" s="11"/>
      <c r="D174" s="15"/>
      <c r="E174" s="16"/>
      <c r="F174" s="11"/>
      <c r="G174" s="53" t="str">
        <f t="shared" si="4"/>
        <v xml:space="preserve"> </v>
      </c>
    </row>
    <row r="175" spans="2:7" ht="20.100000000000001" customHeight="1">
      <c r="B175" s="11"/>
      <c r="C175" s="11"/>
      <c r="D175" s="15"/>
      <c r="E175" s="16"/>
      <c r="F175" s="11"/>
      <c r="G175" s="53" t="str">
        <f t="shared" si="4"/>
        <v xml:space="preserve"> </v>
      </c>
    </row>
    <row r="176" spans="2:7" ht="20.100000000000001" customHeight="1">
      <c r="B176" s="11"/>
      <c r="C176" s="11"/>
      <c r="D176" s="15"/>
      <c r="E176" s="16"/>
      <c r="F176" s="11"/>
      <c r="G176" s="53" t="str">
        <f t="shared" si="4"/>
        <v xml:space="preserve"> </v>
      </c>
    </row>
    <row r="177" spans="2:7" ht="20.100000000000001" customHeight="1">
      <c r="B177" s="11"/>
      <c r="C177" s="11"/>
      <c r="D177" s="15"/>
      <c r="E177" s="16"/>
      <c r="F177" s="11"/>
      <c r="G177" s="53" t="str">
        <f t="shared" si="4"/>
        <v xml:space="preserve"> </v>
      </c>
    </row>
    <row r="178" spans="2:7" ht="20.100000000000001" customHeight="1">
      <c r="B178" s="11"/>
      <c r="C178" s="11"/>
      <c r="D178" s="15"/>
      <c r="E178" s="16"/>
      <c r="F178" s="11"/>
      <c r="G178" s="53" t="str">
        <f t="shared" si="4"/>
        <v xml:space="preserve"> </v>
      </c>
    </row>
    <row r="179" spans="2:7" ht="20.100000000000001" customHeight="1">
      <c r="B179" s="11"/>
      <c r="C179" s="11"/>
      <c r="D179" s="15"/>
      <c r="E179" s="16"/>
      <c r="F179" s="11"/>
      <c r="G179" s="53" t="str">
        <f t="shared" si="4"/>
        <v xml:space="preserve"> </v>
      </c>
    </row>
    <row r="180" spans="2:7" ht="20.100000000000001" customHeight="1">
      <c r="B180" s="11"/>
      <c r="C180" s="11"/>
      <c r="D180" s="15"/>
      <c r="E180" s="16"/>
      <c r="F180" s="11"/>
      <c r="G180" s="53" t="str">
        <f t="shared" si="4"/>
        <v xml:space="preserve"> </v>
      </c>
    </row>
    <row r="181" spans="2:7" ht="20.100000000000001" customHeight="1">
      <c r="B181" s="11"/>
      <c r="C181" s="11"/>
      <c r="D181" s="15"/>
      <c r="E181" s="16"/>
      <c r="F181" s="11"/>
      <c r="G181" s="53" t="str">
        <f t="shared" si="4"/>
        <v xml:space="preserve"> </v>
      </c>
    </row>
    <row r="182" spans="2:7" ht="20.100000000000001" customHeight="1">
      <c r="B182" s="11"/>
      <c r="C182" s="11"/>
      <c r="D182" s="15"/>
      <c r="E182" s="16"/>
      <c r="F182" s="11"/>
      <c r="G182" s="53" t="str">
        <f t="shared" si="4"/>
        <v xml:space="preserve"> </v>
      </c>
    </row>
    <row r="183" spans="2:7" ht="20.100000000000001" customHeight="1">
      <c r="B183" s="11"/>
      <c r="C183" s="11"/>
      <c r="D183" s="15"/>
      <c r="E183" s="16"/>
      <c r="F183" s="11"/>
      <c r="G183" s="53" t="str">
        <f t="shared" si="4"/>
        <v xml:space="preserve"> </v>
      </c>
    </row>
    <row r="184" spans="2:7" ht="20.100000000000001" customHeight="1">
      <c r="B184" s="11"/>
      <c r="C184" s="11"/>
      <c r="D184" s="15"/>
      <c r="E184" s="16"/>
      <c r="F184" s="11"/>
      <c r="G184" s="53" t="str">
        <f t="shared" si="4"/>
        <v xml:space="preserve"> </v>
      </c>
    </row>
    <row r="185" spans="2:7" ht="20.100000000000001" customHeight="1">
      <c r="B185" s="11"/>
      <c r="C185" s="11"/>
      <c r="D185" s="15"/>
      <c r="E185" s="16"/>
      <c r="F185" s="11"/>
      <c r="G185" s="53" t="str">
        <f t="shared" si="4"/>
        <v xml:space="preserve"> </v>
      </c>
    </row>
    <row r="186" spans="2:7" ht="20.100000000000001" customHeight="1">
      <c r="B186" s="11"/>
      <c r="C186" s="11"/>
      <c r="D186" s="15"/>
      <c r="E186" s="16"/>
      <c r="F186" s="11"/>
      <c r="G186" s="53" t="str">
        <f t="shared" si="4"/>
        <v xml:space="preserve"> </v>
      </c>
    </row>
    <row r="187" spans="2:7" ht="20.100000000000001" customHeight="1">
      <c r="B187" s="11"/>
      <c r="C187" s="11"/>
      <c r="D187" s="15"/>
      <c r="E187" s="16"/>
      <c r="F187" s="11"/>
      <c r="G187" s="53" t="str">
        <f t="shared" si="4"/>
        <v xml:space="preserve"> </v>
      </c>
    </row>
    <row r="188" spans="2:7" ht="20.100000000000001" customHeight="1">
      <c r="B188" s="11"/>
      <c r="C188" s="11"/>
      <c r="D188" s="15"/>
      <c r="E188" s="16"/>
      <c r="F188" s="11"/>
      <c r="G188" s="53" t="str">
        <f t="shared" si="4"/>
        <v xml:space="preserve"> </v>
      </c>
    </row>
    <row r="189" spans="2:7" ht="20.100000000000001" customHeight="1">
      <c r="B189" s="11"/>
      <c r="C189" s="11"/>
      <c r="D189" s="15"/>
      <c r="E189" s="16"/>
      <c r="F189" s="11"/>
      <c r="G189" s="53" t="str">
        <f t="shared" si="4"/>
        <v xml:space="preserve"> </v>
      </c>
    </row>
    <row r="190" spans="2:7" ht="20.100000000000001" customHeight="1">
      <c r="B190" s="11"/>
      <c r="C190" s="11"/>
      <c r="D190" s="15"/>
      <c r="E190" s="16"/>
      <c r="F190" s="11"/>
      <c r="G190" s="53" t="str">
        <f t="shared" si="4"/>
        <v xml:space="preserve"> </v>
      </c>
    </row>
    <row r="191" spans="2:7" ht="20.100000000000001" customHeight="1">
      <c r="B191" s="11"/>
      <c r="C191" s="11"/>
      <c r="D191" s="15"/>
      <c r="E191" s="16"/>
      <c r="F191" s="11"/>
      <c r="G191" s="53" t="str">
        <f t="shared" si="4"/>
        <v xml:space="preserve"> </v>
      </c>
    </row>
    <row r="192" spans="2:7" ht="20.100000000000001" customHeight="1">
      <c r="B192" s="11"/>
      <c r="C192" s="11"/>
      <c r="D192" s="15"/>
      <c r="E192" s="16"/>
      <c r="F192" s="11"/>
      <c r="G192" s="53" t="str">
        <f t="shared" si="4"/>
        <v xml:space="preserve"> </v>
      </c>
    </row>
    <row r="193" spans="2:7" ht="20.100000000000001" customHeight="1">
      <c r="B193" s="11"/>
      <c r="C193" s="11"/>
      <c r="D193" s="15"/>
      <c r="E193" s="16"/>
      <c r="F193" s="11"/>
      <c r="G193" s="53" t="str">
        <f t="shared" si="4"/>
        <v xml:space="preserve"> </v>
      </c>
    </row>
    <row r="194" spans="2:7" ht="20.100000000000001" customHeight="1">
      <c r="B194" s="11"/>
      <c r="C194" s="11"/>
      <c r="D194" s="15"/>
      <c r="E194" s="16"/>
      <c r="F194" s="11"/>
      <c r="G194" s="53" t="str">
        <f t="shared" si="4"/>
        <v xml:space="preserve"> </v>
      </c>
    </row>
    <row r="195" spans="2:7" ht="20.100000000000001" customHeight="1">
      <c r="B195" s="11"/>
      <c r="C195" s="11"/>
      <c r="D195" s="15"/>
      <c r="E195" s="16"/>
      <c r="F195" s="11"/>
      <c r="G195" s="53" t="str">
        <f t="shared" si="4"/>
        <v xml:space="preserve"> </v>
      </c>
    </row>
    <row r="196" spans="2:7" ht="20.100000000000001" customHeight="1">
      <c r="B196" s="11"/>
      <c r="C196" s="11"/>
      <c r="D196" s="15"/>
      <c r="E196" s="16"/>
      <c r="F196" s="11"/>
      <c r="G196" s="53" t="str">
        <f t="shared" si="4"/>
        <v xml:space="preserve"> </v>
      </c>
    </row>
    <row r="197" spans="2:7" ht="20.100000000000001" customHeight="1">
      <c r="B197" s="11"/>
      <c r="C197" s="11"/>
      <c r="D197" s="15"/>
      <c r="E197" s="16"/>
      <c r="F197" s="11"/>
      <c r="G197" s="53" t="str">
        <f t="shared" si="4"/>
        <v xml:space="preserve"> </v>
      </c>
    </row>
    <row r="198" spans="2:7" ht="20.100000000000001" customHeight="1">
      <c r="B198" s="11"/>
      <c r="C198" s="11"/>
      <c r="D198" s="15"/>
      <c r="E198" s="11"/>
      <c r="F198" s="11"/>
      <c r="G198" s="53" t="str">
        <f t="shared" si="4"/>
        <v xml:space="preserve"> </v>
      </c>
    </row>
    <row r="199" spans="2:7" ht="20.100000000000001" customHeight="1">
      <c r="B199" s="11"/>
      <c r="C199" s="11"/>
      <c r="D199" s="15"/>
      <c r="E199" s="11"/>
      <c r="F199" s="11"/>
      <c r="G199" s="53" t="str">
        <f t="shared" si="4"/>
        <v xml:space="preserve"> </v>
      </c>
    </row>
    <row r="200" spans="2:7" ht="20.100000000000001" customHeight="1">
      <c r="B200" s="11"/>
      <c r="C200" s="11"/>
      <c r="D200" s="15"/>
      <c r="E200" s="11"/>
      <c r="F200" s="11"/>
      <c r="G200" s="53" t="str">
        <f t="shared" si="4"/>
        <v xml:space="preserve"> </v>
      </c>
    </row>
    <row r="201" spans="2:7" ht="20.100000000000001" customHeight="1">
      <c r="B201" s="11"/>
      <c r="C201" s="11"/>
      <c r="D201" s="15"/>
      <c r="E201" s="11"/>
      <c r="F201" s="11"/>
      <c r="G201" s="53" t="str">
        <f t="shared" si="4"/>
        <v xml:space="preserve"> </v>
      </c>
    </row>
    <row r="202" spans="2:7" ht="20.100000000000001" customHeight="1">
      <c r="B202" s="11"/>
      <c r="C202" s="11"/>
      <c r="D202" s="15"/>
      <c r="E202" s="11"/>
      <c r="F202" s="11"/>
      <c r="G202" s="53" t="str">
        <f t="shared" si="4"/>
        <v xml:space="preserve"> </v>
      </c>
    </row>
    <row r="203" spans="2:7" ht="20.100000000000001" customHeight="1">
      <c r="B203" s="11"/>
      <c r="C203" s="11"/>
      <c r="D203" s="15"/>
      <c r="E203" s="11"/>
      <c r="F203" s="11"/>
      <c r="G203" s="53" t="str">
        <f t="shared" si="4"/>
        <v xml:space="preserve"> </v>
      </c>
    </row>
    <row r="204" spans="2:7" ht="20.100000000000001" customHeight="1">
      <c r="B204" s="11"/>
      <c r="C204" s="11"/>
      <c r="D204" s="15"/>
      <c r="E204" s="11"/>
      <c r="F204" s="11"/>
      <c r="G204" s="53" t="str">
        <f t="shared" si="4"/>
        <v xml:space="preserve"> </v>
      </c>
    </row>
    <row r="205" spans="2:7" ht="20.100000000000001" customHeight="1">
      <c r="B205" s="11"/>
      <c r="C205" s="11"/>
      <c r="D205" s="15"/>
      <c r="E205" s="11"/>
      <c r="F205" s="11"/>
      <c r="G205" s="53" t="str">
        <f t="shared" si="4"/>
        <v xml:space="preserve"> </v>
      </c>
    </row>
    <row r="206" spans="2:7" ht="20.100000000000001" customHeight="1">
      <c r="B206" s="11"/>
      <c r="C206" s="11"/>
      <c r="D206" s="15"/>
      <c r="E206" s="11"/>
      <c r="F206" s="11"/>
      <c r="G206" s="53" t="str">
        <f t="shared" si="4"/>
        <v xml:space="preserve"> </v>
      </c>
    </row>
    <row r="207" spans="2:7" ht="20.100000000000001" customHeight="1">
      <c r="B207" s="11"/>
      <c r="C207" s="11"/>
      <c r="D207" s="15"/>
      <c r="E207" s="11"/>
      <c r="F207" s="11"/>
      <c r="G207" s="53" t="str">
        <f t="shared" si="4"/>
        <v xml:space="preserve"> </v>
      </c>
    </row>
    <row r="208" spans="2:7" ht="20.100000000000001" customHeight="1">
      <c r="B208" s="11"/>
      <c r="C208" s="11"/>
      <c r="D208" s="15"/>
      <c r="E208" s="11"/>
      <c r="F208" s="16"/>
      <c r="G208" s="53" t="str">
        <f t="shared" si="4"/>
        <v xml:space="preserve"> </v>
      </c>
    </row>
    <row r="209" spans="2:7" ht="20.100000000000001" customHeight="1">
      <c r="B209" s="11"/>
      <c r="C209" s="11"/>
      <c r="D209" s="15"/>
      <c r="E209" s="11"/>
      <c r="F209" s="16"/>
      <c r="G209" s="53" t="str">
        <f t="shared" si="4"/>
        <v xml:space="preserve"> </v>
      </c>
    </row>
    <row r="210" spans="2:7" ht="20.100000000000001" customHeight="1">
      <c r="B210" s="11"/>
      <c r="C210" s="11"/>
      <c r="D210" s="15"/>
      <c r="E210" s="11"/>
      <c r="F210" s="16"/>
      <c r="G210" s="53" t="str">
        <f t="shared" si="4"/>
        <v xml:space="preserve"> </v>
      </c>
    </row>
    <row r="211" spans="2:7" ht="20.100000000000001" customHeight="1">
      <c r="B211" s="11"/>
      <c r="C211" s="11"/>
      <c r="D211" s="15"/>
      <c r="E211" s="11"/>
      <c r="F211" s="16"/>
      <c r="G211" s="53" t="str">
        <f t="shared" si="4"/>
        <v xml:space="preserve"> </v>
      </c>
    </row>
    <row r="212" spans="2:7" ht="20.100000000000001" customHeight="1">
      <c r="B212" s="11"/>
      <c r="C212" s="11"/>
      <c r="D212" s="15"/>
      <c r="E212" s="11"/>
      <c r="F212" s="16"/>
      <c r="G212" s="53" t="str">
        <f t="shared" si="4"/>
        <v xml:space="preserve"> </v>
      </c>
    </row>
    <row r="213" spans="2:7" ht="20.100000000000001" customHeight="1">
      <c r="B213" s="11"/>
      <c r="C213" s="11"/>
      <c r="D213" s="15"/>
      <c r="E213" s="11"/>
      <c r="F213" s="16"/>
      <c r="G213" s="53" t="str">
        <f t="shared" si="4"/>
        <v xml:space="preserve"> </v>
      </c>
    </row>
    <row r="214" spans="2:7" ht="20.100000000000001" customHeight="1">
      <c r="B214" s="11"/>
      <c r="C214" s="11"/>
      <c r="D214" s="15"/>
      <c r="E214" s="11"/>
      <c r="F214" s="16"/>
      <c r="G214" s="53" t="str">
        <f t="shared" si="4"/>
        <v xml:space="preserve"> </v>
      </c>
    </row>
    <row r="215" spans="2:7" ht="20.100000000000001" customHeight="1">
      <c r="B215" s="11"/>
      <c r="C215" s="11"/>
      <c r="D215" s="15"/>
      <c r="E215" s="11"/>
      <c r="F215" s="16"/>
      <c r="G215" s="53" t="str">
        <f t="shared" si="4"/>
        <v xml:space="preserve"> </v>
      </c>
    </row>
    <row r="216" spans="2:7" ht="20.100000000000001" customHeight="1">
      <c r="B216" s="11"/>
      <c r="C216" s="11"/>
      <c r="D216" s="15"/>
      <c r="E216" s="11"/>
      <c r="F216" s="16"/>
      <c r="G216" s="53" t="str">
        <f t="shared" si="4"/>
        <v xml:space="preserve"> </v>
      </c>
    </row>
    <row r="217" spans="2:7" ht="20.100000000000001" customHeight="1">
      <c r="B217" s="11"/>
      <c r="C217" s="11"/>
      <c r="D217" s="15"/>
      <c r="E217" s="11"/>
      <c r="F217" s="16"/>
      <c r="G217" s="53" t="str">
        <f t="shared" si="4"/>
        <v xml:space="preserve"> </v>
      </c>
    </row>
    <row r="218" spans="2:7" ht="20.100000000000001" customHeight="1">
      <c r="B218" s="11"/>
      <c r="C218" s="11"/>
      <c r="D218" s="15"/>
      <c r="E218" s="11"/>
      <c r="F218" s="16"/>
      <c r="G218" s="53" t="str">
        <f t="shared" si="4"/>
        <v xml:space="preserve"> </v>
      </c>
    </row>
    <row r="219" spans="2:7" ht="20.100000000000001" customHeight="1">
      <c r="B219" s="11"/>
      <c r="C219" s="11"/>
      <c r="D219" s="15"/>
      <c r="E219" s="11"/>
      <c r="F219" s="16"/>
      <c r="G219" s="53" t="str">
        <f t="shared" si="4"/>
        <v xml:space="preserve"> </v>
      </c>
    </row>
    <row r="220" spans="2:7" ht="20.100000000000001" customHeight="1">
      <c r="B220" s="11"/>
      <c r="C220" s="11"/>
      <c r="D220" s="15"/>
      <c r="E220" s="11"/>
      <c r="F220" s="16"/>
      <c r="G220" s="53" t="str">
        <f t="shared" si="4"/>
        <v xml:space="preserve"> </v>
      </c>
    </row>
    <row r="221" spans="2:7" ht="20.100000000000001" customHeight="1">
      <c r="B221" s="11"/>
      <c r="C221" s="11"/>
      <c r="D221" s="15"/>
      <c r="E221" s="11"/>
      <c r="F221" s="16"/>
      <c r="G221" s="53" t="str">
        <f t="shared" si="4"/>
        <v xml:space="preserve"> </v>
      </c>
    </row>
    <row r="222" spans="2:7" ht="20.100000000000001" customHeight="1">
      <c r="B222" s="11"/>
      <c r="C222" s="11"/>
      <c r="D222" s="15"/>
      <c r="E222" s="11"/>
      <c r="F222" s="16"/>
      <c r="G222" s="53" t="str">
        <f t="shared" si="4"/>
        <v xml:space="preserve"> </v>
      </c>
    </row>
    <row r="223" spans="2:7" ht="20.100000000000001" customHeight="1">
      <c r="B223" s="11"/>
      <c r="C223" s="11"/>
      <c r="D223" s="15"/>
      <c r="E223" s="11"/>
      <c r="F223" s="16"/>
      <c r="G223" s="53" t="str">
        <f t="shared" si="4"/>
        <v xml:space="preserve"> </v>
      </c>
    </row>
    <row r="224" spans="2:7" ht="20.100000000000001" customHeight="1">
      <c r="B224" s="11"/>
      <c r="C224" s="11"/>
      <c r="D224" s="15"/>
      <c r="E224" s="11"/>
      <c r="F224" s="16"/>
      <c r="G224" s="53" t="str">
        <f t="shared" si="4"/>
        <v xml:space="preserve"> </v>
      </c>
    </row>
    <row r="225" spans="2:7" ht="20.100000000000001" customHeight="1">
      <c r="B225" s="11"/>
      <c r="C225" s="11"/>
      <c r="D225" s="15"/>
      <c r="E225" s="11"/>
      <c r="F225" s="16"/>
      <c r="G225" s="53" t="str">
        <f t="shared" si="4"/>
        <v xml:space="preserve"> </v>
      </c>
    </row>
    <row r="226" spans="2:7" ht="20.100000000000001" customHeight="1">
      <c r="B226" s="11"/>
      <c r="C226" s="11"/>
      <c r="D226" s="15"/>
      <c r="E226" s="11"/>
      <c r="F226" s="16"/>
      <c r="G226" s="53" t="str">
        <f t="shared" ref="G226:G289" si="5">IFERROR(IF(ISBLANK(C226)," ",IF(ISBLANK(D226),"NUM ARBOL",IF(ISBLANK(E226),"DAP",IF(ISBLANK(F226),"ALTURA",IF($E$33="DAP (cm)",PI()*((E226/100)^2)/4*F226*$F$9,IF($E$33="CAP (cm)",PI()*((E226/PI()/100)^2)/4*F226*$F$9))))))," ")</f>
        <v xml:space="preserve"> </v>
      </c>
    </row>
    <row r="227" spans="2:7" ht="20.100000000000001" customHeight="1">
      <c r="B227" s="11"/>
      <c r="C227" s="11"/>
      <c r="D227" s="15"/>
      <c r="E227" s="11"/>
      <c r="F227" s="16"/>
      <c r="G227" s="53" t="str">
        <f t="shared" si="5"/>
        <v xml:space="preserve"> </v>
      </c>
    </row>
    <row r="228" spans="2:7" ht="20.100000000000001" customHeight="1">
      <c r="B228" s="11"/>
      <c r="C228" s="11"/>
      <c r="D228" s="15"/>
      <c r="E228" s="11"/>
      <c r="F228" s="16"/>
      <c r="G228" s="53" t="str">
        <f t="shared" si="5"/>
        <v xml:space="preserve"> </v>
      </c>
    </row>
    <row r="229" spans="2:7" ht="20.100000000000001" customHeight="1">
      <c r="B229" s="11"/>
      <c r="C229" s="11"/>
      <c r="D229" s="15"/>
      <c r="E229" s="11"/>
      <c r="F229" s="16"/>
      <c r="G229" s="53" t="str">
        <f t="shared" si="5"/>
        <v xml:space="preserve"> </v>
      </c>
    </row>
    <row r="230" spans="2:7" ht="20.100000000000001" customHeight="1">
      <c r="B230" s="11"/>
      <c r="C230" s="11"/>
      <c r="D230" s="15"/>
      <c r="E230" s="11"/>
      <c r="F230" s="16"/>
      <c r="G230" s="53" t="str">
        <f t="shared" si="5"/>
        <v xml:space="preserve"> </v>
      </c>
    </row>
    <row r="231" spans="2:7" ht="20.100000000000001" customHeight="1">
      <c r="B231" s="11"/>
      <c r="C231" s="11"/>
      <c r="D231" s="15"/>
      <c r="E231" s="11"/>
      <c r="F231" s="16"/>
      <c r="G231" s="53" t="str">
        <f t="shared" si="5"/>
        <v xml:space="preserve"> </v>
      </c>
    </row>
    <row r="232" spans="2:7" ht="20.100000000000001" customHeight="1">
      <c r="B232" s="11"/>
      <c r="C232" s="11"/>
      <c r="D232" s="15"/>
      <c r="E232" s="11"/>
      <c r="F232" s="16"/>
      <c r="G232" s="53" t="str">
        <f t="shared" si="5"/>
        <v xml:space="preserve"> </v>
      </c>
    </row>
    <row r="233" spans="2:7" ht="20.100000000000001" customHeight="1">
      <c r="B233" s="11"/>
      <c r="C233" s="11"/>
      <c r="D233" s="15"/>
      <c r="E233" s="11"/>
      <c r="F233" s="16"/>
      <c r="G233" s="53" t="str">
        <f t="shared" si="5"/>
        <v xml:space="preserve"> </v>
      </c>
    </row>
    <row r="234" spans="2:7" ht="20.100000000000001" customHeight="1">
      <c r="B234" s="11"/>
      <c r="C234" s="11"/>
      <c r="D234" s="15"/>
      <c r="E234" s="11"/>
      <c r="F234" s="16"/>
      <c r="G234" s="53" t="str">
        <f t="shared" si="5"/>
        <v xml:space="preserve"> </v>
      </c>
    </row>
    <row r="235" spans="2:7" ht="20.100000000000001" customHeight="1">
      <c r="B235" s="11"/>
      <c r="C235" s="11"/>
      <c r="D235" s="15"/>
      <c r="E235" s="11"/>
      <c r="F235" s="16"/>
      <c r="G235" s="53" t="str">
        <f t="shared" si="5"/>
        <v xml:space="preserve"> </v>
      </c>
    </row>
    <row r="236" spans="2:7" ht="20.100000000000001" customHeight="1">
      <c r="B236" s="11"/>
      <c r="C236" s="11"/>
      <c r="D236" s="15"/>
      <c r="E236" s="11"/>
      <c r="F236" s="16"/>
      <c r="G236" s="53" t="str">
        <f t="shared" si="5"/>
        <v xml:space="preserve"> </v>
      </c>
    </row>
    <row r="237" spans="2:7" ht="20.100000000000001" customHeight="1">
      <c r="B237" s="11"/>
      <c r="C237" s="11"/>
      <c r="D237" s="15"/>
      <c r="E237" s="11"/>
      <c r="F237" s="16"/>
      <c r="G237" s="53" t="str">
        <f t="shared" si="5"/>
        <v xml:space="preserve"> </v>
      </c>
    </row>
    <row r="238" spans="2:7" ht="20.100000000000001" customHeight="1">
      <c r="B238" s="11"/>
      <c r="C238" s="11"/>
      <c r="D238" s="15"/>
      <c r="E238" s="11"/>
      <c r="F238" s="16"/>
      <c r="G238" s="53" t="str">
        <f t="shared" si="5"/>
        <v xml:space="preserve"> </v>
      </c>
    </row>
    <row r="239" spans="2:7" ht="20.100000000000001" customHeight="1">
      <c r="B239" s="11"/>
      <c r="C239" s="11"/>
      <c r="D239" s="15"/>
      <c r="E239" s="11"/>
      <c r="F239" s="16"/>
      <c r="G239" s="53" t="str">
        <f t="shared" si="5"/>
        <v xml:space="preserve"> </v>
      </c>
    </row>
    <row r="240" spans="2:7" ht="20.100000000000001" customHeight="1">
      <c r="B240" s="11"/>
      <c r="C240" s="11"/>
      <c r="D240" s="15"/>
      <c r="E240" s="11"/>
      <c r="F240" s="16"/>
      <c r="G240" s="53" t="str">
        <f t="shared" si="5"/>
        <v xml:space="preserve"> </v>
      </c>
    </row>
    <row r="241" spans="2:7" ht="20.100000000000001" customHeight="1">
      <c r="B241" s="11"/>
      <c r="C241" s="11"/>
      <c r="D241" s="15"/>
      <c r="E241" s="11"/>
      <c r="F241" s="16"/>
      <c r="G241" s="53" t="str">
        <f t="shared" si="5"/>
        <v xml:space="preserve"> </v>
      </c>
    </row>
    <row r="242" spans="2:7" ht="20.100000000000001" customHeight="1">
      <c r="B242" s="11"/>
      <c r="C242" s="11"/>
      <c r="D242" s="15"/>
      <c r="E242" s="11"/>
      <c r="F242" s="16"/>
      <c r="G242" s="53" t="str">
        <f t="shared" si="5"/>
        <v xml:space="preserve"> </v>
      </c>
    </row>
    <row r="243" spans="2:7" ht="20.100000000000001" customHeight="1">
      <c r="B243" s="11"/>
      <c r="C243" s="11"/>
      <c r="D243" s="15"/>
      <c r="E243" s="11"/>
      <c r="F243" s="16"/>
      <c r="G243" s="53" t="str">
        <f t="shared" si="5"/>
        <v xml:space="preserve"> </v>
      </c>
    </row>
    <row r="244" spans="2:7" ht="20.100000000000001" customHeight="1">
      <c r="B244" s="11"/>
      <c r="C244" s="11"/>
      <c r="D244" s="15"/>
      <c r="E244" s="11"/>
      <c r="F244" s="16"/>
      <c r="G244" s="53" t="str">
        <f t="shared" si="5"/>
        <v xml:space="preserve"> </v>
      </c>
    </row>
    <row r="245" spans="2:7" ht="20.100000000000001" customHeight="1">
      <c r="B245" s="11"/>
      <c r="C245" s="11"/>
      <c r="D245" s="15"/>
      <c r="E245" s="11"/>
      <c r="F245" s="16"/>
      <c r="G245" s="53" t="str">
        <f t="shared" si="5"/>
        <v xml:space="preserve"> </v>
      </c>
    </row>
    <row r="246" spans="2:7" ht="20.100000000000001" customHeight="1">
      <c r="B246" s="11"/>
      <c r="C246" s="11"/>
      <c r="D246" s="15"/>
      <c r="E246" s="11"/>
      <c r="F246" s="16"/>
      <c r="G246" s="53" t="str">
        <f t="shared" si="5"/>
        <v xml:space="preserve"> </v>
      </c>
    </row>
    <row r="247" spans="2:7" ht="20.100000000000001" customHeight="1">
      <c r="B247" s="11"/>
      <c r="C247" s="11"/>
      <c r="D247" s="15"/>
      <c r="E247" s="11"/>
      <c r="F247" s="16"/>
      <c r="G247" s="53" t="str">
        <f t="shared" si="5"/>
        <v xml:space="preserve"> </v>
      </c>
    </row>
    <row r="248" spans="2:7" ht="20.100000000000001" customHeight="1">
      <c r="B248" s="11"/>
      <c r="C248" s="11"/>
      <c r="D248" s="15"/>
      <c r="E248" s="11"/>
      <c r="F248" s="16"/>
      <c r="G248" s="53" t="str">
        <f t="shared" si="5"/>
        <v xml:space="preserve"> </v>
      </c>
    </row>
    <row r="249" spans="2:7" ht="20.100000000000001" customHeight="1">
      <c r="B249" s="11"/>
      <c r="C249" s="11"/>
      <c r="D249" s="15"/>
      <c r="E249" s="11"/>
      <c r="F249" s="16"/>
      <c r="G249" s="53" t="str">
        <f t="shared" si="5"/>
        <v xml:space="preserve"> </v>
      </c>
    </row>
    <row r="250" spans="2:7" ht="20.100000000000001" customHeight="1">
      <c r="B250" s="11"/>
      <c r="C250" s="11"/>
      <c r="D250" s="15"/>
      <c r="E250" s="11"/>
      <c r="F250" s="16"/>
      <c r="G250" s="53" t="str">
        <f t="shared" si="5"/>
        <v xml:space="preserve"> </v>
      </c>
    </row>
    <row r="251" spans="2:7" ht="20.100000000000001" customHeight="1">
      <c r="B251" s="11"/>
      <c r="C251" s="11"/>
      <c r="D251" s="15"/>
      <c r="E251" s="11"/>
      <c r="F251" s="16"/>
      <c r="G251" s="53" t="str">
        <f t="shared" si="5"/>
        <v xml:space="preserve"> </v>
      </c>
    </row>
    <row r="252" spans="2:7" ht="20.100000000000001" customHeight="1">
      <c r="B252" s="11"/>
      <c r="C252" s="11"/>
      <c r="D252" s="15"/>
      <c r="E252" s="11"/>
      <c r="F252" s="16"/>
      <c r="G252" s="53" t="str">
        <f t="shared" si="5"/>
        <v xml:space="preserve"> </v>
      </c>
    </row>
    <row r="253" spans="2:7" ht="20.100000000000001" customHeight="1">
      <c r="B253" s="11"/>
      <c r="C253" s="11"/>
      <c r="D253" s="15"/>
      <c r="E253" s="11"/>
      <c r="F253" s="16"/>
      <c r="G253" s="53" t="str">
        <f t="shared" si="5"/>
        <v xml:space="preserve"> </v>
      </c>
    </row>
    <row r="254" spans="2:7" ht="20.100000000000001" customHeight="1">
      <c r="B254" s="11"/>
      <c r="C254" s="11"/>
      <c r="D254" s="15"/>
      <c r="E254" s="11"/>
      <c r="F254" s="16"/>
      <c r="G254" s="53" t="str">
        <f t="shared" si="5"/>
        <v xml:space="preserve"> </v>
      </c>
    </row>
    <row r="255" spans="2:7" ht="20.100000000000001" customHeight="1">
      <c r="B255" s="11"/>
      <c r="C255" s="11"/>
      <c r="D255" s="15"/>
      <c r="E255" s="11"/>
      <c r="F255" s="16"/>
      <c r="G255" s="53" t="str">
        <f t="shared" si="5"/>
        <v xml:space="preserve"> </v>
      </c>
    </row>
    <row r="256" spans="2:7" ht="20.100000000000001" customHeight="1">
      <c r="B256" s="11"/>
      <c r="C256" s="11"/>
      <c r="D256" s="15"/>
      <c r="E256" s="11"/>
      <c r="F256" s="16"/>
      <c r="G256" s="53" t="str">
        <f t="shared" si="5"/>
        <v xml:space="preserve"> </v>
      </c>
    </row>
    <row r="257" spans="2:7" ht="20.100000000000001" customHeight="1">
      <c r="B257" s="11"/>
      <c r="C257" s="11"/>
      <c r="D257" s="15"/>
      <c r="E257" s="11"/>
      <c r="F257" s="16"/>
      <c r="G257" s="53" t="str">
        <f t="shared" si="5"/>
        <v xml:space="preserve"> </v>
      </c>
    </row>
    <row r="258" spans="2:7" ht="20.100000000000001" customHeight="1">
      <c r="B258" s="11"/>
      <c r="C258" s="11"/>
      <c r="D258" s="15"/>
      <c r="E258" s="11"/>
      <c r="F258" s="16"/>
      <c r="G258" s="53" t="str">
        <f t="shared" si="5"/>
        <v xml:space="preserve"> </v>
      </c>
    </row>
    <row r="259" spans="2:7" ht="20.100000000000001" customHeight="1">
      <c r="B259" s="11"/>
      <c r="C259" s="11"/>
      <c r="D259" s="15"/>
      <c r="E259" s="11"/>
      <c r="F259" s="16"/>
      <c r="G259" s="53" t="str">
        <f t="shared" si="5"/>
        <v xml:space="preserve"> </v>
      </c>
    </row>
    <row r="260" spans="2:7" ht="20.100000000000001" customHeight="1">
      <c r="B260" s="11"/>
      <c r="C260" s="11"/>
      <c r="D260" s="15"/>
      <c r="E260" s="11"/>
      <c r="F260" s="16"/>
      <c r="G260" s="53" t="str">
        <f t="shared" si="5"/>
        <v xml:space="preserve"> </v>
      </c>
    </row>
    <row r="261" spans="2:7" ht="20.100000000000001" customHeight="1">
      <c r="B261" s="11"/>
      <c r="C261" s="11"/>
      <c r="D261" s="15"/>
      <c r="E261" s="11"/>
      <c r="F261" s="16"/>
      <c r="G261" s="53" t="str">
        <f t="shared" si="5"/>
        <v xml:space="preserve"> </v>
      </c>
    </row>
    <row r="262" spans="2:7" ht="20.100000000000001" customHeight="1">
      <c r="B262" s="11"/>
      <c r="C262" s="11"/>
      <c r="D262" s="15"/>
      <c r="E262" s="11"/>
      <c r="F262" s="16"/>
      <c r="G262" s="53" t="str">
        <f t="shared" si="5"/>
        <v xml:space="preserve"> </v>
      </c>
    </row>
    <row r="263" spans="2:7" ht="20.100000000000001" customHeight="1">
      <c r="B263" s="11"/>
      <c r="C263" s="11"/>
      <c r="D263" s="15"/>
      <c r="E263" s="11"/>
      <c r="F263" s="16"/>
      <c r="G263" s="53" t="str">
        <f t="shared" si="5"/>
        <v xml:space="preserve"> </v>
      </c>
    </row>
    <row r="264" spans="2:7" ht="20.100000000000001" customHeight="1">
      <c r="B264" s="11"/>
      <c r="C264" s="11"/>
      <c r="D264" s="15"/>
      <c r="E264" s="11"/>
      <c r="F264" s="16"/>
      <c r="G264" s="53" t="str">
        <f t="shared" si="5"/>
        <v xml:space="preserve"> </v>
      </c>
    </row>
    <row r="265" spans="2:7" ht="20.100000000000001" customHeight="1">
      <c r="B265" s="11"/>
      <c r="C265" s="11"/>
      <c r="D265" s="15"/>
      <c r="E265" s="11"/>
      <c r="F265" s="16"/>
      <c r="G265" s="53" t="str">
        <f t="shared" si="5"/>
        <v xml:space="preserve"> </v>
      </c>
    </row>
    <row r="266" spans="2:7" ht="20.100000000000001" customHeight="1">
      <c r="B266" s="11"/>
      <c r="C266" s="11"/>
      <c r="D266" s="15"/>
      <c r="E266" s="11"/>
      <c r="F266" s="16"/>
      <c r="G266" s="53" t="str">
        <f t="shared" si="5"/>
        <v xml:space="preserve"> </v>
      </c>
    </row>
    <row r="267" spans="2:7" ht="20.100000000000001" customHeight="1">
      <c r="B267" s="11"/>
      <c r="C267" s="11"/>
      <c r="D267" s="15"/>
      <c r="E267" s="11"/>
      <c r="F267" s="16"/>
      <c r="G267" s="53" t="str">
        <f t="shared" si="5"/>
        <v xml:space="preserve"> </v>
      </c>
    </row>
    <row r="268" spans="2:7" ht="20.100000000000001" customHeight="1">
      <c r="B268" s="11"/>
      <c r="C268" s="11"/>
      <c r="D268" s="15"/>
      <c r="E268" s="11"/>
      <c r="F268" s="16"/>
      <c r="G268" s="53" t="str">
        <f t="shared" si="5"/>
        <v xml:space="preserve"> </v>
      </c>
    </row>
    <row r="269" spans="2:7" ht="20.100000000000001" customHeight="1">
      <c r="B269" s="11"/>
      <c r="C269" s="11"/>
      <c r="D269" s="15"/>
      <c r="E269" s="11"/>
      <c r="F269" s="16"/>
      <c r="G269" s="53" t="str">
        <f t="shared" si="5"/>
        <v xml:space="preserve"> </v>
      </c>
    </row>
    <row r="270" spans="2:7" ht="20.100000000000001" customHeight="1">
      <c r="B270" s="11"/>
      <c r="C270" s="11"/>
      <c r="D270" s="15"/>
      <c r="E270" s="11"/>
      <c r="F270" s="16"/>
      <c r="G270" s="53" t="str">
        <f t="shared" si="5"/>
        <v xml:space="preserve"> </v>
      </c>
    </row>
    <row r="271" spans="2:7" ht="20.100000000000001" customHeight="1">
      <c r="B271" s="11"/>
      <c r="C271" s="11"/>
      <c r="D271" s="15"/>
      <c r="E271" s="11"/>
      <c r="F271" s="16"/>
      <c r="G271" s="53" t="str">
        <f t="shared" si="5"/>
        <v xml:space="preserve"> </v>
      </c>
    </row>
    <row r="272" spans="2:7" ht="20.100000000000001" customHeight="1">
      <c r="B272" s="11"/>
      <c r="C272" s="11"/>
      <c r="D272" s="15"/>
      <c r="E272" s="11"/>
      <c r="F272" s="16"/>
      <c r="G272" s="53" t="str">
        <f t="shared" si="5"/>
        <v xml:space="preserve"> </v>
      </c>
    </row>
    <row r="273" spans="2:7" ht="20.100000000000001" customHeight="1">
      <c r="B273" s="11"/>
      <c r="C273" s="11"/>
      <c r="D273" s="15"/>
      <c r="E273" s="11"/>
      <c r="F273" s="16"/>
      <c r="G273" s="53" t="str">
        <f t="shared" si="5"/>
        <v xml:space="preserve"> </v>
      </c>
    </row>
    <row r="274" spans="2:7" ht="20.100000000000001" customHeight="1">
      <c r="B274" s="11"/>
      <c r="C274" s="11"/>
      <c r="D274" s="15"/>
      <c r="E274" s="11"/>
      <c r="F274" s="16"/>
      <c r="G274" s="53" t="str">
        <f t="shared" si="5"/>
        <v xml:space="preserve"> </v>
      </c>
    </row>
    <row r="275" spans="2:7" ht="20.100000000000001" customHeight="1">
      <c r="B275" s="11"/>
      <c r="C275" s="11"/>
      <c r="D275" s="15"/>
      <c r="E275" s="11"/>
      <c r="F275" s="16"/>
      <c r="G275" s="53" t="str">
        <f t="shared" si="5"/>
        <v xml:space="preserve"> </v>
      </c>
    </row>
    <row r="276" spans="2:7" ht="20.100000000000001" customHeight="1">
      <c r="B276" s="11"/>
      <c r="C276" s="11"/>
      <c r="D276" s="15"/>
      <c r="E276" s="11"/>
      <c r="F276" s="16"/>
      <c r="G276" s="53" t="str">
        <f t="shared" si="5"/>
        <v xml:space="preserve"> </v>
      </c>
    </row>
    <row r="277" spans="2:7" ht="20.100000000000001" customHeight="1">
      <c r="B277" s="11"/>
      <c r="C277" s="11"/>
      <c r="D277" s="15"/>
      <c r="E277" s="11"/>
      <c r="F277" s="16"/>
      <c r="G277" s="53" t="str">
        <f t="shared" si="5"/>
        <v xml:space="preserve"> </v>
      </c>
    </row>
    <row r="278" spans="2:7" ht="20.100000000000001" customHeight="1">
      <c r="B278" s="11"/>
      <c r="C278" s="11"/>
      <c r="D278" s="15"/>
      <c r="E278" s="11"/>
      <c r="F278" s="16"/>
      <c r="G278" s="53" t="str">
        <f t="shared" si="5"/>
        <v xml:space="preserve"> </v>
      </c>
    </row>
    <row r="279" spans="2:7" ht="20.100000000000001" customHeight="1">
      <c r="B279" s="11"/>
      <c r="C279" s="11"/>
      <c r="D279" s="15"/>
      <c r="E279" s="11"/>
      <c r="F279" s="16"/>
      <c r="G279" s="53" t="str">
        <f t="shared" si="5"/>
        <v xml:space="preserve"> </v>
      </c>
    </row>
    <row r="280" spans="2:7" ht="20.100000000000001" customHeight="1">
      <c r="B280" s="11"/>
      <c r="C280" s="11"/>
      <c r="D280" s="15"/>
      <c r="E280" s="11"/>
      <c r="F280" s="16"/>
      <c r="G280" s="53" t="str">
        <f t="shared" si="5"/>
        <v xml:space="preserve"> </v>
      </c>
    </row>
    <row r="281" spans="2:7" ht="20.100000000000001" customHeight="1">
      <c r="B281" s="11"/>
      <c r="C281" s="11"/>
      <c r="D281" s="15"/>
      <c r="E281" s="11"/>
      <c r="F281" s="16"/>
      <c r="G281" s="53" t="str">
        <f t="shared" si="5"/>
        <v xml:space="preserve"> </v>
      </c>
    </row>
    <row r="282" spans="2:7" ht="20.100000000000001" customHeight="1">
      <c r="B282" s="11"/>
      <c r="C282" s="11"/>
      <c r="D282" s="15"/>
      <c r="E282" s="11"/>
      <c r="F282" s="16"/>
      <c r="G282" s="53" t="str">
        <f t="shared" si="5"/>
        <v xml:space="preserve"> </v>
      </c>
    </row>
    <row r="283" spans="2:7" ht="20.100000000000001" customHeight="1">
      <c r="B283" s="11"/>
      <c r="C283" s="11"/>
      <c r="D283" s="15"/>
      <c r="E283" s="11"/>
      <c r="F283" s="16"/>
      <c r="G283" s="53" t="str">
        <f t="shared" si="5"/>
        <v xml:space="preserve"> </v>
      </c>
    </row>
    <row r="284" spans="2:7" ht="20.100000000000001" customHeight="1">
      <c r="B284" s="11"/>
      <c r="C284" s="11"/>
      <c r="D284" s="15"/>
      <c r="E284" s="11"/>
      <c r="F284" s="16"/>
      <c r="G284" s="53" t="str">
        <f t="shared" si="5"/>
        <v xml:space="preserve"> </v>
      </c>
    </row>
    <row r="285" spans="2:7" ht="20.100000000000001" customHeight="1">
      <c r="B285" s="11"/>
      <c r="C285" s="11"/>
      <c r="D285" s="15"/>
      <c r="E285" s="11"/>
      <c r="F285" s="16"/>
      <c r="G285" s="53" t="str">
        <f t="shared" si="5"/>
        <v xml:space="preserve"> </v>
      </c>
    </row>
    <row r="286" spans="2:7" ht="20.100000000000001" customHeight="1">
      <c r="B286" s="11"/>
      <c r="C286" s="11"/>
      <c r="D286" s="15"/>
      <c r="E286" s="11"/>
      <c r="F286" s="16"/>
      <c r="G286" s="53" t="str">
        <f t="shared" si="5"/>
        <v xml:space="preserve"> </v>
      </c>
    </row>
    <row r="287" spans="2:7" ht="20.100000000000001" customHeight="1">
      <c r="B287" s="11"/>
      <c r="C287" s="11"/>
      <c r="D287" s="15"/>
      <c r="E287" s="11"/>
      <c r="F287" s="16"/>
      <c r="G287" s="53" t="str">
        <f t="shared" si="5"/>
        <v xml:space="preserve"> </v>
      </c>
    </row>
    <row r="288" spans="2:7" ht="20.100000000000001" customHeight="1">
      <c r="B288" s="11"/>
      <c r="C288" s="11"/>
      <c r="D288" s="15"/>
      <c r="E288" s="11"/>
      <c r="F288" s="16"/>
      <c r="G288" s="53" t="str">
        <f t="shared" si="5"/>
        <v xml:space="preserve"> </v>
      </c>
    </row>
    <row r="289" spans="2:7" ht="20.100000000000001" customHeight="1">
      <c r="B289" s="11"/>
      <c r="C289" s="11"/>
      <c r="D289" s="15"/>
      <c r="E289" s="11"/>
      <c r="F289" s="16"/>
      <c r="G289" s="53" t="str">
        <f t="shared" si="5"/>
        <v xml:space="preserve"> </v>
      </c>
    </row>
    <row r="290" spans="2:7" ht="20.100000000000001" customHeight="1">
      <c r="B290" s="11"/>
      <c r="C290" s="11"/>
      <c r="D290" s="15"/>
      <c r="E290" s="11"/>
      <c r="F290" s="16"/>
      <c r="G290" s="53" t="str">
        <f t="shared" ref="G290:G353" si="6">IFERROR(IF(ISBLANK(C290)," ",IF(ISBLANK(D290),"NUM ARBOL",IF(ISBLANK(E290),"DAP",IF(ISBLANK(F290),"ALTURA",IF($E$33="DAP (cm)",PI()*((E290/100)^2)/4*F290*$F$9,IF($E$33="CAP (cm)",PI()*((E290/PI()/100)^2)/4*F290*$F$9))))))," ")</f>
        <v xml:space="preserve"> </v>
      </c>
    </row>
    <row r="291" spans="2:7" ht="20.100000000000001" customHeight="1">
      <c r="B291" s="11"/>
      <c r="C291" s="11"/>
      <c r="D291" s="15"/>
      <c r="E291" s="11"/>
      <c r="F291" s="16"/>
      <c r="G291" s="53" t="str">
        <f t="shared" si="6"/>
        <v xml:space="preserve"> </v>
      </c>
    </row>
    <row r="292" spans="2:7" ht="20.100000000000001" customHeight="1">
      <c r="B292" s="11"/>
      <c r="C292" s="11"/>
      <c r="D292" s="15"/>
      <c r="E292" s="11"/>
      <c r="F292" s="16"/>
      <c r="G292" s="53" t="str">
        <f t="shared" si="6"/>
        <v xml:space="preserve"> </v>
      </c>
    </row>
    <row r="293" spans="2:7" ht="20.100000000000001" customHeight="1">
      <c r="B293" s="11"/>
      <c r="C293" s="11"/>
      <c r="D293" s="15"/>
      <c r="E293" s="11"/>
      <c r="F293" s="16"/>
      <c r="G293" s="53" t="str">
        <f t="shared" si="6"/>
        <v xml:space="preserve"> </v>
      </c>
    </row>
    <row r="294" spans="2:7" ht="20.100000000000001" customHeight="1">
      <c r="B294" s="11"/>
      <c r="C294" s="11"/>
      <c r="D294" s="15"/>
      <c r="E294" s="11"/>
      <c r="F294" s="16"/>
      <c r="G294" s="53" t="str">
        <f t="shared" si="6"/>
        <v xml:space="preserve"> </v>
      </c>
    </row>
    <row r="295" spans="2:7" ht="20.100000000000001" customHeight="1">
      <c r="B295" s="11"/>
      <c r="C295" s="11"/>
      <c r="D295" s="15"/>
      <c r="E295" s="11"/>
      <c r="F295" s="16"/>
      <c r="G295" s="53" t="str">
        <f t="shared" si="6"/>
        <v xml:space="preserve"> </v>
      </c>
    </row>
    <row r="296" spans="2:7" ht="20.100000000000001" customHeight="1">
      <c r="B296" s="11"/>
      <c r="C296" s="11"/>
      <c r="D296" s="15"/>
      <c r="E296" s="11"/>
      <c r="F296" s="16"/>
      <c r="G296" s="53" t="str">
        <f t="shared" si="6"/>
        <v xml:space="preserve"> </v>
      </c>
    </row>
    <row r="297" spans="2:7" ht="20.100000000000001" customHeight="1">
      <c r="B297" s="11"/>
      <c r="C297" s="11"/>
      <c r="D297" s="15"/>
      <c r="E297" s="11"/>
      <c r="F297" s="16"/>
      <c r="G297" s="53" t="str">
        <f t="shared" si="6"/>
        <v xml:space="preserve"> </v>
      </c>
    </row>
    <row r="298" spans="2:7" ht="20.100000000000001" customHeight="1">
      <c r="B298" s="11"/>
      <c r="C298" s="11"/>
      <c r="D298" s="15"/>
      <c r="E298" s="11"/>
      <c r="F298" s="16"/>
      <c r="G298" s="53" t="str">
        <f t="shared" si="6"/>
        <v xml:space="preserve"> </v>
      </c>
    </row>
    <row r="299" spans="2:7" ht="20.100000000000001" customHeight="1">
      <c r="B299" s="11"/>
      <c r="C299" s="11"/>
      <c r="D299" s="15"/>
      <c r="E299" s="11"/>
      <c r="F299" s="16"/>
      <c r="G299" s="53" t="str">
        <f t="shared" si="6"/>
        <v xml:space="preserve"> </v>
      </c>
    </row>
    <row r="300" spans="2:7" ht="20.100000000000001" customHeight="1">
      <c r="B300" s="11"/>
      <c r="C300" s="11"/>
      <c r="D300" s="15"/>
      <c r="E300" s="11"/>
      <c r="F300" s="16"/>
      <c r="G300" s="53" t="str">
        <f t="shared" si="6"/>
        <v xml:space="preserve"> </v>
      </c>
    </row>
    <row r="301" spans="2:7" ht="20.100000000000001" customHeight="1">
      <c r="B301" s="11"/>
      <c r="C301" s="11"/>
      <c r="D301" s="15"/>
      <c r="E301" s="11"/>
      <c r="F301" s="16"/>
      <c r="G301" s="53" t="str">
        <f t="shared" si="6"/>
        <v xml:space="preserve"> </v>
      </c>
    </row>
    <row r="302" spans="2:7" ht="20.100000000000001" customHeight="1">
      <c r="B302" s="11"/>
      <c r="C302" s="11"/>
      <c r="D302" s="15"/>
      <c r="E302" s="11"/>
      <c r="F302" s="16"/>
      <c r="G302" s="53" t="str">
        <f t="shared" si="6"/>
        <v xml:space="preserve"> </v>
      </c>
    </row>
    <row r="303" spans="2:7" ht="20.100000000000001" customHeight="1">
      <c r="B303" s="11"/>
      <c r="C303" s="11"/>
      <c r="D303" s="15"/>
      <c r="E303" s="11"/>
      <c r="F303" s="16"/>
      <c r="G303" s="53" t="str">
        <f t="shared" si="6"/>
        <v xml:space="preserve"> </v>
      </c>
    </row>
    <row r="304" spans="2:7" ht="20.100000000000001" customHeight="1">
      <c r="B304" s="11"/>
      <c r="C304" s="11"/>
      <c r="D304" s="15"/>
      <c r="E304" s="11"/>
      <c r="F304" s="16"/>
      <c r="G304" s="53" t="str">
        <f t="shared" si="6"/>
        <v xml:space="preserve"> </v>
      </c>
    </row>
    <row r="305" spans="2:7" ht="20.100000000000001" customHeight="1">
      <c r="B305" s="11"/>
      <c r="C305" s="11"/>
      <c r="D305" s="15"/>
      <c r="E305" s="11"/>
      <c r="F305" s="16"/>
      <c r="G305" s="53" t="str">
        <f t="shared" si="6"/>
        <v xml:space="preserve"> </v>
      </c>
    </row>
    <row r="306" spans="2:7" ht="20.100000000000001" customHeight="1">
      <c r="B306" s="11"/>
      <c r="C306" s="11"/>
      <c r="D306" s="15"/>
      <c r="E306" s="11"/>
      <c r="F306" s="16"/>
      <c r="G306" s="53" t="str">
        <f t="shared" si="6"/>
        <v xml:space="preserve"> </v>
      </c>
    </row>
    <row r="307" spans="2:7" ht="20.100000000000001" customHeight="1">
      <c r="B307" s="11"/>
      <c r="C307" s="11"/>
      <c r="D307" s="15"/>
      <c r="E307" s="11"/>
      <c r="F307" s="16"/>
      <c r="G307" s="53" t="str">
        <f t="shared" si="6"/>
        <v xml:space="preserve"> </v>
      </c>
    </row>
    <row r="308" spans="2:7" ht="20.100000000000001" customHeight="1">
      <c r="B308" s="11"/>
      <c r="C308" s="11"/>
      <c r="D308" s="15"/>
      <c r="E308" s="11"/>
      <c r="F308" s="16"/>
      <c r="G308" s="53" t="str">
        <f t="shared" si="6"/>
        <v xml:space="preserve"> </v>
      </c>
    </row>
    <row r="309" spans="2:7" ht="20.100000000000001" customHeight="1">
      <c r="B309" s="11"/>
      <c r="C309" s="11"/>
      <c r="D309" s="15"/>
      <c r="E309" s="11"/>
      <c r="F309" s="16"/>
      <c r="G309" s="53" t="str">
        <f t="shared" si="6"/>
        <v xml:space="preserve"> </v>
      </c>
    </row>
    <row r="310" spans="2:7" ht="20.100000000000001" customHeight="1">
      <c r="B310" s="11"/>
      <c r="C310" s="11"/>
      <c r="D310" s="15"/>
      <c r="E310" s="11"/>
      <c r="F310" s="16"/>
      <c r="G310" s="53" t="str">
        <f t="shared" si="6"/>
        <v xml:space="preserve"> </v>
      </c>
    </row>
    <row r="311" spans="2:7" ht="20.100000000000001" customHeight="1">
      <c r="B311" s="11"/>
      <c r="C311" s="11"/>
      <c r="D311" s="15"/>
      <c r="E311" s="11"/>
      <c r="F311" s="16"/>
      <c r="G311" s="53" t="str">
        <f t="shared" si="6"/>
        <v xml:space="preserve"> </v>
      </c>
    </row>
    <row r="312" spans="2:7" ht="20.100000000000001" customHeight="1">
      <c r="B312" s="11"/>
      <c r="C312" s="11"/>
      <c r="D312" s="15"/>
      <c r="E312" s="11"/>
      <c r="F312" s="16"/>
      <c r="G312" s="53" t="str">
        <f t="shared" si="6"/>
        <v xml:space="preserve"> </v>
      </c>
    </row>
    <row r="313" spans="2:7" ht="20.100000000000001" customHeight="1">
      <c r="B313" s="11"/>
      <c r="C313" s="11"/>
      <c r="D313" s="15"/>
      <c r="E313" s="11"/>
      <c r="F313" s="16"/>
      <c r="G313" s="53" t="str">
        <f t="shared" si="6"/>
        <v xml:space="preserve"> </v>
      </c>
    </row>
    <row r="314" spans="2:7" ht="20.100000000000001" customHeight="1">
      <c r="B314" s="11"/>
      <c r="C314" s="11"/>
      <c r="D314" s="15"/>
      <c r="E314" s="11"/>
      <c r="F314" s="16"/>
      <c r="G314" s="53" t="str">
        <f t="shared" si="6"/>
        <v xml:space="preserve"> </v>
      </c>
    </row>
    <row r="315" spans="2:7" ht="20.100000000000001" customHeight="1">
      <c r="B315" s="11"/>
      <c r="C315" s="11"/>
      <c r="D315" s="15"/>
      <c r="E315" s="11"/>
      <c r="F315" s="16"/>
      <c r="G315" s="53" t="str">
        <f t="shared" si="6"/>
        <v xml:space="preserve"> </v>
      </c>
    </row>
    <row r="316" spans="2:7" ht="20.100000000000001" customHeight="1">
      <c r="B316" s="11"/>
      <c r="C316" s="11"/>
      <c r="D316" s="15"/>
      <c r="E316" s="11"/>
      <c r="F316" s="16"/>
      <c r="G316" s="53" t="str">
        <f t="shared" si="6"/>
        <v xml:space="preserve"> </v>
      </c>
    </row>
    <row r="317" spans="2:7" ht="20.100000000000001" customHeight="1">
      <c r="B317" s="11"/>
      <c r="C317" s="11"/>
      <c r="D317" s="15"/>
      <c r="E317" s="11"/>
      <c r="F317" s="16"/>
      <c r="G317" s="53" t="str">
        <f t="shared" si="6"/>
        <v xml:space="preserve"> </v>
      </c>
    </row>
    <row r="318" spans="2:7" ht="20.100000000000001" customHeight="1">
      <c r="B318" s="11"/>
      <c r="C318" s="11"/>
      <c r="D318" s="15"/>
      <c r="E318" s="11"/>
      <c r="F318" s="16"/>
      <c r="G318" s="53" t="str">
        <f t="shared" si="6"/>
        <v xml:space="preserve"> </v>
      </c>
    </row>
    <row r="319" spans="2:7" ht="20.100000000000001" customHeight="1">
      <c r="B319" s="11"/>
      <c r="C319" s="11"/>
      <c r="D319" s="15"/>
      <c r="E319" s="11"/>
      <c r="F319" s="16"/>
      <c r="G319" s="53" t="str">
        <f t="shared" si="6"/>
        <v xml:space="preserve"> </v>
      </c>
    </row>
    <row r="320" spans="2:7" ht="20.100000000000001" customHeight="1">
      <c r="B320" s="11"/>
      <c r="C320" s="11"/>
      <c r="D320" s="15"/>
      <c r="E320" s="11"/>
      <c r="F320" s="16"/>
      <c r="G320" s="53" t="str">
        <f t="shared" si="6"/>
        <v xml:space="preserve"> </v>
      </c>
    </row>
    <row r="321" spans="2:7" ht="20.100000000000001" customHeight="1">
      <c r="B321" s="11"/>
      <c r="C321" s="11"/>
      <c r="D321" s="15"/>
      <c r="E321" s="11"/>
      <c r="F321" s="16"/>
      <c r="G321" s="53" t="str">
        <f t="shared" si="6"/>
        <v xml:space="preserve"> </v>
      </c>
    </row>
    <row r="322" spans="2:7" ht="20.100000000000001" customHeight="1">
      <c r="B322" s="11"/>
      <c r="C322" s="11"/>
      <c r="D322" s="15"/>
      <c r="E322" s="11"/>
      <c r="F322" s="16"/>
      <c r="G322" s="53" t="str">
        <f t="shared" si="6"/>
        <v xml:space="preserve"> </v>
      </c>
    </row>
    <row r="323" spans="2:7" ht="20.100000000000001" customHeight="1">
      <c r="B323" s="11"/>
      <c r="C323" s="11"/>
      <c r="D323" s="15"/>
      <c r="E323" s="11"/>
      <c r="F323" s="16"/>
      <c r="G323" s="53" t="str">
        <f t="shared" si="6"/>
        <v xml:space="preserve"> </v>
      </c>
    </row>
    <row r="324" spans="2:7" ht="20.100000000000001" customHeight="1">
      <c r="B324" s="11"/>
      <c r="C324" s="11"/>
      <c r="D324" s="15"/>
      <c r="E324" s="11"/>
      <c r="F324" s="16"/>
      <c r="G324" s="53" t="str">
        <f t="shared" si="6"/>
        <v xml:space="preserve"> </v>
      </c>
    </row>
    <row r="325" spans="2:7" ht="20.100000000000001" customHeight="1">
      <c r="B325" s="11"/>
      <c r="C325" s="11"/>
      <c r="D325" s="15"/>
      <c r="E325" s="11"/>
      <c r="F325" s="16"/>
      <c r="G325" s="53" t="str">
        <f t="shared" si="6"/>
        <v xml:space="preserve"> </v>
      </c>
    </row>
    <row r="326" spans="2:7" ht="20.100000000000001" customHeight="1">
      <c r="B326" s="11"/>
      <c r="C326" s="11"/>
      <c r="D326" s="15"/>
      <c r="E326" s="11"/>
      <c r="F326" s="16"/>
      <c r="G326" s="53" t="str">
        <f t="shared" si="6"/>
        <v xml:space="preserve"> </v>
      </c>
    </row>
    <row r="327" spans="2:7" ht="20.100000000000001" customHeight="1">
      <c r="B327" s="11"/>
      <c r="C327" s="11"/>
      <c r="D327" s="15"/>
      <c r="E327" s="11"/>
      <c r="F327" s="16"/>
      <c r="G327" s="53" t="str">
        <f t="shared" si="6"/>
        <v xml:space="preserve"> </v>
      </c>
    </row>
    <row r="328" spans="2:7" ht="20.100000000000001" customHeight="1">
      <c r="B328" s="11"/>
      <c r="C328" s="11"/>
      <c r="D328" s="15"/>
      <c r="E328" s="11"/>
      <c r="F328" s="16"/>
      <c r="G328" s="53" t="str">
        <f t="shared" si="6"/>
        <v xml:space="preserve"> </v>
      </c>
    </row>
    <row r="329" spans="2:7" ht="20.100000000000001" customHeight="1">
      <c r="B329" s="11"/>
      <c r="C329" s="11"/>
      <c r="D329" s="15"/>
      <c r="E329" s="11"/>
      <c r="F329" s="16"/>
      <c r="G329" s="53" t="str">
        <f t="shared" si="6"/>
        <v xml:space="preserve"> </v>
      </c>
    </row>
    <row r="330" spans="2:7" ht="20.100000000000001" customHeight="1">
      <c r="B330" s="11"/>
      <c r="C330" s="11"/>
      <c r="D330" s="15"/>
      <c r="E330" s="11"/>
      <c r="F330" s="16"/>
      <c r="G330" s="53" t="str">
        <f t="shared" si="6"/>
        <v xml:space="preserve"> </v>
      </c>
    </row>
    <row r="331" spans="2:7" ht="20.100000000000001" customHeight="1">
      <c r="B331" s="11"/>
      <c r="C331" s="11"/>
      <c r="D331" s="15"/>
      <c r="E331" s="11"/>
      <c r="F331" s="16"/>
      <c r="G331" s="53" t="str">
        <f t="shared" si="6"/>
        <v xml:space="preserve"> </v>
      </c>
    </row>
    <row r="332" spans="2:7" ht="20.100000000000001" customHeight="1">
      <c r="B332" s="11"/>
      <c r="C332" s="11"/>
      <c r="D332" s="15"/>
      <c r="E332" s="11"/>
      <c r="F332" s="16"/>
      <c r="G332" s="53" t="str">
        <f t="shared" si="6"/>
        <v xml:space="preserve"> </v>
      </c>
    </row>
    <row r="333" spans="2:7" ht="20.100000000000001" customHeight="1">
      <c r="B333" s="11"/>
      <c r="C333" s="11"/>
      <c r="D333" s="15"/>
      <c r="E333" s="11"/>
      <c r="F333" s="16"/>
      <c r="G333" s="53" t="str">
        <f t="shared" si="6"/>
        <v xml:space="preserve"> </v>
      </c>
    </row>
    <row r="334" spans="2:7" ht="20.100000000000001" customHeight="1">
      <c r="B334" s="11"/>
      <c r="C334" s="11"/>
      <c r="D334" s="15"/>
      <c r="E334" s="11"/>
      <c r="F334" s="16"/>
      <c r="G334" s="53" t="str">
        <f t="shared" si="6"/>
        <v xml:space="preserve"> </v>
      </c>
    </row>
    <row r="335" spans="2:7" ht="20.100000000000001" customHeight="1">
      <c r="B335" s="11"/>
      <c r="C335" s="11"/>
      <c r="D335" s="15"/>
      <c r="E335" s="11"/>
      <c r="F335" s="16"/>
      <c r="G335" s="53" t="str">
        <f t="shared" si="6"/>
        <v xml:space="preserve"> </v>
      </c>
    </row>
    <row r="336" spans="2:7" ht="20.100000000000001" customHeight="1">
      <c r="B336" s="11"/>
      <c r="C336" s="11"/>
      <c r="D336" s="15"/>
      <c r="E336" s="11"/>
      <c r="F336" s="16"/>
      <c r="G336" s="53" t="str">
        <f t="shared" si="6"/>
        <v xml:space="preserve"> </v>
      </c>
    </row>
    <row r="337" spans="2:7" ht="20.100000000000001" customHeight="1">
      <c r="B337" s="11"/>
      <c r="C337" s="11"/>
      <c r="D337" s="15"/>
      <c r="E337" s="11"/>
      <c r="F337" s="16"/>
      <c r="G337" s="53" t="str">
        <f t="shared" si="6"/>
        <v xml:space="preserve"> </v>
      </c>
    </row>
    <row r="338" spans="2:7" ht="20.100000000000001" customHeight="1">
      <c r="B338" s="11"/>
      <c r="C338" s="11"/>
      <c r="D338" s="15"/>
      <c r="E338" s="11"/>
      <c r="F338" s="16"/>
      <c r="G338" s="53" t="str">
        <f t="shared" si="6"/>
        <v xml:space="preserve"> </v>
      </c>
    </row>
    <row r="339" spans="2:7" ht="20.100000000000001" customHeight="1">
      <c r="B339" s="11"/>
      <c r="C339" s="11"/>
      <c r="D339" s="15"/>
      <c r="E339" s="11"/>
      <c r="F339" s="16"/>
      <c r="G339" s="53" t="str">
        <f t="shared" si="6"/>
        <v xml:space="preserve"> </v>
      </c>
    </row>
    <row r="340" spans="2:7" ht="20.100000000000001" customHeight="1">
      <c r="B340" s="11"/>
      <c r="C340" s="11"/>
      <c r="D340" s="15"/>
      <c r="E340" s="11"/>
      <c r="F340" s="16"/>
      <c r="G340" s="53" t="str">
        <f t="shared" si="6"/>
        <v xml:space="preserve"> </v>
      </c>
    </row>
    <row r="341" spans="2:7" ht="20.100000000000001" customHeight="1">
      <c r="B341" s="11"/>
      <c r="C341" s="11"/>
      <c r="D341" s="15"/>
      <c r="E341" s="11"/>
      <c r="F341" s="16"/>
      <c r="G341" s="53" t="str">
        <f t="shared" si="6"/>
        <v xml:space="preserve"> </v>
      </c>
    </row>
    <row r="342" spans="2:7" ht="20.100000000000001" customHeight="1">
      <c r="B342" s="11"/>
      <c r="C342" s="11"/>
      <c r="D342" s="15"/>
      <c r="E342" s="11"/>
      <c r="F342" s="16"/>
      <c r="G342" s="53" t="str">
        <f t="shared" si="6"/>
        <v xml:space="preserve"> </v>
      </c>
    </row>
    <row r="343" spans="2:7" ht="20.100000000000001" customHeight="1">
      <c r="B343" s="11"/>
      <c r="C343" s="11"/>
      <c r="D343" s="15"/>
      <c r="E343" s="11"/>
      <c r="F343" s="16"/>
      <c r="G343" s="53" t="str">
        <f t="shared" si="6"/>
        <v xml:space="preserve"> </v>
      </c>
    </row>
    <row r="344" spans="2:7" ht="20.100000000000001" customHeight="1">
      <c r="B344" s="11"/>
      <c r="C344" s="11"/>
      <c r="D344" s="15"/>
      <c r="E344" s="11"/>
      <c r="F344" s="16"/>
      <c r="G344" s="53" t="str">
        <f t="shared" si="6"/>
        <v xml:space="preserve"> </v>
      </c>
    </row>
    <row r="345" spans="2:7" ht="20.100000000000001" customHeight="1">
      <c r="B345" s="11"/>
      <c r="C345" s="11"/>
      <c r="D345" s="15"/>
      <c r="E345" s="11"/>
      <c r="F345" s="16"/>
      <c r="G345" s="53" t="str">
        <f t="shared" si="6"/>
        <v xml:space="preserve"> </v>
      </c>
    </row>
    <row r="346" spans="2:7" ht="20.100000000000001" customHeight="1">
      <c r="B346" s="11"/>
      <c r="C346" s="11"/>
      <c r="D346" s="15"/>
      <c r="E346" s="11"/>
      <c r="F346" s="16"/>
      <c r="G346" s="53" t="str">
        <f t="shared" si="6"/>
        <v xml:space="preserve"> </v>
      </c>
    </row>
    <row r="347" spans="2:7" ht="20.100000000000001" customHeight="1">
      <c r="B347" s="11"/>
      <c r="C347" s="11"/>
      <c r="D347" s="15"/>
      <c r="E347" s="11"/>
      <c r="F347" s="16"/>
      <c r="G347" s="53" t="str">
        <f t="shared" si="6"/>
        <v xml:space="preserve"> </v>
      </c>
    </row>
    <row r="348" spans="2:7" ht="20.100000000000001" customHeight="1">
      <c r="B348" s="11"/>
      <c r="C348" s="11"/>
      <c r="D348" s="15"/>
      <c r="E348" s="11"/>
      <c r="F348" s="16"/>
      <c r="G348" s="53" t="str">
        <f t="shared" si="6"/>
        <v xml:space="preserve"> </v>
      </c>
    </row>
    <row r="349" spans="2:7" ht="20.100000000000001" customHeight="1">
      <c r="B349" s="11"/>
      <c r="C349" s="11"/>
      <c r="D349" s="15"/>
      <c r="E349" s="11"/>
      <c r="F349" s="16"/>
      <c r="G349" s="53" t="str">
        <f t="shared" si="6"/>
        <v xml:space="preserve"> </v>
      </c>
    </row>
    <row r="350" spans="2:7" ht="20.100000000000001" customHeight="1">
      <c r="B350" s="11"/>
      <c r="C350" s="11"/>
      <c r="D350" s="15"/>
      <c r="E350" s="11"/>
      <c r="F350" s="16"/>
      <c r="G350" s="53" t="str">
        <f t="shared" si="6"/>
        <v xml:space="preserve"> </v>
      </c>
    </row>
    <row r="351" spans="2:7" ht="20.100000000000001" customHeight="1">
      <c r="B351" s="11"/>
      <c r="C351" s="11"/>
      <c r="D351" s="15"/>
      <c r="E351" s="11"/>
      <c r="F351" s="16"/>
      <c r="G351" s="53" t="str">
        <f t="shared" si="6"/>
        <v xml:space="preserve"> </v>
      </c>
    </row>
    <row r="352" spans="2:7" ht="20.100000000000001" customHeight="1">
      <c r="B352" s="11"/>
      <c r="C352" s="11"/>
      <c r="D352" s="15"/>
      <c r="E352" s="11"/>
      <c r="F352" s="16"/>
      <c r="G352" s="53" t="str">
        <f t="shared" si="6"/>
        <v xml:space="preserve"> </v>
      </c>
    </row>
    <row r="353" spans="2:7" ht="20.100000000000001" customHeight="1">
      <c r="B353" s="11"/>
      <c r="C353" s="11"/>
      <c r="D353" s="15"/>
      <c r="E353" s="11"/>
      <c r="F353" s="16"/>
      <c r="G353" s="53" t="str">
        <f t="shared" si="6"/>
        <v xml:space="preserve"> </v>
      </c>
    </row>
    <row r="354" spans="2:7" ht="20.100000000000001" customHeight="1">
      <c r="B354" s="11"/>
      <c r="C354" s="11"/>
      <c r="D354" s="15"/>
      <c r="E354" s="11"/>
      <c r="F354" s="16"/>
      <c r="G354" s="53" t="str">
        <f t="shared" ref="G354:G417" si="7">IFERROR(IF(ISBLANK(C354)," ",IF(ISBLANK(D354),"NUM ARBOL",IF(ISBLANK(E354),"DAP",IF(ISBLANK(F354),"ALTURA",IF($E$33="DAP (cm)",PI()*((E354/100)^2)/4*F354*$F$9,IF($E$33="CAP (cm)",PI()*((E354/PI()/100)^2)/4*F354*$F$9))))))," ")</f>
        <v xml:space="preserve"> </v>
      </c>
    </row>
    <row r="355" spans="2:7" ht="20.100000000000001" customHeight="1">
      <c r="B355" s="11"/>
      <c r="C355" s="11"/>
      <c r="D355" s="15"/>
      <c r="E355" s="11"/>
      <c r="F355" s="16"/>
      <c r="G355" s="53" t="str">
        <f t="shared" si="7"/>
        <v xml:space="preserve"> </v>
      </c>
    </row>
    <row r="356" spans="2:7" ht="20.100000000000001" customHeight="1">
      <c r="B356" s="11"/>
      <c r="C356" s="11"/>
      <c r="D356" s="15"/>
      <c r="E356" s="11"/>
      <c r="F356" s="16"/>
      <c r="G356" s="53" t="str">
        <f t="shared" si="7"/>
        <v xml:space="preserve"> </v>
      </c>
    </row>
    <row r="357" spans="2:7" ht="20.100000000000001" customHeight="1">
      <c r="B357" s="11"/>
      <c r="C357" s="11"/>
      <c r="D357" s="15"/>
      <c r="E357" s="11"/>
      <c r="F357" s="16"/>
      <c r="G357" s="53" t="str">
        <f t="shared" si="7"/>
        <v xml:space="preserve"> </v>
      </c>
    </row>
    <row r="358" spans="2:7" ht="20.100000000000001" customHeight="1">
      <c r="B358" s="11"/>
      <c r="C358" s="11"/>
      <c r="D358" s="15"/>
      <c r="E358" s="11"/>
      <c r="F358" s="16"/>
      <c r="G358" s="53" t="str">
        <f t="shared" si="7"/>
        <v xml:space="preserve"> </v>
      </c>
    </row>
    <row r="359" spans="2:7" ht="20.100000000000001" customHeight="1">
      <c r="B359" s="11"/>
      <c r="C359" s="11"/>
      <c r="D359" s="15"/>
      <c r="E359" s="11"/>
      <c r="F359" s="16"/>
      <c r="G359" s="53" t="str">
        <f t="shared" si="7"/>
        <v xml:space="preserve"> </v>
      </c>
    </row>
    <row r="360" spans="2:7" ht="20.100000000000001" customHeight="1">
      <c r="B360" s="11"/>
      <c r="C360" s="11"/>
      <c r="D360" s="15"/>
      <c r="E360" s="11"/>
      <c r="F360" s="16"/>
      <c r="G360" s="53" t="str">
        <f t="shared" si="7"/>
        <v xml:space="preserve"> </v>
      </c>
    </row>
    <row r="361" spans="2:7" ht="20.100000000000001" customHeight="1">
      <c r="B361" s="11"/>
      <c r="C361" s="11"/>
      <c r="D361" s="15"/>
      <c r="E361" s="11"/>
      <c r="F361" s="16"/>
      <c r="G361" s="53" t="str">
        <f t="shared" si="7"/>
        <v xml:space="preserve"> </v>
      </c>
    </row>
    <row r="362" spans="2:7" ht="20.100000000000001" customHeight="1">
      <c r="B362" s="11"/>
      <c r="C362" s="11"/>
      <c r="D362" s="15"/>
      <c r="E362" s="11"/>
      <c r="F362" s="16"/>
      <c r="G362" s="53" t="str">
        <f t="shared" si="7"/>
        <v xml:space="preserve"> </v>
      </c>
    </row>
    <row r="363" spans="2:7" ht="20.100000000000001" customHeight="1">
      <c r="B363" s="11"/>
      <c r="C363" s="11"/>
      <c r="D363" s="15"/>
      <c r="E363" s="11"/>
      <c r="F363" s="16"/>
      <c r="G363" s="53" t="str">
        <f t="shared" si="7"/>
        <v xml:space="preserve"> </v>
      </c>
    </row>
    <row r="364" spans="2:7" ht="20.100000000000001" customHeight="1">
      <c r="B364" s="11"/>
      <c r="C364" s="11"/>
      <c r="D364" s="15"/>
      <c r="E364" s="11"/>
      <c r="F364" s="16"/>
      <c r="G364" s="53" t="str">
        <f t="shared" si="7"/>
        <v xml:space="preserve"> </v>
      </c>
    </row>
    <row r="365" spans="2:7" ht="20.100000000000001" customHeight="1">
      <c r="B365" s="11"/>
      <c r="C365" s="11"/>
      <c r="D365" s="15"/>
      <c r="E365" s="11"/>
      <c r="F365" s="16"/>
      <c r="G365" s="53" t="str">
        <f t="shared" si="7"/>
        <v xml:space="preserve"> </v>
      </c>
    </row>
    <row r="366" spans="2:7" ht="20.100000000000001" customHeight="1">
      <c r="B366" s="11"/>
      <c r="C366" s="11"/>
      <c r="D366" s="15"/>
      <c r="E366" s="11"/>
      <c r="F366" s="16"/>
      <c r="G366" s="53" t="str">
        <f t="shared" si="7"/>
        <v xml:space="preserve"> </v>
      </c>
    </row>
    <row r="367" spans="2:7" ht="20.100000000000001" customHeight="1">
      <c r="B367" s="11"/>
      <c r="C367" s="11"/>
      <c r="D367" s="15"/>
      <c r="E367" s="11"/>
      <c r="F367" s="16"/>
      <c r="G367" s="53" t="str">
        <f t="shared" si="7"/>
        <v xml:space="preserve"> </v>
      </c>
    </row>
    <row r="368" spans="2:7" ht="20.100000000000001" customHeight="1">
      <c r="B368" s="11"/>
      <c r="C368" s="11"/>
      <c r="D368" s="15"/>
      <c r="E368" s="11"/>
      <c r="F368" s="16"/>
      <c r="G368" s="53" t="str">
        <f t="shared" si="7"/>
        <v xml:space="preserve"> </v>
      </c>
    </row>
    <row r="369" spans="2:7" ht="20.100000000000001" customHeight="1">
      <c r="B369" s="11"/>
      <c r="C369" s="11"/>
      <c r="D369" s="15"/>
      <c r="E369" s="11"/>
      <c r="F369" s="16"/>
      <c r="G369" s="53" t="str">
        <f t="shared" si="7"/>
        <v xml:space="preserve"> </v>
      </c>
    </row>
    <row r="370" spans="2:7" ht="20.100000000000001" customHeight="1">
      <c r="B370" s="11"/>
      <c r="C370" s="11"/>
      <c r="D370" s="15"/>
      <c r="E370" s="11"/>
      <c r="F370" s="16"/>
      <c r="G370" s="53" t="str">
        <f t="shared" si="7"/>
        <v xml:space="preserve"> </v>
      </c>
    </row>
    <row r="371" spans="2:7" ht="20.100000000000001" customHeight="1">
      <c r="B371" s="11"/>
      <c r="C371" s="11"/>
      <c r="D371" s="15"/>
      <c r="E371" s="11"/>
      <c r="F371" s="16"/>
      <c r="G371" s="53" t="str">
        <f t="shared" si="7"/>
        <v xml:space="preserve"> </v>
      </c>
    </row>
    <row r="372" spans="2:7" ht="20.100000000000001" customHeight="1">
      <c r="B372" s="11"/>
      <c r="C372" s="11"/>
      <c r="D372" s="15"/>
      <c r="E372" s="11"/>
      <c r="F372" s="16"/>
      <c r="G372" s="53" t="str">
        <f t="shared" si="7"/>
        <v xml:space="preserve"> </v>
      </c>
    </row>
    <row r="373" spans="2:7" ht="20.100000000000001" customHeight="1">
      <c r="B373" s="11"/>
      <c r="C373" s="11"/>
      <c r="D373" s="15"/>
      <c r="E373" s="11"/>
      <c r="F373" s="16"/>
      <c r="G373" s="53" t="str">
        <f t="shared" si="7"/>
        <v xml:space="preserve"> </v>
      </c>
    </row>
    <row r="374" spans="2:7" ht="20.100000000000001" customHeight="1">
      <c r="B374" s="11"/>
      <c r="C374" s="11"/>
      <c r="D374" s="15"/>
      <c r="E374" s="11"/>
      <c r="F374" s="16"/>
      <c r="G374" s="53" t="str">
        <f t="shared" si="7"/>
        <v xml:space="preserve"> </v>
      </c>
    </row>
    <row r="375" spans="2:7" ht="20.100000000000001" customHeight="1">
      <c r="B375" s="11"/>
      <c r="C375" s="11"/>
      <c r="D375" s="15"/>
      <c r="E375" s="11"/>
      <c r="F375" s="16"/>
      <c r="G375" s="53" t="str">
        <f t="shared" si="7"/>
        <v xml:space="preserve"> </v>
      </c>
    </row>
    <row r="376" spans="2:7" ht="20.100000000000001" customHeight="1">
      <c r="B376" s="11"/>
      <c r="C376" s="11"/>
      <c r="D376" s="15"/>
      <c r="E376" s="11"/>
      <c r="F376" s="16"/>
      <c r="G376" s="53" t="str">
        <f t="shared" si="7"/>
        <v xml:space="preserve"> </v>
      </c>
    </row>
    <row r="377" spans="2:7" ht="20.100000000000001" customHeight="1">
      <c r="B377" s="11"/>
      <c r="C377" s="11"/>
      <c r="D377" s="15"/>
      <c r="E377" s="11"/>
      <c r="F377" s="16"/>
      <c r="G377" s="53" t="str">
        <f t="shared" si="7"/>
        <v xml:space="preserve"> </v>
      </c>
    </row>
    <row r="378" spans="2:7" ht="20.100000000000001" customHeight="1">
      <c r="B378" s="11"/>
      <c r="C378" s="11"/>
      <c r="D378" s="15"/>
      <c r="E378" s="11"/>
      <c r="F378" s="16"/>
      <c r="G378" s="53" t="str">
        <f t="shared" si="7"/>
        <v xml:space="preserve"> </v>
      </c>
    </row>
    <row r="379" spans="2:7" ht="20.100000000000001" customHeight="1">
      <c r="B379" s="11"/>
      <c r="C379" s="11"/>
      <c r="D379" s="15"/>
      <c r="E379" s="11"/>
      <c r="F379" s="16"/>
      <c r="G379" s="53" t="str">
        <f t="shared" si="7"/>
        <v xml:space="preserve"> </v>
      </c>
    </row>
    <row r="380" spans="2:7" ht="20.100000000000001" customHeight="1">
      <c r="B380" s="11"/>
      <c r="C380" s="11"/>
      <c r="D380" s="15"/>
      <c r="E380" s="11"/>
      <c r="F380" s="16"/>
      <c r="G380" s="53" t="str">
        <f t="shared" si="7"/>
        <v xml:space="preserve"> </v>
      </c>
    </row>
    <row r="381" spans="2:7" ht="20.100000000000001" customHeight="1">
      <c r="B381" s="11"/>
      <c r="C381" s="11"/>
      <c r="D381" s="15"/>
      <c r="E381" s="11"/>
      <c r="F381" s="16"/>
      <c r="G381" s="53" t="str">
        <f t="shared" si="7"/>
        <v xml:space="preserve"> </v>
      </c>
    </row>
    <row r="382" spans="2:7" ht="20.100000000000001" customHeight="1">
      <c r="B382" s="11"/>
      <c r="C382" s="11"/>
      <c r="D382" s="15"/>
      <c r="E382" s="11"/>
      <c r="F382" s="16"/>
      <c r="G382" s="53" t="str">
        <f t="shared" si="7"/>
        <v xml:space="preserve"> </v>
      </c>
    </row>
    <row r="383" spans="2:7" ht="20.100000000000001" customHeight="1">
      <c r="B383" s="11"/>
      <c r="C383" s="11"/>
      <c r="D383" s="15"/>
      <c r="E383" s="11"/>
      <c r="F383" s="16"/>
      <c r="G383" s="53" t="str">
        <f t="shared" si="7"/>
        <v xml:space="preserve"> </v>
      </c>
    </row>
    <row r="384" spans="2:7" ht="20.100000000000001" customHeight="1">
      <c r="B384" s="11"/>
      <c r="C384" s="11"/>
      <c r="D384" s="15"/>
      <c r="E384" s="11"/>
      <c r="F384" s="16"/>
      <c r="G384" s="53" t="str">
        <f t="shared" si="7"/>
        <v xml:space="preserve"> </v>
      </c>
    </row>
    <row r="385" spans="2:7" ht="20.100000000000001" customHeight="1">
      <c r="B385" s="11"/>
      <c r="C385" s="11"/>
      <c r="D385" s="15"/>
      <c r="E385" s="11"/>
      <c r="F385" s="16"/>
      <c r="G385" s="53" t="str">
        <f t="shared" si="7"/>
        <v xml:space="preserve"> </v>
      </c>
    </row>
    <row r="386" spans="2:7" ht="20.100000000000001" customHeight="1">
      <c r="B386" s="11"/>
      <c r="C386" s="11"/>
      <c r="D386" s="15"/>
      <c r="E386" s="11"/>
      <c r="F386" s="16"/>
      <c r="G386" s="53" t="str">
        <f t="shared" si="7"/>
        <v xml:space="preserve"> </v>
      </c>
    </row>
    <row r="387" spans="2:7" ht="20.100000000000001" customHeight="1">
      <c r="B387" s="11"/>
      <c r="C387" s="11"/>
      <c r="D387" s="15"/>
      <c r="E387" s="11"/>
      <c r="F387" s="16"/>
      <c r="G387" s="53" t="str">
        <f t="shared" si="7"/>
        <v xml:space="preserve"> </v>
      </c>
    </row>
    <row r="388" spans="2:7" ht="20.100000000000001" customHeight="1">
      <c r="B388" s="11"/>
      <c r="C388" s="11"/>
      <c r="D388" s="15"/>
      <c r="E388" s="11"/>
      <c r="F388" s="16"/>
      <c r="G388" s="53" t="str">
        <f t="shared" si="7"/>
        <v xml:space="preserve"> </v>
      </c>
    </row>
    <row r="389" spans="2:7" ht="20.100000000000001" customHeight="1">
      <c r="B389" s="11"/>
      <c r="C389" s="11"/>
      <c r="D389" s="15"/>
      <c r="E389" s="11"/>
      <c r="F389" s="16"/>
      <c r="G389" s="53" t="str">
        <f t="shared" si="7"/>
        <v xml:space="preserve"> </v>
      </c>
    </row>
    <row r="390" spans="2:7" ht="20.100000000000001" customHeight="1">
      <c r="B390" s="11"/>
      <c r="C390" s="11"/>
      <c r="D390" s="15"/>
      <c r="E390" s="11"/>
      <c r="F390" s="16"/>
      <c r="G390" s="53" t="str">
        <f t="shared" si="7"/>
        <v xml:space="preserve"> </v>
      </c>
    </row>
    <row r="391" spans="2:7" ht="20.100000000000001" customHeight="1">
      <c r="B391" s="11"/>
      <c r="C391" s="11"/>
      <c r="D391" s="15"/>
      <c r="E391" s="11"/>
      <c r="F391" s="16"/>
      <c r="G391" s="53" t="str">
        <f t="shared" si="7"/>
        <v xml:space="preserve"> </v>
      </c>
    </row>
    <row r="392" spans="2:7" ht="20.100000000000001" customHeight="1">
      <c r="B392" s="11"/>
      <c r="C392" s="11"/>
      <c r="D392" s="15"/>
      <c r="E392" s="11"/>
      <c r="F392" s="16"/>
      <c r="G392" s="53" t="str">
        <f t="shared" si="7"/>
        <v xml:space="preserve"> </v>
      </c>
    </row>
    <row r="393" spans="2:7" ht="20.100000000000001" customHeight="1">
      <c r="B393" s="11"/>
      <c r="C393" s="11"/>
      <c r="D393" s="15"/>
      <c r="E393" s="11"/>
      <c r="F393" s="16"/>
      <c r="G393" s="53" t="str">
        <f t="shared" si="7"/>
        <v xml:space="preserve"> </v>
      </c>
    </row>
    <row r="394" spans="2:7" ht="20.100000000000001" customHeight="1">
      <c r="B394" s="11"/>
      <c r="C394" s="11"/>
      <c r="D394" s="15"/>
      <c r="E394" s="11"/>
      <c r="F394" s="16"/>
      <c r="G394" s="53" t="str">
        <f t="shared" si="7"/>
        <v xml:space="preserve"> </v>
      </c>
    </row>
    <row r="395" spans="2:7" ht="20.100000000000001" customHeight="1">
      <c r="B395" s="11"/>
      <c r="C395" s="11"/>
      <c r="D395" s="15"/>
      <c r="E395" s="11"/>
      <c r="F395" s="16"/>
      <c r="G395" s="53" t="str">
        <f t="shared" si="7"/>
        <v xml:space="preserve"> </v>
      </c>
    </row>
    <row r="396" spans="2:7" ht="20.100000000000001" customHeight="1">
      <c r="B396" s="11"/>
      <c r="C396" s="11"/>
      <c r="D396" s="15"/>
      <c r="E396" s="11"/>
      <c r="F396" s="16"/>
      <c r="G396" s="53" t="str">
        <f t="shared" si="7"/>
        <v xml:space="preserve"> </v>
      </c>
    </row>
    <row r="397" spans="2:7" ht="20.100000000000001" customHeight="1">
      <c r="B397" s="11"/>
      <c r="C397" s="11"/>
      <c r="D397" s="15"/>
      <c r="E397" s="11"/>
      <c r="F397" s="16"/>
      <c r="G397" s="53" t="str">
        <f t="shared" si="7"/>
        <v xml:space="preserve"> </v>
      </c>
    </row>
    <row r="398" spans="2:7" ht="20.100000000000001" customHeight="1">
      <c r="B398" s="11"/>
      <c r="C398" s="11"/>
      <c r="D398" s="15"/>
      <c r="E398" s="11"/>
      <c r="F398" s="16"/>
      <c r="G398" s="53" t="str">
        <f t="shared" si="7"/>
        <v xml:space="preserve"> </v>
      </c>
    </row>
    <row r="399" spans="2:7" ht="20.100000000000001" customHeight="1">
      <c r="B399" s="11"/>
      <c r="C399" s="11"/>
      <c r="D399" s="15"/>
      <c r="E399" s="11"/>
      <c r="F399" s="16"/>
      <c r="G399" s="53" t="str">
        <f t="shared" si="7"/>
        <v xml:space="preserve"> </v>
      </c>
    </row>
    <row r="400" spans="2:7" ht="20.100000000000001" customHeight="1">
      <c r="B400" s="11"/>
      <c r="C400" s="11"/>
      <c r="D400" s="15"/>
      <c r="E400" s="11"/>
      <c r="F400" s="16"/>
      <c r="G400" s="53" t="str">
        <f t="shared" si="7"/>
        <v xml:space="preserve"> </v>
      </c>
    </row>
    <row r="401" spans="2:7" ht="20.100000000000001" customHeight="1">
      <c r="B401" s="11"/>
      <c r="C401" s="11"/>
      <c r="D401" s="15"/>
      <c r="E401" s="11"/>
      <c r="F401" s="16"/>
      <c r="G401" s="53" t="str">
        <f t="shared" si="7"/>
        <v xml:space="preserve"> </v>
      </c>
    </row>
    <row r="402" spans="2:7" ht="20.100000000000001" customHeight="1">
      <c r="B402" s="11"/>
      <c r="C402" s="11"/>
      <c r="D402" s="15"/>
      <c r="E402" s="11"/>
      <c r="F402" s="16"/>
      <c r="G402" s="53" t="str">
        <f t="shared" si="7"/>
        <v xml:space="preserve"> </v>
      </c>
    </row>
    <row r="403" spans="2:7" ht="20.100000000000001" customHeight="1">
      <c r="B403" s="11"/>
      <c r="C403" s="11"/>
      <c r="D403" s="15"/>
      <c r="E403" s="11"/>
      <c r="F403" s="16"/>
      <c r="G403" s="53" t="str">
        <f t="shared" si="7"/>
        <v xml:space="preserve"> </v>
      </c>
    </row>
    <row r="404" spans="2:7" ht="20.100000000000001" customHeight="1">
      <c r="B404" s="11"/>
      <c r="C404" s="11"/>
      <c r="D404" s="15"/>
      <c r="E404" s="11"/>
      <c r="F404" s="16"/>
      <c r="G404" s="53" t="str">
        <f t="shared" si="7"/>
        <v xml:space="preserve"> </v>
      </c>
    </row>
    <row r="405" spans="2:7" ht="20.100000000000001" customHeight="1">
      <c r="B405" s="11"/>
      <c r="C405" s="11"/>
      <c r="D405" s="15"/>
      <c r="E405" s="11"/>
      <c r="F405" s="16"/>
      <c r="G405" s="53" t="str">
        <f t="shared" si="7"/>
        <v xml:space="preserve"> </v>
      </c>
    </row>
    <row r="406" spans="2:7" ht="20.100000000000001" customHeight="1">
      <c r="B406" s="11"/>
      <c r="C406" s="11"/>
      <c r="D406" s="15"/>
      <c r="E406" s="11"/>
      <c r="F406" s="16"/>
      <c r="G406" s="53" t="str">
        <f t="shared" si="7"/>
        <v xml:space="preserve"> </v>
      </c>
    </row>
    <row r="407" spans="2:7" ht="20.100000000000001" customHeight="1">
      <c r="B407" s="11"/>
      <c r="C407" s="11"/>
      <c r="D407" s="15"/>
      <c r="E407" s="11"/>
      <c r="F407" s="16"/>
      <c r="G407" s="53" t="str">
        <f t="shared" si="7"/>
        <v xml:space="preserve"> </v>
      </c>
    </row>
    <row r="408" spans="2:7" ht="20.100000000000001" customHeight="1">
      <c r="B408" s="11"/>
      <c r="C408" s="11"/>
      <c r="D408" s="15"/>
      <c r="E408" s="11"/>
      <c r="F408" s="16"/>
      <c r="G408" s="53" t="str">
        <f t="shared" si="7"/>
        <v xml:space="preserve"> </v>
      </c>
    </row>
    <row r="409" spans="2:7" ht="20.100000000000001" customHeight="1">
      <c r="B409" s="11"/>
      <c r="C409" s="11"/>
      <c r="D409" s="15"/>
      <c r="E409" s="11"/>
      <c r="F409" s="16"/>
      <c r="G409" s="53" t="str">
        <f t="shared" si="7"/>
        <v xml:space="preserve"> </v>
      </c>
    </row>
    <row r="410" spans="2:7" ht="20.100000000000001" customHeight="1">
      <c r="B410" s="11"/>
      <c r="C410" s="11"/>
      <c r="D410" s="15"/>
      <c r="E410" s="11"/>
      <c r="F410" s="16"/>
      <c r="G410" s="53" t="str">
        <f t="shared" si="7"/>
        <v xml:space="preserve"> </v>
      </c>
    </row>
    <row r="411" spans="2:7" ht="20.100000000000001" customHeight="1">
      <c r="B411" s="11"/>
      <c r="C411" s="11"/>
      <c r="D411" s="15"/>
      <c r="E411" s="11"/>
      <c r="F411" s="16"/>
      <c r="G411" s="53" t="str">
        <f t="shared" si="7"/>
        <v xml:space="preserve"> </v>
      </c>
    </row>
    <row r="412" spans="2:7" ht="20.100000000000001" customHeight="1">
      <c r="B412" s="11"/>
      <c r="C412" s="11"/>
      <c r="D412" s="15"/>
      <c r="E412" s="11"/>
      <c r="F412" s="16"/>
      <c r="G412" s="53" t="str">
        <f t="shared" si="7"/>
        <v xml:space="preserve"> </v>
      </c>
    </row>
    <row r="413" spans="2:7" ht="20.100000000000001" customHeight="1">
      <c r="B413" s="11"/>
      <c r="C413" s="11"/>
      <c r="D413" s="15"/>
      <c r="E413" s="11"/>
      <c r="F413" s="16"/>
      <c r="G413" s="53" t="str">
        <f t="shared" si="7"/>
        <v xml:space="preserve"> </v>
      </c>
    </row>
    <row r="414" spans="2:7" ht="20.100000000000001" customHeight="1">
      <c r="B414" s="11"/>
      <c r="C414" s="11"/>
      <c r="D414" s="15"/>
      <c r="E414" s="11"/>
      <c r="F414" s="16"/>
      <c r="G414" s="53" t="str">
        <f t="shared" si="7"/>
        <v xml:space="preserve"> </v>
      </c>
    </row>
    <row r="415" spans="2:7" ht="20.100000000000001" customHeight="1">
      <c r="B415" s="11"/>
      <c r="C415" s="11"/>
      <c r="D415" s="15"/>
      <c r="E415" s="11"/>
      <c r="F415" s="16"/>
      <c r="G415" s="53" t="str">
        <f t="shared" si="7"/>
        <v xml:space="preserve"> </v>
      </c>
    </row>
    <row r="416" spans="2:7" ht="20.100000000000001" customHeight="1">
      <c r="B416" s="11"/>
      <c r="C416" s="11"/>
      <c r="D416" s="15"/>
      <c r="E416" s="11"/>
      <c r="F416" s="16"/>
      <c r="G416" s="53" t="str">
        <f t="shared" si="7"/>
        <v xml:space="preserve"> </v>
      </c>
    </row>
    <row r="417" spans="2:7" ht="20.100000000000001" customHeight="1">
      <c r="B417" s="11"/>
      <c r="C417" s="11"/>
      <c r="D417" s="15"/>
      <c r="E417" s="11"/>
      <c r="F417" s="16"/>
      <c r="G417" s="53" t="str">
        <f t="shared" si="7"/>
        <v xml:space="preserve"> </v>
      </c>
    </row>
    <row r="418" spans="2:7" ht="20.100000000000001" customHeight="1">
      <c r="B418" s="11"/>
      <c r="C418" s="11"/>
      <c r="D418" s="15"/>
      <c r="E418" s="11"/>
      <c r="F418" s="16"/>
      <c r="G418" s="53" t="str">
        <f t="shared" ref="G418:G481" si="8">IFERROR(IF(ISBLANK(C418)," ",IF(ISBLANK(D418),"NUM ARBOL",IF(ISBLANK(E418),"DAP",IF(ISBLANK(F418),"ALTURA",IF($E$33="DAP (cm)",PI()*((E418/100)^2)/4*F418*$F$9,IF($E$33="CAP (cm)",PI()*((E418/PI()/100)^2)/4*F418*$F$9))))))," ")</f>
        <v xml:space="preserve"> </v>
      </c>
    </row>
    <row r="419" spans="2:7" ht="20.100000000000001" customHeight="1">
      <c r="B419" s="11"/>
      <c r="C419" s="11"/>
      <c r="D419" s="15"/>
      <c r="E419" s="11"/>
      <c r="F419" s="16"/>
      <c r="G419" s="53" t="str">
        <f t="shared" si="8"/>
        <v xml:space="preserve"> </v>
      </c>
    </row>
    <row r="420" spans="2:7" ht="20.100000000000001" customHeight="1">
      <c r="B420" s="11"/>
      <c r="C420" s="11"/>
      <c r="D420" s="15"/>
      <c r="E420" s="11"/>
      <c r="F420" s="16"/>
      <c r="G420" s="53" t="str">
        <f t="shared" si="8"/>
        <v xml:space="preserve"> </v>
      </c>
    </row>
    <row r="421" spans="2:7" ht="20.100000000000001" customHeight="1">
      <c r="B421" s="11"/>
      <c r="C421" s="11"/>
      <c r="D421" s="15"/>
      <c r="E421" s="11"/>
      <c r="F421" s="16"/>
      <c r="G421" s="53" t="str">
        <f t="shared" si="8"/>
        <v xml:space="preserve"> </v>
      </c>
    </row>
    <row r="422" spans="2:7" ht="20.100000000000001" customHeight="1">
      <c r="B422" s="11"/>
      <c r="C422" s="11"/>
      <c r="D422" s="15"/>
      <c r="E422" s="11"/>
      <c r="F422" s="16"/>
      <c r="G422" s="53" t="str">
        <f t="shared" si="8"/>
        <v xml:space="preserve"> </v>
      </c>
    </row>
    <row r="423" spans="2:7" ht="20.100000000000001" customHeight="1">
      <c r="B423" s="11"/>
      <c r="C423" s="11"/>
      <c r="D423" s="15"/>
      <c r="E423" s="11"/>
      <c r="F423" s="16"/>
      <c r="G423" s="53" t="str">
        <f t="shared" si="8"/>
        <v xml:space="preserve"> </v>
      </c>
    </row>
    <row r="424" spans="2:7" ht="20.100000000000001" customHeight="1">
      <c r="B424" s="11"/>
      <c r="C424" s="11"/>
      <c r="D424" s="15"/>
      <c r="E424" s="11"/>
      <c r="F424" s="16"/>
      <c r="G424" s="53" t="str">
        <f t="shared" si="8"/>
        <v xml:space="preserve"> </v>
      </c>
    </row>
    <row r="425" spans="2:7" ht="20.100000000000001" customHeight="1">
      <c r="B425" s="11"/>
      <c r="C425" s="11"/>
      <c r="D425" s="15"/>
      <c r="E425" s="11"/>
      <c r="F425" s="16"/>
      <c r="G425" s="53" t="str">
        <f t="shared" si="8"/>
        <v xml:space="preserve"> </v>
      </c>
    </row>
    <row r="426" spans="2:7" ht="20.100000000000001" customHeight="1">
      <c r="B426" s="11"/>
      <c r="C426" s="11"/>
      <c r="D426" s="15"/>
      <c r="E426" s="11"/>
      <c r="F426" s="16"/>
      <c r="G426" s="53" t="str">
        <f t="shared" si="8"/>
        <v xml:space="preserve"> </v>
      </c>
    </row>
    <row r="427" spans="2:7" ht="20.100000000000001" customHeight="1">
      <c r="B427" s="11"/>
      <c r="C427" s="11"/>
      <c r="D427" s="15"/>
      <c r="E427" s="11"/>
      <c r="F427" s="16"/>
      <c r="G427" s="53" t="str">
        <f t="shared" si="8"/>
        <v xml:space="preserve"> </v>
      </c>
    </row>
    <row r="428" spans="2:7" ht="20.100000000000001" customHeight="1">
      <c r="B428" s="11"/>
      <c r="C428" s="11"/>
      <c r="D428" s="15"/>
      <c r="E428" s="11"/>
      <c r="F428" s="16"/>
      <c r="G428" s="53" t="str">
        <f t="shared" si="8"/>
        <v xml:space="preserve"> </v>
      </c>
    </row>
    <row r="429" spans="2:7" ht="20.100000000000001" customHeight="1">
      <c r="B429" s="11"/>
      <c r="C429" s="11"/>
      <c r="D429" s="15"/>
      <c r="E429" s="11"/>
      <c r="F429" s="16"/>
      <c r="G429" s="53" t="str">
        <f t="shared" si="8"/>
        <v xml:space="preserve"> </v>
      </c>
    </row>
    <row r="430" spans="2:7" ht="20.100000000000001" customHeight="1">
      <c r="B430" s="11"/>
      <c r="C430" s="11"/>
      <c r="D430" s="15"/>
      <c r="E430" s="11"/>
      <c r="F430" s="16"/>
      <c r="G430" s="53" t="str">
        <f t="shared" si="8"/>
        <v xml:space="preserve"> </v>
      </c>
    </row>
    <row r="431" spans="2:7" ht="20.100000000000001" customHeight="1">
      <c r="B431" s="11"/>
      <c r="C431" s="11"/>
      <c r="D431" s="15"/>
      <c r="E431" s="11"/>
      <c r="F431" s="16"/>
      <c r="G431" s="53" t="str">
        <f t="shared" si="8"/>
        <v xml:space="preserve"> </v>
      </c>
    </row>
    <row r="432" spans="2:7" ht="20.100000000000001" customHeight="1">
      <c r="B432" s="11"/>
      <c r="C432" s="11"/>
      <c r="D432" s="15"/>
      <c r="E432" s="11"/>
      <c r="F432" s="16"/>
      <c r="G432" s="53" t="str">
        <f t="shared" si="8"/>
        <v xml:space="preserve"> </v>
      </c>
    </row>
    <row r="433" spans="2:7" ht="20.100000000000001" customHeight="1">
      <c r="B433" s="11"/>
      <c r="C433" s="11"/>
      <c r="D433" s="15"/>
      <c r="E433" s="11"/>
      <c r="F433" s="16"/>
      <c r="G433" s="53" t="str">
        <f t="shared" si="8"/>
        <v xml:space="preserve"> </v>
      </c>
    </row>
    <row r="434" spans="2:7" ht="20.100000000000001" customHeight="1">
      <c r="B434" s="11"/>
      <c r="C434" s="11"/>
      <c r="D434" s="15"/>
      <c r="E434" s="11"/>
      <c r="F434" s="16"/>
      <c r="G434" s="53" t="str">
        <f t="shared" si="8"/>
        <v xml:space="preserve"> </v>
      </c>
    </row>
    <row r="435" spans="2:7" ht="20.100000000000001" customHeight="1">
      <c r="B435" s="11"/>
      <c r="C435" s="11"/>
      <c r="D435" s="15"/>
      <c r="E435" s="11"/>
      <c r="F435" s="16"/>
      <c r="G435" s="53" t="str">
        <f t="shared" si="8"/>
        <v xml:space="preserve"> </v>
      </c>
    </row>
    <row r="436" spans="2:7" ht="20.100000000000001" customHeight="1">
      <c r="B436" s="11"/>
      <c r="C436" s="11"/>
      <c r="D436" s="15"/>
      <c r="E436" s="11"/>
      <c r="F436" s="16"/>
      <c r="G436" s="53" t="str">
        <f t="shared" si="8"/>
        <v xml:space="preserve"> </v>
      </c>
    </row>
    <row r="437" spans="2:7" ht="20.100000000000001" customHeight="1">
      <c r="B437" s="11"/>
      <c r="C437" s="11"/>
      <c r="D437" s="15"/>
      <c r="E437" s="11"/>
      <c r="F437" s="16"/>
      <c r="G437" s="53" t="str">
        <f t="shared" si="8"/>
        <v xml:space="preserve"> </v>
      </c>
    </row>
    <row r="438" spans="2:7" ht="20.100000000000001" customHeight="1">
      <c r="B438" s="11"/>
      <c r="C438" s="11"/>
      <c r="D438" s="15"/>
      <c r="E438" s="11"/>
      <c r="F438" s="16"/>
      <c r="G438" s="53" t="str">
        <f t="shared" si="8"/>
        <v xml:space="preserve"> </v>
      </c>
    </row>
    <row r="439" spans="2:7" ht="20.100000000000001" customHeight="1">
      <c r="B439" s="11"/>
      <c r="C439" s="11"/>
      <c r="D439" s="15"/>
      <c r="E439" s="11"/>
      <c r="F439" s="16"/>
      <c r="G439" s="53" t="str">
        <f t="shared" si="8"/>
        <v xml:space="preserve"> </v>
      </c>
    </row>
    <row r="440" spans="2:7" ht="20.100000000000001" customHeight="1">
      <c r="B440" s="11"/>
      <c r="C440" s="11"/>
      <c r="D440" s="15"/>
      <c r="E440" s="11"/>
      <c r="F440" s="16"/>
      <c r="G440" s="53" t="str">
        <f t="shared" si="8"/>
        <v xml:space="preserve"> </v>
      </c>
    </row>
    <row r="441" spans="2:7" ht="20.100000000000001" customHeight="1">
      <c r="B441" s="11"/>
      <c r="C441" s="11"/>
      <c r="D441" s="15"/>
      <c r="E441" s="11"/>
      <c r="F441" s="16"/>
      <c r="G441" s="53" t="str">
        <f t="shared" si="8"/>
        <v xml:space="preserve"> </v>
      </c>
    </row>
    <row r="442" spans="2:7" ht="20.100000000000001" customHeight="1">
      <c r="B442" s="11"/>
      <c r="C442" s="11"/>
      <c r="D442" s="15"/>
      <c r="E442" s="11"/>
      <c r="F442" s="16"/>
      <c r="G442" s="53" t="str">
        <f t="shared" si="8"/>
        <v xml:space="preserve"> </v>
      </c>
    </row>
    <row r="443" spans="2:7" ht="20.100000000000001" customHeight="1">
      <c r="B443" s="11"/>
      <c r="C443" s="11"/>
      <c r="D443" s="15"/>
      <c r="E443" s="11"/>
      <c r="F443" s="16"/>
      <c r="G443" s="53" t="str">
        <f t="shared" si="8"/>
        <v xml:space="preserve"> </v>
      </c>
    </row>
    <row r="444" spans="2:7" ht="20.100000000000001" customHeight="1">
      <c r="B444" s="11"/>
      <c r="C444" s="11"/>
      <c r="D444" s="15"/>
      <c r="E444" s="11"/>
      <c r="F444" s="16"/>
      <c r="G444" s="53" t="str">
        <f t="shared" si="8"/>
        <v xml:space="preserve"> </v>
      </c>
    </row>
    <row r="445" spans="2:7" ht="20.100000000000001" customHeight="1">
      <c r="B445" s="11"/>
      <c r="C445" s="11"/>
      <c r="D445" s="15"/>
      <c r="E445" s="11"/>
      <c r="F445" s="16"/>
      <c r="G445" s="53" t="str">
        <f t="shared" si="8"/>
        <v xml:space="preserve"> </v>
      </c>
    </row>
    <row r="446" spans="2:7" ht="20.100000000000001" customHeight="1">
      <c r="B446" s="11"/>
      <c r="C446" s="11"/>
      <c r="D446" s="15"/>
      <c r="E446" s="11"/>
      <c r="F446" s="16"/>
      <c r="G446" s="53" t="str">
        <f t="shared" si="8"/>
        <v xml:space="preserve"> </v>
      </c>
    </row>
    <row r="447" spans="2:7" ht="20.100000000000001" customHeight="1">
      <c r="B447" s="11"/>
      <c r="C447" s="11"/>
      <c r="D447" s="15"/>
      <c r="E447" s="11"/>
      <c r="F447" s="16"/>
      <c r="G447" s="53" t="str">
        <f t="shared" si="8"/>
        <v xml:space="preserve"> </v>
      </c>
    </row>
    <row r="448" spans="2:7" ht="20.100000000000001" customHeight="1">
      <c r="B448" s="11"/>
      <c r="C448" s="11"/>
      <c r="D448" s="15"/>
      <c r="E448" s="11"/>
      <c r="F448" s="16"/>
      <c r="G448" s="53" t="str">
        <f t="shared" si="8"/>
        <v xml:space="preserve"> </v>
      </c>
    </row>
    <row r="449" spans="2:7" ht="20.100000000000001" customHeight="1">
      <c r="B449" s="11"/>
      <c r="C449" s="11"/>
      <c r="D449" s="15"/>
      <c r="E449" s="11"/>
      <c r="F449" s="16"/>
      <c r="G449" s="53" t="str">
        <f t="shared" si="8"/>
        <v xml:space="preserve"> </v>
      </c>
    </row>
    <row r="450" spans="2:7" ht="20.100000000000001" customHeight="1">
      <c r="B450" s="11"/>
      <c r="C450" s="11"/>
      <c r="D450" s="15"/>
      <c r="E450" s="11"/>
      <c r="F450" s="16"/>
      <c r="G450" s="53" t="str">
        <f t="shared" si="8"/>
        <v xml:space="preserve"> </v>
      </c>
    </row>
    <row r="451" spans="2:7" ht="20.100000000000001" customHeight="1">
      <c r="B451" s="11"/>
      <c r="C451" s="11"/>
      <c r="D451" s="15"/>
      <c r="E451" s="11"/>
      <c r="F451" s="16"/>
      <c r="G451" s="53" t="str">
        <f t="shared" si="8"/>
        <v xml:space="preserve"> </v>
      </c>
    </row>
    <row r="452" spans="2:7" ht="20.100000000000001" customHeight="1">
      <c r="B452" s="11"/>
      <c r="C452" s="11"/>
      <c r="D452" s="15"/>
      <c r="E452" s="11"/>
      <c r="F452" s="16"/>
      <c r="G452" s="53" t="str">
        <f t="shared" si="8"/>
        <v xml:space="preserve"> </v>
      </c>
    </row>
    <row r="453" spans="2:7" ht="20.100000000000001" customHeight="1">
      <c r="B453" s="11"/>
      <c r="C453" s="11"/>
      <c r="D453" s="15"/>
      <c r="E453" s="11"/>
      <c r="F453" s="16"/>
      <c r="G453" s="53" t="str">
        <f t="shared" si="8"/>
        <v xml:space="preserve"> </v>
      </c>
    </row>
    <row r="454" spans="2:7" ht="20.100000000000001" customHeight="1">
      <c r="B454" s="11"/>
      <c r="C454" s="11"/>
      <c r="D454" s="15"/>
      <c r="E454" s="11"/>
      <c r="F454" s="16"/>
      <c r="G454" s="53" t="str">
        <f t="shared" si="8"/>
        <v xml:space="preserve"> </v>
      </c>
    </row>
    <row r="455" spans="2:7" ht="20.100000000000001" customHeight="1">
      <c r="B455" s="11"/>
      <c r="C455" s="11"/>
      <c r="D455" s="15"/>
      <c r="E455" s="11"/>
      <c r="F455" s="16"/>
      <c r="G455" s="53" t="str">
        <f t="shared" si="8"/>
        <v xml:space="preserve"> </v>
      </c>
    </row>
    <row r="456" spans="2:7" ht="20.100000000000001" customHeight="1">
      <c r="B456" s="11"/>
      <c r="C456" s="11"/>
      <c r="D456" s="15"/>
      <c r="E456" s="11"/>
      <c r="F456" s="16"/>
      <c r="G456" s="53" t="str">
        <f t="shared" si="8"/>
        <v xml:space="preserve"> </v>
      </c>
    </row>
    <row r="457" spans="2:7" ht="20.100000000000001" customHeight="1">
      <c r="B457" s="11"/>
      <c r="C457" s="11"/>
      <c r="D457" s="15"/>
      <c r="E457" s="11"/>
      <c r="F457" s="16"/>
      <c r="G457" s="53" t="str">
        <f t="shared" si="8"/>
        <v xml:space="preserve"> </v>
      </c>
    </row>
    <row r="458" spans="2:7" ht="20.100000000000001" customHeight="1">
      <c r="B458" s="11"/>
      <c r="C458" s="11"/>
      <c r="D458" s="15"/>
      <c r="E458" s="11"/>
      <c r="F458" s="16"/>
      <c r="G458" s="53" t="str">
        <f t="shared" si="8"/>
        <v xml:space="preserve"> </v>
      </c>
    </row>
    <row r="459" spans="2:7" ht="20.100000000000001" customHeight="1">
      <c r="B459" s="11"/>
      <c r="C459" s="11"/>
      <c r="D459" s="15"/>
      <c r="E459" s="11"/>
      <c r="F459" s="16"/>
      <c r="G459" s="53" t="str">
        <f t="shared" si="8"/>
        <v xml:space="preserve"> </v>
      </c>
    </row>
    <row r="460" spans="2:7" ht="20.100000000000001" customHeight="1">
      <c r="B460" s="11"/>
      <c r="C460" s="11"/>
      <c r="D460" s="15"/>
      <c r="E460" s="11"/>
      <c r="F460" s="16"/>
      <c r="G460" s="53" t="str">
        <f t="shared" si="8"/>
        <v xml:space="preserve"> </v>
      </c>
    </row>
    <row r="461" spans="2:7" ht="20.100000000000001" customHeight="1">
      <c r="B461" s="11"/>
      <c r="C461" s="11"/>
      <c r="D461" s="15"/>
      <c r="E461" s="11"/>
      <c r="F461" s="16"/>
      <c r="G461" s="53" t="str">
        <f t="shared" si="8"/>
        <v xml:space="preserve"> </v>
      </c>
    </row>
    <row r="462" spans="2:7" ht="20.100000000000001" customHeight="1">
      <c r="B462" s="11"/>
      <c r="C462" s="11"/>
      <c r="D462" s="15"/>
      <c r="E462" s="11"/>
      <c r="F462" s="16"/>
      <c r="G462" s="53" t="str">
        <f t="shared" si="8"/>
        <v xml:space="preserve"> </v>
      </c>
    </row>
    <row r="463" spans="2:7" ht="20.100000000000001" customHeight="1">
      <c r="B463" s="11"/>
      <c r="C463" s="11"/>
      <c r="D463" s="15"/>
      <c r="E463" s="11"/>
      <c r="F463" s="16"/>
      <c r="G463" s="53" t="str">
        <f t="shared" si="8"/>
        <v xml:space="preserve"> </v>
      </c>
    </row>
    <row r="464" spans="2:7" ht="20.100000000000001" customHeight="1">
      <c r="B464" s="11"/>
      <c r="C464" s="11"/>
      <c r="D464" s="15"/>
      <c r="E464" s="11"/>
      <c r="F464" s="16"/>
      <c r="G464" s="53" t="str">
        <f t="shared" si="8"/>
        <v xml:space="preserve"> </v>
      </c>
    </row>
    <row r="465" spans="2:7" ht="20.100000000000001" customHeight="1">
      <c r="B465" s="11"/>
      <c r="C465" s="11"/>
      <c r="D465" s="15"/>
      <c r="E465" s="11"/>
      <c r="F465" s="16"/>
      <c r="G465" s="53" t="str">
        <f t="shared" si="8"/>
        <v xml:space="preserve"> </v>
      </c>
    </row>
    <row r="466" spans="2:7" ht="20.100000000000001" customHeight="1">
      <c r="B466" s="11"/>
      <c r="C466" s="11"/>
      <c r="D466" s="15"/>
      <c r="E466" s="11"/>
      <c r="F466" s="16"/>
      <c r="G466" s="53" t="str">
        <f t="shared" si="8"/>
        <v xml:space="preserve"> </v>
      </c>
    </row>
    <row r="467" spans="2:7" ht="20.100000000000001" customHeight="1">
      <c r="B467" s="11"/>
      <c r="C467" s="11"/>
      <c r="D467" s="15"/>
      <c r="E467" s="11"/>
      <c r="F467" s="16"/>
      <c r="G467" s="53" t="str">
        <f t="shared" si="8"/>
        <v xml:space="preserve"> </v>
      </c>
    </row>
    <row r="468" spans="2:7" ht="20.100000000000001" customHeight="1">
      <c r="B468" s="11"/>
      <c r="C468" s="11"/>
      <c r="D468" s="15"/>
      <c r="E468" s="11"/>
      <c r="F468" s="16"/>
      <c r="G468" s="53" t="str">
        <f t="shared" si="8"/>
        <v xml:space="preserve"> </v>
      </c>
    </row>
    <row r="469" spans="2:7" ht="20.100000000000001" customHeight="1">
      <c r="B469" s="11"/>
      <c r="C469" s="11"/>
      <c r="D469" s="15"/>
      <c r="E469" s="11"/>
      <c r="F469" s="16"/>
      <c r="G469" s="53" t="str">
        <f t="shared" si="8"/>
        <v xml:space="preserve"> </v>
      </c>
    </row>
    <row r="470" spans="2:7" ht="20.100000000000001" customHeight="1">
      <c r="B470" s="11"/>
      <c r="C470" s="11"/>
      <c r="D470" s="15"/>
      <c r="E470" s="11"/>
      <c r="F470" s="16"/>
      <c r="G470" s="53" t="str">
        <f t="shared" si="8"/>
        <v xml:space="preserve"> </v>
      </c>
    </row>
    <row r="471" spans="2:7" ht="20.100000000000001" customHeight="1">
      <c r="B471" s="11"/>
      <c r="C471" s="11"/>
      <c r="D471" s="15"/>
      <c r="E471" s="11"/>
      <c r="F471" s="16"/>
      <c r="G471" s="53" t="str">
        <f t="shared" si="8"/>
        <v xml:space="preserve"> </v>
      </c>
    </row>
    <row r="472" spans="2:7" ht="20.100000000000001" customHeight="1">
      <c r="B472" s="11"/>
      <c r="C472" s="11"/>
      <c r="D472" s="15"/>
      <c r="E472" s="11"/>
      <c r="F472" s="16"/>
      <c r="G472" s="53" t="str">
        <f t="shared" si="8"/>
        <v xml:space="preserve"> </v>
      </c>
    </row>
    <row r="473" spans="2:7" ht="20.100000000000001" customHeight="1">
      <c r="B473" s="11"/>
      <c r="C473" s="11"/>
      <c r="D473" s="15"/>
      <c r="E473" s="11"/>
      <c r="F473" s="16"/>
      <c r="G473" s="53" t="str">
        <f t="shared" si="8"/>
        <v xml:space="preserve"> </v>
      </c>
    </row>
    <row r="474" spans="2:7" ht="20.100000000000001" customHeight="1">
      <c r="B474" s="11"/>
      <c r="C474" s="11"/>
      <c r="D474" s="15"/>
      <c r="E474" s="11"/>
      <c r="F474" s="16"/>
      <c r="G474" s="53" t="str">
        <f t="shared" si="8"/>
        <v xml:space="preserve"> </v>
      </c>
    </row>
    <row r="475" spans="2:7" ht="20.100000000000001" customHeight="1">
      <c r="B475" s="11"/>
      <c r="C475" s="11"/>
      <c r="D475" s="15"/>
      <c r="E475" s="11"/>
      <c r="F475" s="16"/>
      <c r="G475" s="53" t="str">
        <f t="shared" si="8"/>
        <v xml:space="preserve"> </v>
      </c>
    </row>
    <row r="476" spans="2:7" ht="20.100000000000001" customHeight="1">
      <c r="B476" s="11"/>
      <c r="C476" s="11"/>
      <c r="D476" s="15"/>
      <c r="E476" s="11"/>
      <c r="F476" s="16"/>
      <c r="G476" s="53" t="str">
        <f t="shared" si="8"/>
        <v xml:space="preserve"> </v>
      </c>
    </row>
    <row r="477" spans="2:7" ht="20.100000000000001" customHeight="1">
      <c r="B477" s="11"/>
      <c r="C477" s="11"/>
      <c r="D477" s="15"/>
      <c r="E477" s="11"/>
      <c r="F477" s="16"/>
      <c r="G477" s="53" t="str">
        <f t="shared" si="8"/>
        <v xml:space="preserve"> </v>
      </c>
    </row>
    <row r="478" spans="2:7" ht="20.100000000000001" customHeight="1">
      <c r="B478" s="11"/>
      <c r="C478" s="11"/>
      <c r="D478" s="15"/>
      <c r="E478" s="11"/>
      <c r="F478" s="16"/>
      <c r="G478" s="53" t="str">
        <f t="shared" si="8"/>
        <v xml:space="preserve"> </v>
      </c>
    </row>
    <row r="479" spans="2:7" ht="20.100000000000001" customHeight="1">
      <c r="B479" s="11"/>
      <c r="C479" s="11"/>
      <c r="D479" s="15"/>
      <c r="E479" s="11"/>
      <c r="F479" s="16"/>
      <c r="G479" s="53" t="str">
        <f t="shared" si="8"/>
        <v xml:space="preserve"> </v>
      </c>
    </row>
    <row r="480" spans="2:7" ht="20.100000000000001" customHeight="1">
      <c r="B480" s="11"/>
      <c r="C480" s="11"/>
      <c r="D480" s="15"/>
      <c r="E480" s="11"/>
      <c r="F480" s="16"/>
      <c r="G480" s="53" t="str">
        <f t="shared" si="8"/>
        <v xml:space="preserve"> </v>
      </c>
    </row>
    <row r="481" spans="2:7" ht="20.100000000000001" customHeight="1">
      <c r="B481" s="11"/>
      <c r="C481" s="11"/>
      <c r="D481" s="15"/>
      <c r="E481" s="11"/>
      <c r="F481" s="16"/>
      <c r="G481" s="53" t="str">
        <f t="shared" si="8"/>
        <v xml:space="preserve"> </v>
      </c>
    </row>
    <row r="482" spans="2:7" ht="20.100000000000001" customHeight="1">
      <c r="B482" s="11"/>
      <c r="C482" s="11"/>
      <c r="D482" s="15"/>
      <c r="E482" s="11"/>
      <c r="F482" s="16"/>
      <c r="G482" s="53" t="str">
        <f t="shared" ref="G482:G545" si="9">IFERROR(IF(ISBLANK(C482)," ",IF(ISBLANK(D482),"NUM ARBOL",IF(ISBLANK(E482),"DAP",IF(ISBLANK(F482),"ALTURA",IF($E$33="DAP (cm)",PI()*((E482/100)^2)/4*F482*$F$9,IF($E$33="CAP (cm)",PI()*((E482/PI()/100)^2)/4*F482*$F$9))))))," ")</f>
        <v xml:space="preserve"> </v>
      </c>
    </row>
    <row r="483" spans="2:7" ht="20.100000000000001" customHeight="1">
      <c r="B483" s="11"/>
      <c r="C483" s="11"/>
      <c r="D483" s="15"/>
      <c r="E483" s="11"/>
      <c r="F483" s="16"/>
      <c r="G483" s="53" t="str">
        <f t="shared" si="9"/>
        <v xml:space="preserve"> </v>
      </c>
    </row>
    <row r="484" spans="2:7" ht="20.100000000000001" customHeight="1">
      <c r="B484" s="11"/>
      <c r="C484" s="11"/>
      <c r="D484" s="15"/>
      <c r="E484" s="11"/>
      <c r="F484" s="16"/>
      <c r="G484" s="53" t="str">
        <f t="shared" si="9"/>
        <v xml:space="preserve"> </v>
      </c>
    </row>
    <row r="485" spans="2:7" ht="20.100000000000001" customHeight="1">
      <c r="B485" s="11"/>
      <c r="C485" s="11"/>
      <c r="D485" s="15"/>
      <c r="E485" s="11"/>
      <c r="F485" s="16"/>
      <c r="G485" s="53" t="str">
        <f t="shared" si="9"/>
        <v xml:space="preserve"> </v>
      </c>
    </row>
    <row r="486" spans="2:7" ht="20.100000000000001" customHeight="1">
      <c r="B486" s="11"/>
      <c r="C486" s="11"/>
      <c r="D486" s="15"/>
      <c r="E486" s="11"/>
      <c r="F486" s="16"/>
      <c r="G486" s="53" t="str">
        <f t="shared" si="9"/>
        <v xml:space="preserve"> </v>
      </c>
    </row>
    <row r="487" spans="2:7" ht="20.100000000000001" customHeight="1">
      <c r="B487" s="11"/>
      <c r="C487" s="11"/>
      <c r="D487" s="15"/>
      <c r="E487" s="11"/>
      <c r="F487" s="16"/>
      <c r="G487" s="53" t="str">
        <f t="shared" si="9"/>
        <v xml:space="preserve"> </v>
      </c>
    </row>
    <row r="488" spans="2:7" ht="20.100000000000001" customHeight="1">
      <c r="B488" s="11"/>
      <c r="C488" s="11"/>
      <c r="D488" s="15"/>
      <c r="E488" s="11"/>
      <c r="F488" s="16"/>
      <c r="G488" s="53" t="str">
        <f t="shared" si="9"/>
        <v xml:space="preserve"> </v>
      </c>
    </row>
    <row r="489" spans="2:7" ht="20.100000000000001" customHeight="1">
      <c r="B489" s="11"/>
      <c r="C489" s="11"/>
      <c r="D489" s="15"/>
      <c r="E489" s="11"/>
      <c r="F489" s="16"/>
      <c r="G489" s="53" t="str">
        <f t="shared" si="9"/>
        <v xml:space="preserve"> </v>
      </c>
    </row>
    <row r="490" spans="2:7" ht="20.100000000000001" customHeight="1">
      <c r="B490" s="11"/>
      <c r="C490" s="11"/>
      <c r="D490" s="15"/>
      <c r="E490" s="11"/>
      <c r="F490" s="16"/>
      <c r="G490" s="53" t="str">
        <f t="shared" si="9"/>
        <v xml:space="preserve"> </v>
      </c>
    </row>
    <row r="491" spans="2:7" ht="20.100000000000001" customHeight="1">
      <c r="B491" s="11"/>
      <c r="C491" s="11"/>
      <c r="D491" s="15"/>
      <c r="E491" s="11"/>
      <c r="F491" s="16"/>
      <c r="G491" s="53" t="str">
        <f t="shared" si="9"/>
        <v xml:space="preserve"> </v>
      </c>
    </row>
    <row r="492" spans="2:7" ht="20.100000000000001" customHeight="1">
      <c r="B492" s="11"/>
      <c r="C492" s="11"/>
      <c r="D492" s="15"/>
      <c r="E492" s="11"/>
      <c r="F492" s="16"/>
      <c r="G492" s="53" t="str">
        <f t="shared" si="9"/>
        <v xml:space="preserve"> </v>
      </c>
    </row>
    <row r="493" spans="2:7" ht="20.100000000000001" customHeight="1">
      <c r="B493" s="11"/>
      <c r="C493" s="11"/>
      <c r="D493" s="15"/>
      <c r="E493" s="11"/>
      <c r="F493" s="16"/>
      <c r="G493" s="53" t="str">
        <f t="shared" si="9"/>
        <v xml:space="preserve"> </v>
      </c>
    </row>
    <row r="494" spans="2:7" ht="20.100000000000001" customHeight="1">
      <c r="B494" s="11"/>
      <c r="C494" s="11"/>
      <c r="D494" s="15"/>
      <c r="E494" s="11"/>
      <c r="F494" s="16"/>
      <c r="G494" s="53" t="str">
        <f t="shared" si="9"/>
        <v xml:space="preserve"> </v>
      </c>
    </row>
    <row r="495" spans="2:7" ht="20.100000000000001" customHeight="1">
      <c r="B495" s="11"/>
      <c r="C495" s="11"/>
      <c r="D495" s="15"/>
      <c r="E495" s="11"/>
      <c r="F495" s="16"/>
      <c r="G495" s="53" t="str">
        <f t="shared" si="9"/>
        <v xml:space="preserve"> </v>
      </c>
    </row>
    <row r="496" spans="2:7" ht="20.100000000000001" customHeight="1">
      <c r="B496" s="11"/>
      <c r="C496" s="11"/>
      <c r="D496" s="15"/>
      <c r="E496" s="11"/>
      <c r="F496" s="16"/>
      <c r="G496" s="53" t="str">
        <f t="shared" si="9"/>
        <v xml:space="preserve"> </v>
      </c>
    </row>
    <row r="497" spans="2:7" ht="20.100000000000001" customHeight="1">
      <c r="B497" s="11"/>
      <c r="C497" s="11"/>
      <c r="D497" s="15"/>
      <c r="E497" s="11"/>
      <c r="F497" s="16"/>
      <c r="G497" s="53" t="str">
        <f t="shared" si="9"/>
        <v xml:space="preserve"> </v>
      </c>
    </row>
    <row r="498" spans="2:7" ht="20.100000000000001" customHeight="1">
      <c r="B498" s="11"/>
      <c r="C498" s="11"/>
      <c r="D498" s="15"/>
      <c r="E498" s="11"/>
      <c r="F498" s="16"/>
      <c r="G498" s="53" t="str">
        <f t="shared" si="9"/>
        <v xml:space="preserve"> </v>
      </c>
    </row>
    <row r="499" spans="2:7" ht="20.100000000000001" customHeight="1">
      <c r="B499" s="11"/>
      <c r="C499" s="11"/>
      <c r="D499" s="15"/>
      <c r="E499" s="11"/>
      <c r="F499" s="16"/>
      <c r="G499" s="53" t="str">
        <f t="shared" si="9"/>
        <v xml:space="preserve"> </v>
      </c>
    </row>
    <row r="500" spans="2:7" ht="20.100000000000001" customHeight="1">
      <c r="B500" s="11"/>
      <c r="C500" s="11"/>
      <c r="D500" s="15"/>
      <c r="E500" s="11"/>
      <c r="F500" s="16"/>
      <c r="G500" s="53" t="str">
        <f t="shared" si="9"/>
        <v xml:space="preserve"> </v>
      </c>
    </row>
    <row r="501" spans="2:7" ht="20.100000000000001" customHeight="1">
      <c r="B501" s="11"/>
      <c r="C501" s="11"/>
      <c r="D501" s="15"/>
      <c r="E501" s="11"/>
      <c r="F501" s="16"/>
      <c r="G501" s="53" t="str">
        <f t="shared" si="9"/>
        <v xml:space="preserve"> </v>
      </c>
    </row>
    <row r="502" spans="2:7" ht="20.100000000000001" customHeight="1">
      <c r="B502" s="11"/>
      <c r="C502" s="11"/>
      <c r="D502" s="15"/>
      <c r="E502" s="11"/>
      <c r="F502" s="16"/>
      <c r="G502" s="53" t="str">
        <f t="shared" si="9"/>
        <v xml:space="preserve"> </v>
      </c>
    </row>
    <row r="503" spans="2:7" ht="20.100000000000001" customHeight="1">
      <c r="B503" s="11"/>
      <c r="C503" s="11"/>
      <c r="D503" s="15"/>
      <c r="E503" s="11"/>
      <c r="F503" s="16"/>
      <c r="G503" s="53" t="str">
        <f t="shared" si="9"/>
        <v xml:space="preserve"> </v>
      </c>
    </row>
    <row r="504" spans="2:7" ht="20.100000000000001" customHeight="1">
      <c r="B504" s="11"/>
      <c r="C504" s="11"/>
      <c r="D504" s="15"/>
      <c r="E504" s="11"/>
      <c r="F504" s="16"/>
      <c r="G504" s="53" t="str">
        <f t="shared" si="9"/>
        <v xml:space="preserve"> </v>
      </c>
    </row>
    <row r="505" spans="2:7" ht="20.100000000000001" customHeight="1">
      <c r="B505" s="11"/>
      <c r="C505" s="11"/>
      <c r="D505" s="15"/>
      <c r="E505" s="11"/>
      <c r="F505" s="16"/>
      <c r="G505" s="53" t="str">
        <f t="shared" si="9"/>
        <v xml:space="preserve"> </v>
      </c>
    </row>
    <row r="506" spans="2:7" ht="20.100000000000001" customHeight="1">
      <c r="B506" s="11"/>
      <c r="C506" s="11"/>
      <c r="D506" s="15"/>
      <c r="E506" s="11"/>
      <c r="F506" s="16"/>
      <c r="G506" s="53" t="str">
        <f t="shared" si="9"/>
        <v xml:space="preserve"> </v>
      </c>
    </row>
    <row r="507" spans="2:7" ht="20.100000000000001" customHeight="1">
      <c r="B507" s="11"/>
      <c r="C507" s="11"/>
      <c r="D507" s="15"/>
      <c r="E507" s="11"/>
      <c r="F507" s="16"/>
      <c r="G507" s="53" t="str">
        <f t="shared" si="9"/>
        <v xml:space="preserve"> </v>
      </c>
    </row>
    <row r="508" spans="2:7" ht="20.100000000000001" customHeight="1">
      <c r="B508" s="11"/>
      <c r="C508" s="11"/>
      <c r="D508" s="15"/>
      <c r="E508" s="11"/>
      <c r="F508" s="16"/>
      <c r="G508" s="53" t="str">
        <f t="shared" si="9"/>
        <v xml:space="preserve"> </v>
      </c>
    </row>
    <row r="509" spans="2:7" ht="20.100000000000001" customHeight="1">
      <c r="B509" s="11"/>
      <c r="C509" s="11"/>
      <c r="D509" s="15"/>
      <c r="E509" s="11"/>
      <c r="F509" s="16"/>
      <c r="G509" s="53" t="str">
        <f t="shared" si="9"/>
        <v xml:space="preserve"> </v>
      </c>
    </row>
    <row r="510" spans="2:7" ht="20.100000000000001" customHeight="1">
      <c r="B510" s="11"/>
      <c r="C510" s="11"/>
      <c r="D510" s="15"/>
      <c r="E510" s="11"/>
      <c r="F510" s="16"/>
      <c r="G510" s="53" t="str">
        <f t="shared" si="9"/>
        <v xml:space="preserve"> </v>
      </c>
    </row>
    <row r="511" spans="2:7" ht="20.100000000000001" customHeight="1">
      <c r="B511" s="11"/>
      <c r="C511" s="11"/>
      <c r="D511" s="15"/>
      <c r="E511" s="11"/>
      <c r="F511" s="16"/>
      <c r="G511" s="53" t="str">
        <f t="shared" si="9"/>
        <v xml:space="preserve"> </v>
      </c>
    </row>
    <row r="512" spans="2:7" ht="20.100000000000001" customHeight="1">
      <c r="B512" s="11"/>
      <c r="C512" s="11"/>
      <c r="D512" s="15"/>
      <c r="E512" s="11"/>
      <c r="F512" s="16"/>
      <c r="G512" s="53" t="str">
        <f t="shared" si="9"/>
        <v xml:space="preserve"> </v>
      </c>
    </row>
    <row r="513" spans="2:7" ht="20.100000000000001" customHeight="1">
      <c r="B513" s="11"/>
      <c r="C513" s="11"/>
      <c r="D513" s="15"/>
      <c r="E513" s="11"/>
      <c r="F513" s="16"/>
      <c r="G513" s="53" t="str">
        <f t="shared" si="9"/>
        <v xml:space="preserve"> </v>
      </c>
    </row>
    <row r="514" spans="2:7" ht="20.100000000000001" customHeight="1">
      <c r="B514" s="11"/>
      <c r="C514" s="11"/>
      <c r="D514" s="15"/>
      <c r="E514" s="11"/>
      <c r="F514" s="16"/>
      <c r="G514" s="53" t="str">
        <f t="shared" si="9"/>
        <v xml:space="preserve"> </v>
      </c>
    </row>
    <row r="515" spans="2:7" ht="20.100000000000001" customHeight="1">
      <c r="B515" s="11"/>
      <c r="C515" s="11"/>
      <c r="D515" s="15"/>
      <c r="E515" s="11"/>
      <c r="F515" s="16"/>
      <c r="G515" s="53" t="str">
        <f t="shared" si="9"/>
        <v xml:space="preserve"> </v>
      </c>
    </row>
    <row r="516" spans="2:7" ht="20.100000000000001" customHeight="1">
      <c r="B516" s="11"/>
      <c r="C516" s="11"/>
      <c r="D516" s="15"/>
      <c r="E516" s="11"/>
      <c r="F516" s="16"/>
      <c r="G516" s="53" t="str">
        <f t="shared" si="9"/>
        <v xml:space="preserve"> </v>
      </c>
    </row>
    <row r="517" spans="2:7" ht="20.100000000000001" customHeight="1">
      <c r="B517" s="11"/>
      <c r="C517" s="11"/>
      <c r="D517" s="15"/>
      <c r="E517" s="11"/>
      <c r="F517" s="16"/>
      <c r="G517" s="53" t="str">
        <f t="shared" si="9"/>
        <v xml:space="preserve"> </v>
      </c>
    </row>
    <row r="518" spans="2:7" ht="20.100000000000001" customHeight="1">
      <c r="B518" s="11"/>
      <c r="C518" s="11"/>
      <c r="D518" s="15"/>
      <c r="E518" s="11"/>
      <c r="F518" s="16"/>
      <c r="G518" s="53" t="str">
        <f t="shared" si="9"/>
        <v xml:space="preserve"> </v>
      </c>
    </row>
    <row r="519" spans="2:7" ht="20.100000000000001" customHeight="1">
      <c r="B519" s="11"/>
      <c r="C519" s="11"/>
      <c r="D519" s="15"/>
      <c r="E519" s="11"/>
      <c r="F519" s="16"/>
      <c r="G519" s="53" t="str">
        <f t="shared" si="9"/>
        <v xml:space="preserve"> </v>
      </c>
    </row>
    <row r="520" spans="2:7" ht="20.100000000000001" customHeight="1">
      <c r="B520" s="11"/>
      <c r="C520" s="11"/>
      <c r="D520" s="15"/>
      <c r="E520" s="11"/>
      <c r="F520" s="16"/>
      <c r="G520" s="53" t="str">
        <f t="shared" si="9"/>
        <v xml:space="preserve"> </v>
      </c>
    </row>
    <row r="521" spans="2:7" ht="20.100000000000001" customHeight="1">
      <c r="B521" s="11"/>
      <c r="C521" s="11"/>
      <c r="D521" s="15"/>
      <c r="E521" s="11"/>
      <c r="F521" s="16"/>
      <c r="G521" s="53" t="str">
        <f t="shared" si="9"/>
        <v xml:space="preserve"> </v>
      </c>
    </row>
    <row r="522" spans="2:7" ht="20.100000000000001" customHeight="1">
      <c r="B522" s="11"/>
      <c r="C522" s="11"/>
      <c r="D522" s="15"/>
      <c r="E522" s="11"/>
      <c r="F522" s="16"/>
      <c r="G522" s="53" t="str">
        <f t="shared" si="9"/>
        <v xml:space="preserve"> </v>
      </c>
    </row>
    <row r="523" spans="2:7" ht="20.100000000000001" customHeight="1">
      <c r="B523" s="11"/>
      <c r="C523" s="11"/>
      <c r="D523" s="15"/>
      <c r="E523" s="11"/>
      <c r="F523" s="16"/>
      <c r="G523" s="53" t="str">
        <f t="shared" si="9"/>
        <v xml:space="preserve"> </v>
      </c>
    </row>
    <row r="524" spans="2:7" ht="20.100000000000001" customHeight="1">
      <c r="B524" s="11"/>
      <c r="C524" s="11"/>
      <c r="D524" s="15"/>
      <c r="E524" s="11"/>
      <c r="F524" s="16"/>
      <c r="G524" s="53" t="str">
        <f t="shared" si="9"/>
        <v xml:space="preserve"> </v>
      </c>
    </row>
    <row r="525" spans="2:7" ht="20.100000000000001" customHeight="1">
      <c r="B525" s="11"/>
      <c r="C525" s="11"/>
      <c r="D525" s="15"/>
      <c r="E525" s="11"/>
      <c r="F525" s="16"/>
      <c r="G525" s="53" t="str">
        <f t="shared" si="9"/>
        <v xml:space="preserve"> </v>
      </c>
    </row>
    <row r="526" spans="2:7" ht="20.100000000000001" customHeight="1">
      <c r="B526" s="11"/>
      <c r="C526" s="11"/>
      <c r="D526" s="15"/>
      <c r="E526" s="11"/>
      <c r="F526" s="16"/>
      <c r="G526" s="53" t="str">
        <f t="shared" si="9"/>
        <v xml:space="preserve"> </v>
      </c>
    </row>
    <row r="527" spans="2:7" ht="20.100000000000001" customHeight="1">
      <c r="B527" s="11"/>
      <c r="C527" s="11"/>
      <c r="D527" s="15"/>
      <c r="E527" s="11"/>
      <c r="F527" s="16"/>
      <c r="G527" s="53" t="str">
        <f t="shared" si="9"/>
        <v xml:space="preserve"> </v>
      </c>
    </row>
    <row r="528" spans="2:7" ht="20.100000000000001" customHeight="1">
      <c r="B528" s="11"/>
      <c r="C528" s="11"/>
      <c r="D528" s="15"/>
      <c r="E528" s="11"/>
      <c r="F528" s="16"/>
      <c r="G528" s="53" t="str">
        <f t="shared" si="9"/>
        <v xml:space="preserve"> </v>
      </c>
    </row>
    <row r="529" spans="2:7" ht="20.100000000000001" customHeight="1">
      <c r="B529" s="11"/>
      <c r="C529" s="11"/>
      <c r="D529" s="15"/>
      <c r="E529" s="11"/>
      <c r="F529" s="16"/>
      <c r="G529" s="53" t="str">
        <f t="shared" si="9"/>
        <v xml:space="preserve"> </v>
      </c>
    </row>
    <row r="530" spans="2:7" ht="20.100000000000001" customHeight="1">
      <c r="B530" s="11"/>
      <c r="C530" s="11"/>
      <c r="D530" s="15"/>
      <c r="E530" s="11"/>
      <c r="F530" s="16"/>
      <c r="G530" s="53" t="str">
        <f t="shared" si="9"/>
        <v xml:space="preserve"> </v>
      </c>
    </row>
    <row r="531" spans="2:7" ht="20.100000000000001" customHeight="1">
      <c r="B531" s="11"/>
      <c r="C531" s="11"/>
      <c r="D531" s="15"/>
      <c r="E531" s="11"/>
      <c r="F531" s="16"/>
      <c r="G531" s="53" t="str">
        <f t="shared" si="9"/>
        <v xml:space="preserve"> </v>
      </c>
    </row>
    <row r="532" spans="2:7" ht="20.100000000000001" customHeight="1">
      <c r="B532" s="11"/>
      <c r="C532" s="11"/>
      <c r="D532" s="15"/>
      <c r="E532" s="11"/>
      <c r="F532" s="16"/>
      <c r="G532" s="53" t="str">
        <f t="shared" si="9"/>
        <v xml:space="preserve"> </v>
      </c>
    </row>
    <row r="533" spans="2:7" ht="20.100000000000001" customHeight="1">
      <c r="B533" s="11"/>
      <c r="C533" s="11"/>
      <c r="D533" s="15"/>
      <c r="E533" s="11"/>
      <c r="F533" s="16"/>
      <c r="G533" s="53" t="str">
        <f t="shared" si="9"/>
        <v xml:space="preserve"> </v>
      </c>
    </row>
    <row r="534" spans="2:7" ht="20.100000000000001" customHeight="1">
      <c r="B534" s="11"/>
      <c r="C534" s="11"/>
      <c r="D534" s="15"/>
      <c r="E534" s="11"/>
      <c r="F534" s="16"/>
      <c r="G534" s="53" t="str">
        <f t="shared" si="9"/>
        <v xml:space="preserve"> </v>
      </c>
    </row>
    <row r="535" spans="2:7" ht="20.100000000000001" customHeight="1">
      <c r="B535" s="11"/>
      <c r="C535" s="11"/>
      <c r="D535" s="15"/>
      <c r="E535" s="11"/>
      <c r="F535" s="16"/>
      <c r="G535" s="53" t="str">
        <f t="shared" si="9"/>
        <v xml:space="preserve"> </v>
      </c>
    </row>
    <row r="536" spans="2:7" ht="20.100000000000001" customHeight="1">
      <c r="B536" s="11"/>
      <c r="C536" s="11"/>
      <c r="D536" s="15"/>
      <c r="E536" s="11"/>
      <c r="F536" s="16"/>
      <c r="G536" s="53" t="str">
        <f t="shared" si="9"/>
        <v xml:space="preserve"> </v>
      </c>
    </row>
    <row r="537" spans="2:7" ht="20.100000000000001" customHeight="1">
      <c r="B537" s="11"/>
      <c r="C537" s="11"/>
      <c r="D537" s="15"/>
      <c r="E537" s="11"/>
      <c r="F537" s="16"/>
      <c r="G537" s="53" t="str">
        <f t="shared" si="9"/>
        <v xml:space="preserve"> </v>
      </c>
    </row>
    <row r="538" spans="2:7" ht="20.100000000000001" customHeight="1">
      <c r="B538" s="11"/>
      <c r="C538" s="11"/>
      <c r="D538" s="15"/>
      <c r="E538" s="11"/>
      <c r="F538" s="16"/>
      <c r="G538" s="53" t="str">
        <f t="shared" si="9"/>
        <v xml:space="preserve"> </v>
      </c>
    </row>
    <row r="539" spans="2:7" ht="20.100000000000001" customHeight="1">
      <c r="B539" s="11"/>
      <c r="C539" s="11"/>
      <c r="D539" s="15"/>
      <c r="E539" s="11"/>
      <c r="F539" s="16"/>
      <c r="G539" s="53" t="str">
        <f t="shared" si="9"/>
        <v xml:space="preserve"> </v>
      </c>
    </row>
    <row r="540" spans="2:7" ht="20.100000000000001" customHeight="1">
      <c r="B540" s="11"/>
      <c r="C540" s="11"/>
      <c r="D540" s="15"/>
      <c r="E540" s="11"/>
      <c r="F540" s="16"/>
      <c r="G540" s="53" t="str">
        <f t="shared" si="9"/>
        <v xml:space="preserve"> </v>
      </c>
    </row>
    <row r="541" spans="2:7" ht="20.100000000000001" customHeight="1">
      <c r="B541" s="11"/>
      <c r="C541" s="11"/>
      <c r="D541" s="15"/>
      <c r="E541" s="11"/>
      <c r="F541" s="16"/>
      <c r="G541" s="53" t="str">
        <f t="shared" si="9"/>
        <v xml:space="preserve"> </v>
      </c>
    </row>
    <row r="542" spans="2:7" ht="20.100000000000001" customHeight="1">
      <c r="B542" s="11"/>
      <c r="C542" s="11"/>
      <c r="D542" s="15"/>
      <c r="E542" s="11"/>
      <c r="F542" s="16"/>
      <c r="G542" s="53" t="str">
        <f t="shared" si="9"/>
        <v xml:space="preserve"> </v>
      </c>
    </row>
    <row r="543" spans="2:7" ht="20.100000000000001" customHeight="1">
      <c r="B543" s="11"/>
      <c r="C543" s="11"/>
      <c r="D543" s="15"/>
      <c r="E543" s="11"/>
      <c r="F543" s="16"/>
      <c r="G543" s="53" t="str">
        <f t="shared" si="9"/>
        <v xml:space="preserve"> </v>
      </c>
    </row>
    <row r="544" spans="2:7" ht="20.100000000000001" customHeight="1">
      <c r="B544" s="11"/>
      <c r="C544" s="11"/>
      <c r="D544" s="15"/>
      <c r="E544" s="11"/>
      <c r="F544" s="16"/>
      <c r="G544" s="53" t="str">
        <f t="shared" si="9"/>
        <v xml:space="preserve"> </v>
      </c>
    </row>
    <row r="545" spans="2:7" ht="20.100000000000001" customHeight="1">
      <c r="B545" s="11"/>
      <c r="C545" s="11"/>
      <c r="D545" s="15"/>
      <c r="E545" s="11"/>
      <c r="F545" s="16"/>
      <c r="G545" s="53" t="str">
        <f t="shared" si="9"/>
        <v xml:space="preserve"> </v>
      </c>
    </row>
    <row r="546" spans="2:7" ht="20.100000000000001" customHeight="1">
      <c r="B546" s="11"/>
      <c r="C546" s="11"/>
      <c r="D546" s="15"/>
      <c r="E546" s="11"/>
      <c r="F546" s="16"/>
      <c r="G546" s="53" t="str">
        <f t="shared" ref="G546:G609" si="10">IFERROR(IF(ISBLANK(C546)," ",IF(ISBLANK(D546),"NUM ARBOL",IF(ISBLANK(E546),"DAP",IF(ISBLANK(F546),"ALTURA",IF($E$33="DAP (cm)",PI()*((E546/100)^2)/4*F546*$F$9,IF($E$33="CAP (cm)",PI()*((E546/PI()/100)^2)/4*F546*$F$9))))))," ")</f>
        <v xml:space="preserve"> </v>
      </c>
    </row>
    <row r="547" spans="2:7" ht="20.100000000000001" customHeight="1">
      <c r="B547" s="11"/>
      <c r="C547" s="11"/>
      <c r="D547" s="15"/>
      <c r="E547" s="11"/>
      <c r="F547" s="16"/>
      <c r="G547" s="53" t="str">
        <f t="shared" si="10"/>
        <v xml:space="preserve"> </v>
      </c>
    </row>
    <row r="548" spans="2:7" ht="20.100000000000001" customHeight="1">
      <c r="B548" s="11"/>
      <c r="C548" s="11"/>
      <c r="D548" s="15"/>
      <c r="E548" s="11"/>
      <c r="F548" s="16"/>
      <c r="G548" s="53" t="str">
        <f t="shared" si="10"/>
        <v xml:space="preserve"> </v>
      </c>
    </row>
    <row r="549" spans="2:7" ht="20.100000000000001" customHeight="1">
      <c r="B549" s="11"/>
      <c r="C549" s="11"/>
      <c r="D549" s="15"/>
      <c r="E549" s="11"/>
      <c r="F549" s="16"/>
      <c r="G549" s="53" t="str">
        <f t="shared" si="10"/>
        <v xml:space="preserve"> </v>
      </c>
    </row>
    <row r="550" spans="2:7" ht="20.100000000000001" customHeight="1">
      <c r="B550" s="11"/>
      <c r="C550" s="11"/>
      <c r="D550" s="15"/>
      <c r="E550" s="11"/>
      <c r="F550" s="16"/>
      <c r="G550" s="53" t="str">
        <f t="shared" si="10"/>
        <v xml:space="preserve"> </v>
      </c>
    </row>
    <row r="551" spans="2:7" ht="20.100000000000001" customHeight="1">
      <c r="B551" s="11"/>
      <c r="C551" s="11"/>
      <c r="D551" s="15"/>
      <c r="E551" s="11"/>
      <c r="F551" s="16"/>
      <c r="G551" s="53" t="str">
        <f t="shared" si="10"/>
        <v xml:space="preserve"> </v>
      </c>
    </row>
    <row r="552" spans="2:7" ht="20.100000000000001" customHeight="1">
      <c r="B552" s="11"/>
      <c r="C552" s="11"/>
      <c r="D552" s="15"/>
      <c r="E552" s="11"/>
      <c r="F552" s="16"/>
      <c r="G552" s="53" t="str">
        <f t="shared" si="10"/>
        <v xml:space="preserve"> </v>
      </c>
    </row>
    <row r="553" spans="2:7" ht="20.100000000000001" customHeight="1">
      <c r="B553" s="11"/>
      <c r="C553" s="11"/>
      <c r="D553" s="15"/>
      <c r="E553" s="11"/>
      <c r="F553" s="16"/>
      <c r="G553" s="53" t="str">
        <f t="shared" si="10"/>
        <v xml:space="preserve"> </v>
      </c>
    </row>
    <row r="554" spans="2:7" ht="20.100000000000001" customHeight="1">
      <c r="B554" s="11"/>
      <c r="C554" s="11"/>
      <c r="D554" s="15"/>
      <c r="E554" s="11"/>
      <c r="F554" s="16"/>
      <c r="G554" s="53" t="str">
        <f t="shared" si="10"/>
        <v xml:space="preserve"> </v>
      </c>
    </row>
    <row r="555" spans="2:7" ht="20.100000000000001" customHeight="1">
      <c r="B555" s="11"/>
      <c r="C555" s="11"/>
      <c r="D555" s="15"/>
      <c r="E555" s="11"/>
      <c r="F555" s="16"/>
      <c r="G555" s="53" t="str">
        <f t="shared" si="10"/>
        <v xml:space="preserve"> </v>
      </c>
    </row>
    <row r="556" spans="2:7" ht="20.100000000000001" customHeight="1">
      <c r="B556" s="11"/>
      <c r="C556" s="11"/>
      <c r="D556" s="15"/>
      <c r="E556" s="11"/>
      <c r="F556" s="16"/>
      <c r="G556" s="53" t="str">
        <f t="shared" si="10"/>
        <v xml:space="preserve"> </v>
      </c>
    </row>
    <row r="557" spans="2:7" ht="20.100000000000001" customHeight="1">
      <c r="B557" s="11"/>
      <c r="C557" s="11"/>
      <c r="D557" s="15"/>
      <c r="E557" s="11"/>
      <c r="F557" s="16"/>
      <c r="G557" s="53" t="str">
        <f t="shared" si="10"/>
        <v xml:space="preserve"> </v>
      </c>
    </row>
    <row r="558" spans="2:7" ht="20.100000000000001" customHeight="1">
      <c r="B558" s="11"/>
      <c r="C558" s="11"/>
      <c r="D558" s="15"/>
      <c r="E558" s="11"/>
      <c r="F558" s="16"/>
      <c r="G558" s="53" t="str">
        <f t="shared" si="10"/>
        <v xml:space="preserve"> </v>
      </c>
    </row>
    <row r="559" spans="2:7" ht="20.100000000000001" customHeight="1">
      <c r="B559" s="11"/>
      <c r="C559" s="11"/>
      <c r="D559" s="15"/>
      <c r="E559" s="11"/>
      <c r="F559" s="16"/>
      <c r="G559" s="53" t="str">
        <f t="shared" si="10"/>
        <v xml:space="preserve"> </v>
      </c>
    </row>
    <row r="560" spans="2:7" ht="20.100000000000001" customHeight="1">
      <c r="B560" s="11"/>
      <c r="C560" s="11"/>
      <c r="D560" s="15"/>
      <c r="E560" s="11"/>
      <c r="F560" s="16"/>
      <c r="G560" s="53" t="str">
        <f t="shared" si="10"/>
        <v xml:space="preserve"> </v>
      </c>
    </row>
    <row r="561" spans="2:7" ht="20.100000000000001" customHeight="1">
      <c r="B561" s="11"/>
      <c r="C561" s="11"/>
      <c r="D561" s="15"/>
      <c r="E561" s="11"/>
      <c r="F561" s="16"/>
      <c r="G561" s="53" t="str">
        <f t="shared" si="10"/>
        <v xml:space="preserve"> </v>
      </c>
    </row>
    <row r="562" spans="2:7" ht="20.100000000000001" customHeight="1">
      <c r="B562" s="11"/>
      <c r="C562" s="11"/>
      <c r="D562" s="15"/>
      <c r="E562" s="11"/>
      <c r="F562" s="16"/>
      <c r="G562" s="53" t="str">
        <f t="shared" si="10"/>
        <v xml:space="preserve"> </v>
      </c>
    </row>
    <row r="563" spans="2:7" ht="20.100000000000001" customHeight="1">
      <c r="B563" s="11"/>
      <c r="C563" s="11"/>
      <c r="D563" s="15"/>
      <c r="E563" s="11"/>
      <c r="F563" s="16"/>
      <c r="G563" s="53" t="str">
        <f t="shared" si="10"/>
        <v xml:space="preserve"> </v>
      </c>
    </row>
    <row r="564" spans="2:7" ht="20.100000000000001" customHeight="1">
      <c r="B564" s="11"/>
      <c r="C564" s="11"/>
      <c r="D564" s="15"/>
      <c r="E564" s="11"/>
      <c r="F564" s="16"/>
      <c r="G564" s="53" t="str">
        <f t="shared" si="10"/>
        <v xml:space="preserve"> </v>
      </c>
    </row>
    <row r="565" spans="2:7" ht="20.100000000000001" customHeight="1">
      <c r="B565" s="11"/>
      <c r="C565" s="11"/>
      <c r="D565" s="15"/>
      <c r="E565" s="11"/>
      <c r="F565" s="16"/>
      <c r="G565" s="53" t="str">
        <f t="shared" si="10"/>
        <v xml:space="preserve"> </v>
      </c>
    </row>
    <row r="566" spans="2:7" ht="20.100000000000001" customHeight="1">
      <c r="B566" s="11"/>
      <c r="C566" s="11"/>
      <c r="D566" s="15"/>
      <c r="E566" s="11"/>
      <c r="F566" s="16"/>
      <c r="G566" s="53" t="str">
        <f t="shared" si="10"/>
        <v xml:space="preserve"> </v>
      </c>
    </row>
    <row r="567" spans="2:7" ht="20.100000000000001" customHeight="1">
      <c r="B567" s="11"/>
      <c r="C567" s="11"/>
      <c r="D567" s="15"/>
      <c r="E567" s="11"/>
      <c r="F567" s="16"/>
      <c r="G567" s="53" t="str">
        <f t="shared" si="10"/>
        <v xml:space="preserve"> </v>
      </c>
    </row>
    <row r="568" spans="2:7" ht="20.100000000000001" customHeight="1">
      <c r="B568" s="11"/>
      <c r="C568" s="11"/>
      <c r="D568" s="15"/>
      <c r="E568" s="11"/>
      <c r="F568" s="16"/>
      <c r="G568" s="53" t="str">
        <f t="shared" si="10"/>
        <v xml:space="preserve"> </v>
      </c>
    </row>
    <row r="569" spans="2:7" ht="20.100000000000001" customHeight="1">
      <c r="B569" s="11"/>
      <c r="C569" s="11"/>
      <c r="D569" s="15"/>
      <c r="E569" s="11"/>
      <c r="F569" s="16"/>
      <c r="G569" s="53" t="str">
        <f t="shared" si="10"/>
        <v xml:space="preserve"> </v>
      </c>
    </row>
    <row r="570" spans="2:7" ht="20.100000000000001" customHeight="1">
      <c r="B570" s="11"/>
      <c r="C570" s="11"/>
      <c r="D570" s="15"/>
      <c r="E570" s="11"/>
      <c r="F570" s="16"/>
      <c r="G570" s="53" t="str">
        <f t="shared" si="10"/>
        <v xml:space="preserve"> </v>
      </c>
    </row>
    <row r="571" spans="2:7" ht="20.100000000000001" customHeight="1">
      <c r="B571" s="11"/>
      <c r="C571" s="11"/>
      <c r="D571" s="15"/>
      <c r="E571" s="11"/>
      <c r="F571" s="16"/>
      <c r="G571" s="53" t="str">
        <f t="shared" si="10"/>
        <v xml:space="preserve"> </v>
      </c>
    </row>
    <row r="572" spans="2:7" ht="20.100000000000001" customHeight="1">
      <c r="B572" s="11"/>
      <c r="C572" s="11"/>
      <c r="D572" s="15"/>
      <c r="E572" s="11"/>
      <c r="F572" s="16"/>
      <c r="G572" s="53" t="str">
        <f t="shared" si="10"/>
        <v xml:space="preserve"> </v>
      </c>
    </row>
    <row r="573" spans="2:7" ht="20.100000000000001" customHeight="1">
      <c r="B573" s="11"/>
      <c r="C573" s="11"/>
      <c r="D573" s="15"/>
      <c r="E573" s="11"/>
      <c r="F573" s="16"/>
      <c r="G573" s="53" t="str">
        <f t="shared" si="10"/>
        <v xml:space="preserve"> </v>
      </c>
    </row>
    <row r="574" spans="2:7" ht="20.100000000000001" customHeight="1">
      <c r="B574" s="11"/>
      <c r="C574" s="11"/>
      <c r="D574" s="15"/>
      <c r="E574" s="11"/>
      <c r="F574" s="16"/>
      <c r="G574" s="53" t="str">
        <f t="shared" si="10"/>
        <v xml:space="preserve"> </v>
      </c>
    </row>
    <row r="575" spans="2:7" ht="20.100000000000001" customHeight="1">
      <c r="B575" s="11"/>
      <c r="C575" s="11"/>
      <c r="D575" s="15"/>
      <c r="E575" s="11"/>
      <c r="F575" s="16"/>
      <c r="G575" s="53" t="str">
        <f t="shared" si="10"/>
        <v xml:space="preserve"> </v>
      </c>
    </row>
    <row r="576" spans="2:7" ht="20.100000000000001" customHeight="1">
      <c r="B576" s="11"/>
      <c r="C576" s="11"/>
      <c r="D576" s="15"/>
      <c r="E576" s="11"/>
      <c r="F576" s="16"/>
      <c r="G576" s="53" t="str">
        <f t="shared" si="10"/>
        <v xml:space="preserve"> </v>
      </c>
    </row>
    <row r="577" spans="2:7" ht="20.100000000000001" customHeight="1">
      <c r="B577" s="11"/>
      <c r="C577" s="11"/>
      <c r="D577" s="15"/>
      <c r="E577" s="11"/>
      <c r="F577" s="16"/>
      <c r="G577" s="53" t="str">
        <f t="shared" si="10"/>
        <v xml:space="preserve"> </v>
      </c>
    </row>
    <row r="578" spans="2:7" ht="20.100000000000001" customHeight="1">
      <c r="B578" s="11"/>
      <c r="C578" s="11"/>
      <c r="D578" s="15"/>
      <c r="E578" s="11"/>
      <c r="F578" s="16"/>
      <c r="G578" s="53" t="str">
        <f t="shared" si="10"/>
        <v xml:space="preserve"> </v>
      </c>
    </row>
    <row r="579" spans="2:7" ht="20.100000000000001" customHeight="1">
      <c r="B579" s="11"/>
      <c r="C579" s="11"/>
      <c r="D579" s="15"/>
      <c r="E579" s="11"/>
      <c r="F579" s="16"/>
      <c r="G579" s="53" t="str">
        <f t="shared" si="10"/>
        <v xml:space="preserve"> </v>
      </c>
    </row>
    <row r="580" spans="2:7" ht="20.100000000000001" customHeight="1">
      <c r="B580" s="11"/>
      <c r="C580" s="11"/>
      <c r="D580" s="15"/>
      <c r="E580" s="11"/>
      <c r="F580" s="16"/>
      <c r="G580" s="53" t="str">
        <f t="shared" si="10"/>
        <v xml:space="preserve"> </v>
      </c>
    </row>
    <row r="581" spans="2:7" ht="20.100000000000001" customHeight="1">
      <c r="B581" s="11"/>
      <c r="C581" s="11"/>
      <c r="D581" s="15"/>
      <c r="E581" s="11"/>
      <c r="F581" s="16"/>
      <c r="G581" s="53" t="str">
        <f t="shared" si="10"/>
        <v xml:space="preserve"> </v>
      </c>
    </row>
    <row r="582" spans="2:7" ht="20.100000000000001" customHeight="1">
      <c r="B582" s="11"/>
      <c r="C582" s="11"/>
      <c r="D582" s="15"/>
      <c r="E582" s="11"/>
      <c r="F582" s="16"/>
      <c r="G582" s="53" t="str">
        <f t="shared" si="10"/>
        <v xml:space="preserve"> </v>
      </c>
    </row>
    <row r="583" spans="2:7" ht="20.100000000000001" customHeight="1">
      <c r="B583" s="11"/>
      <c r="C583" s="11"/>
      <c r="D583" s="15"/>
      <c r="E583" s="11"/>
      <c r="F583" s="16"/>
      <c r="G583" s="53" t="str">
        <f t="shared" si="10"/>
        <v xml:space="preserve"> </v>
      </c>
    </row>
    <row r="584" spans="2:7" ht="20.100000000000001" customHeight="1">
      <c r="B584" s="11"/>
      <c r="C584" s="11"/>
      <c r="D584" s="15"/>
      <c r="E584" s="11"/>
      <c r="F584" s="16"/>
      <c r="G584" s="53" t="str">
        <f t="shared" si="10"/>
        <v xml:space="preserve"> </v>
      </c>
    </row>
    <row r="585" spans="2:7" ht="20.100000000000001" customHeight="1">
      <c r="B585" s="11"/>
      <c r="C585" s="11"/>
      <c r="D585" s="15"/>
      <c r="E585" s="11"/>
      <c r="F585" s="16"/>
      <c r="G585" s="53" t="str">
        <f t="shared" si="10"/>
        <v xml:space="preserve"> </v>
      </c>
    </row>
    <row r="586" spans="2:7" ht="20.100000000000001" customHeight="1">
      <c r="B586" s="11"/>
      <c r="C586" s="11"/>
      <c r="D586" s="15"/>
      <c r="E586" s="11"/>
      <c r="F586" s="16"/>
      <c r="G586" s="53" t="str">
        <f t="shared" si="10"/>
        <v xml:space="preserve"> </v>
      </c>
    </row>
    <row r="587" spans="2:7" ht="20.100000000000001" customHeight="1">
      <c r="B587" s="11"/>
      <c r="C587" s="11"/>
      <c r="D587" s="15"/>
      <c r="E587" s="11"/>
      <c r="F587" s="16"/>
      <c r="G587" s="53" t="str">
        <f t="shared" si="10"/>
        <v xml:space="preserve"> </v>
      </c>
    </row>
    <row r="588" spans="2:7" ht="20.100000000000001" customHeight="1">
      <c r="B588" s="11"/>
      <c r="C588" s="11"/>
      <c r="D588" s="15"/>
      <c r="E588" s="11"/>
      <c r="F588" s="16"/>
      <c r="G588" s="53" t="str">
        <f t="shared" si="10"/>
        <v xml:space="preserve"> </v>
      </c>
    </row>
    <row r="589" spans="2:7" ht="20.100000000000001" customHeight="1">
      <c r="B589" s="11"/>
      <c r="C589" s="11"/>
      <c r="D589" s="15"/>
      <c r="E589" s="11"/>
      <c r="F589" s="16"/>
      <c r="G589" s="53" t="str">
        <f t="shared" si="10"/>
        <v xml:space="preserve"> </v>
      </c>
    </row>
    <row r="590" spans="2:7" ht="20.100000000000001" customHeight="1">
      <c r="B590" s="11"/>
      <c r="C590" s="11"/>
      <c r="D590" s="15"/>
      <c r="E590" s="11"/>
      <c r="F590" s="16"/>
      <c r="G590" s="53" t="str">
        <f t="shared" si="10"/>
        <v xml:space="preserve"> </v>
      </c>
    </row>
    <row r="591" spans="2:7" ht="20.100000000000001" customHeight="1">
      <c r="B591" s="11"/>
      <c r="C591" s="11"/>
      <c r="D591" s="15"/>
      <c r="E591" s="11"/>
      <c r="F591" s="16"/>
      <c r="G591" s="53" t="str">
        <f t="shared" si="10"/>
        <v xml:space="preserve"> </v>
      </c>
    </row>
    <row r="592" spans="2:7" ht="20.100000000000001" customHeight="1">
      <c r="B592" s="11"/>
      <c r="C592" s="11"/>
      <c r="D592" s="15"/>
      <c r="E592" s="11"/>
      <c r="F592" s="16"/>
      <c r="G592" s="53" t="str">
        <f t="shared" si="10"/>
        <v xml:space="preserve"> </v>
      </c>
    </row>
    <row r="593" spans="2:7" ht="20.100000000000001" customHeight="1">
      <c r="B593" s="11"/>
      <c r="C593" s="11"/>
      <c r="D593" s="15"/>
      <c r="E593" s="11"/>
      <c r="F593" s="16"/>
      <c r="G593" s="53" t="str">
        <f t="shared" si="10"/>
        <v xml:space="preserve"> </v>
      </c>
    </row>
    <row r="594" spans="2:7" ht="20.100000000000001" customHeight="1">
      <c r="B594" s="11"/>
      <c r="C594" s="11"/>
      <c r="D594" s="15"/>
      <c r="E594" s="11"/>
      <c r="F594" s="16"/>
      <c r="G594" s="53" t="str">
        <f t="shared" si="10"/>
        <v xml:space="preserve"> </v>
      </c>
    </row>
    <row r="595" spans="2:7" ht="20.100000000000001" customHeight="1">
      <c r="B595" s="11"/>
      <c r="C595" s="11"/>
      <c r="D595" s="15"/>
      <c r="E595" s="11"/>
      <c r="F595" s="16"/>
      <c r="G595" s="53" t="str">
        <f t="shared" si="10"/>
        <v xml:space="preserve"> </v>
      </c>
    </row>
    <row r="596" spans="2:7" ht="20.100000000000001" customHeight="1">
      <c r="B596" s="11"/>
      <c r="C596" s="11"/>
      <c r="D596" s="15"/>
      <c r="E596" s="11"/>
      <c r="F596" s="16"/>
      <c r="G596" s="53" t="str">
        <f t="shared" si="10"/>
        <v xml:space="preserve"> </v>
      </c>
    </row>
    <row r="597" spans="2:7" ht="20.100000000000001" customHeight="1">
      <c r="B597" s="11"/>
      <c r="C597" s="11"/>
      <c r="D597" s="15"/>
      <c r="E597" s="11"/>
      <c r="F597" s="16"/>
      <c r="G597" s="53" t="str">
        <f t="shared" si="10"/>
        <v xml:space="preserve"> </v>
      </c>
    </row>
    <row r="598" spans="2:7" ht="20.100000000000001" customHeight="1">
      <c r="B598" s="11"/>
      <c r="C598" s="11"/>
      <c r="D598" s="15"/>
      <c r="E598" s="11"/>
      <c r="F598" s="16"/>
      <c r="G598" s="53" t="str">
        <f t="shared" si="10"/>
        <v xml:space="preserve"> </v>
      </c>
    </row>
    <row r="599" spans="2:7" ht="20.100000000000001" customHeight="1">
      <c r="B599" s="11"/>
      <c r="C599" s="11"/>
      <c r="D599" s="15"/>
      <c r="E599" s="11"/>
      <c r="F599" s="16"/>
      <c r="G599" s="53" t="str">
        <f t="shared" si="10"/>
        <v xml:space="preserve"> </v>
      </c>
    </row>
    <row r="600" spans="2:7" ht="20.100000000000001" customHeight="1">
      <c r="B600" s="11"/>
      <c r="C600" s="11"/>
      <c r="D600" s="15"/>
      <c r="E600" s="11"/>
      <c r="F600" s="16"/>
      <c r="G600" s="53" t="str">
        <f t="shared" si="10"/>
        <v xml:space="preserve"> </v>
      </c>
    </row>
    <row r="601" spans="2:7" ht="20.100000000000001" customHeight="1">
      <c r="B601" s="11"/>
      <c r="C601" s="11"/>
      <c r="D601" s="15"/>
      <c r="E601" s="11"/>
      <c r="F601" s="16"/>
      <c r="G601" s="53" t="str">
        <f t="shared" si="10"/>
        <v xml:space="preserve"> </v>
      </c>
    </row>
    <row r="602" spans="2:7" ht="20.100000000000001" customHeight="1">
      <c r="B602" s="11"/>
      <c r="C602" s="11"/>
      <c r="D602" s="15"/>
      <c r="E602" s="11"/>
      <c r="F602" s="16"/>
      <c r="G602" s="53" t="str">
        <f t="shared" si="10"/>
        <v xml:space="preserve"> </v>
      </c>
    </row>
    <row r="603" spans="2:7" ht="20.100000000000001" customHeight="1">
      <c r="B603" s="11"/>
      <c r="C603" s="11"/>
      <c r="D603" s="15"/>
      <c r="E603" s="11"/>
      <c r="F603" s="16"/>
      <c r="G603" s="53" t="str">
        <f t="shared" si="10"/>
        <v xml:space="preserve"> </v>
      </c>
    </row>
    <row r="604" spans="2:7" ht="20.100000000000001" customHeight="1">
      <c r="B604" s="11"/>
      <c r="C604" s="11"/>
      <c r="D604" s="15"/>
      <c r="E604" s="11"/>
      <c r="F604" s="16"/>
      <c r="G604" s="53" t="str">
        <f t="shared" si="10"/>
        <v xml:space="preserve"> </v>
      </c>
    </row>
    <row r="605" spans="2:7" ht="20.100000000000001" customHeight="1">
      <c r="B605" s="11"/>
      <c r="C605" s="11"/>
      <c r="D605" s="15"/>
      <c r="E605" s="11"/>
      <c r="F605" s="16"/>
      <c r="G605" s="53" t="str">
        <f t="shared" si="10"/>
        <v xml:space="preserve"> </v>
      </c>
    </row>
    <row r="606" spans="2:7" ht="20.100000000000001" customHeight="1">
      <c r="B606" s="11"/>
      <c r="C606" s="11"/>
      <c r="D606" s="15"/>
      <c r="E606" s="11"/>
      <c r="F606" s="16"/>
      <c r="G606" s="53" t="str">
        <f t="shared" si="10"/>
        <v xml:space="preserve"> </v>
      </c>
    </row>
    <row r="607" spans="2:7" ht="20.100000000000001" customHeight="1">
      <c r="B607" s="11"/>
      <c r="C607" s="11"/>
      <c r="D607" s="15"/>
      <c r="E607" s="11"/>
      <c r="F607" s="16"/>
      <c r="G607" s="53" t="str">
        <f t="shared" si="10"/>
        <v xml:space="preserve"> </v>
      </c>
    </row>
    <row r="608" spans="2:7" ht="20.100000000000001" customHeight="1">
      <c r="B608" s="11"/>
      <c r="C608" s="11"/>
      <c r="D608" s="15"/>
      <c r="E608" s="11"/>
      <c r="F608" s="16"/>
      <c r="G608" s="53" t="str">
        <f t="shared" si="10"/>
        <v xml:space="preserve"> </v>
      </c>
    </row>
    <row r="609" spans="2:7" ht="20.100000000000001" customHeight="1">
      <c r="B609" s="11"/>
      <c r="C609" s="11"/>
      <c r="D609" s="15"/>
      <c r="E609" s="11"/>
      <c r="F609" s="16"/>
      <c r="G609" s="53" t="str">
        <f t="shared" si="10"/>
        <v xml:space="preserve"> </v>
      </c>
    </row>
    <row r="610" spans="2:7" ht="20.100000000000001" customHeight="1">
      <c r="B610" s="11"/>
      <c r="C610" s="11"/>
      <c r="D610" s="15"/>
      <c r="E610" s="11"/>
      <c r="F610" s="16"/>
      <c r="G610" s="53" t="str">
        <f t="shared" ref="G610:G673" si="11">IFERROR(IF(ISBLANK(C610)," ",IF(ISBLANK(D610),"NUM ARBOL",IF(ISBLANK(E610),"DAP",IF(ISBLANK(F610),"ALTURA",IF($E$33="DAP (cm)",PI()*((E610/100)^2)/4*F610*$F$9,IF($E$33="CAP (cm)",PI()*((E610/PI()/100)^2)/4*F610*$F$9))))))," ")</f>
        <v xml:space="preserve"> </v>
      </c>
    </row>
    <row r="611" spans="2:7" ht="20.100000000000001" customHeight="1">
      <c r="B611" s="11"/>
      <c r="C611" s="11"/>
      <c r="D611" s="15"/>
      <c r="E611" s="11"/>
      <c r="F611" s="16"/>
      <c r="G611" s="53" t="str">
        <f t="shared" si="11"/>
        <v xml:space="preserve"> </v>
      </c>
    </row>
    <row r="612" spans="2:7" ht="20.100000000000001" customHeight="1">
      <c r="B612" s="11"/>
      <c r="C612" s="11"/>
      <c r="D612" s="15"/>
      <c r="E612" s="11"/>
      <c r="F612" s="16"/>
      <c r="G612" s="53" t="str">
        <f t="shared" si="11"/>
        <v xml:space="preserve"> </v>
      </c>
    </row>
    <row r="613" spans="2:7" ht="20.100000000000001" customHeight="1">
      <c r="B613" s="11"/>
      <c r="C613" s="11"/>
      <c r="D613" s="15"/>
      <c r="E613" s="11"/>
      <c r="F613" s="16"/>
      <c r="G613" s="53" t="str">
        <f t="shared" si="11"/>
        <v xml:space="preserve"> </v>
      </c>
    </row>
    <row r="614" spans="2:7" ht="20.100000000000001" customHeight="1">
      <c r="B614" s="11"/>
      <c r="C614" s="11"/>
      <c r="D614" s="15"/>
      <c r="E614" s="11"/>
      <c r="F614" s="16"/>
      <c r="G614" s="53" t="str">
        <f t="shared" si="11"/>
        <v xml:space="preserve"> </v>
      </c>
    </row>
    <row r="615" spans="2:7" ht="20.100000000000001" customHeight="1">
      <c r="B615" s="11"/>
      <c r="C615" s="11"/>
      <c r="D615" s="15"/>
      <c r="E615" s="11"/>
      <c r="F615" s="16"/>
      <c r="G615" s="53" t="str">
        <f t="shared" si="11"/>
        <v xml:space="preserve"> </v>
      </c>
    </row>
    <row r="616" spans="2:7" ht="20.100000000000001" customHeight="1">
      <c r="B616" s="11"/>
      <c r="C616" s="11"/>
      <c r="D616" s="15"/>
      <c r="E616" s="11"/>
      <c r="F616" s="16"/>
      <c r="G616" s="53" t="str">
        <f t="shared" si="11"/>
        <v xml:space="preserve"> </v>
      </c>
    </row>
    <row r="617" spans="2:7" ht="20.100000000000001" customHeight="1">
      <c r="B617" s="11"/>
      <c r="C617" s="11"/>
      <c r="D617" s="15"/>
      <c r="E617" s="11"/>
      <c r="F617" s="16"/>
      <c r="G617" s="53" t="str">
        <f t="shared" si="11"/>
        <v xml:space="preserve"> </v>
      </c>
    </row>
    <row r="618" spans="2:7" ht="20.100000000000001" customHeight="1">
      <c r="B618" s="11"/>
      <c r="C618" s="11"/>
      <c r="D618" s="15"/>
      <c r="E618" s="11"/>
      <c r="F618" s="16"/>
      <c r="G618" s="53" t="str">
        <f t="shared" si="11"/>
        <v xml:space="preserve"> </v>
      </c>
    </row>
    <row r="619" spans="2:7" ht="20.100000000000001" customHeight="1">
      <c r="B619" s="11"/>
      <c r="C619" s="11"/>
      <c r="D619" s="15"/>
      <c r="E619" s="11"/>
      <c r="F619" s="16"/>
      <c r="G619" s="53" t="str">
        <f t="shared" si="11"/>
        <v xml:space="preserve"> </v>
      </c>
    </row>
    <row r="620" spans="2:7" ht="20.100000000000001" customHeight="1">
      <c r="B620" s="11"/>
      <c r="C620" s="11"/>
      <c r="D620" s="15"/>
      <c r="E620" s="11"/>
      <c r="F620" s="16"/>
      <c r="G620" s="53" t="str">
        <f t="shared" si="11"/>
        <v xml:space="preserve"> </v>
      </c>
    </row>
    <row r="621" spans="2:7" ht="20.100000000000001" customHeight="1">
      <c r="B621" s="11"/>
      <c r="C621" s="11"/>
      <c r="D621" s="15"/>
      <c r="E621" s="11"/>
      <c r="F621" s="16"/>
      <c r="G621" s="53" t="str">
        <f t="shared" si="11"/>
        <v xml:space="preserve"> </v>
      </c>
    </row>
    <row r="622" spans="2:7" ht="20.100000000000001" customHeight="1">
      <c r="B622" s="11"/>
      <c r="C622" s="11"/>
      <c r="D622" s="15"/>
      <c r="E622" s="11"/>
      <c r="F622" s="16"/>
      <c r="G622" s="53" t="str">
        <f t="shared" si="11"/>
        <v xml:space="preserve"> </v>
      </c>
    </row>
    <row r="623" spans="2:7" ht="20.100000000000001" customHeight="1">
      <c r="B623" s="11"/>
      <c r="C623" s="11"/>
      <c r="D623" s="15"/>
      <c r="E623" s="11"/>
      <c r="F623" s="16"/>
      <c r="G623" s="53" t="str">
        <f t="shared" si="11"/>
        <v xml:space="preserve"> </v>
      </c>
    </row>
    <row r="624" spans="2:7" ht="20.100000000000001" customHeight="1">
      <c r="B624" s="11"/>
      <c r="C624" s="11"/>
      <c r="D624" s="15"/>
      <c r="E624" s="11"/>
      <c r="F624" s="16"/>
      <c r="G624" s="53" t="str">
        <f t="shared" si="11"/>
        <v xml:space="preserve"> </v>
      </c>
    </row>
    <row r="625" spans="2:7" ht="20.100000000000001" customHeight="1">
      <c r="B625" s="11"/>
      <c r="C625" s="11"/>
      <c r="D625" s="15"/>
      <c r="E625" s="11"/>
      <c r="F625" s="16"/>
      <c r="G625" s="53" t="str">
        <f t="shared" si="11"/>
        <v xml:space="preserve"> </v>
      </c>
    </row>
    <row r="626" spans="2:7" ht="20.100000000000001" customHeight="1">
      <c r="B626" s="11"/>
      <c r="C626" s="11"/>
      <c r="D626" s="15"/>
      <c r="E626" s="11"/>
      <c r="F626" s="16"/>
      <c r="G626" s="53" t="str">
        <f t="shared" si="11"/>
        <v xml:space="preserve"> </v>
      </c>
    </row>
    <row r="627" spans="2:7" ht="20.100000000000001" customHeight="1">
      <c r="B627" s="11"/>
      <c r="C627" s="11"/>
      <c r="D627" s="15"/>
      <c r="E627" s="11"/>
      <c r="F627" s="16"/>
      <c r="G627" s="53" t="str">
        <f t="shared" si="11"/>
        <v xml:space="preserve"> </v>
      </c>
    </row>
    <row r="628" spans="2:7" ht="20.100000000000001" customHeight="1">
      <c r="B628" s="11"/>
      <c r="C628" s="11"/>
      <c r="D628" s="15"/>
      <c r="E628" s="11"/>
      <c r="F628" s="16"/>
      <c r="G628" s="53" t="str">
        <f t="shared" si="11"/>
        <v xml:space="preserve"> </v>
      </c>
    </row>
    <row r="629" spans="2:7" ht="20.100000000000001" customHeight="1">
      <c r="B629" s="11"/>
      <c r="C629" s="11"/>
      <c r="D629" s="15"/>
      <c r="E629" s="11"/>
      <c r="F629" s="16"/>
      <c r="G629" s="53" t="str">
        <f t="shared" si="11"/>
        <v xml:space="preserve"> </v>
      </c>
    </row>
    <row r="630" spans="2:7" ht="20.100000000000001" customHeight="1">
      <c r="B630" s="11"/>
      <c r="C630" s="11"/>
      <c r="D630" s="15"/>
      <c r="E630" s="11"/>
      <c r="F630" s="16"/>
      <c r="G630" s="53" t="str">
        <f t="shared" si="11"/>
        <v xml:space="preserve"> </v>
      </c>
    </row>
    <row r="631" spans="2:7" ht="20.100000000000001" customHeight="1">
      <c r="B631" s="11"/>
      <c r="C631" s="11"/>
      <c r="D631" s="15"/>
      <c r="E631" s="11"/>
      <c r="F631" s="16"/>
      <c r="G631" s="53" t="str">
        <f t="shared" si="11"/>
        <v xml:space="preserve"> </v>
      </c>
    </row>
    <row r="632" spans="2:7" ht="20.100000000000001" customHeight="1">
      <c r="B632" s="11"/>
      <c r="C632" s="11"/>
      <c r="D632" s="15"/>
      <c r="E632" s="11"/>
      <c r="F632" s="16"/>
      <c r="G632" s="53" t="str">
        <f t="shared" si="11"/>
        <v xml:space="preserve"> </v>
      </c>
    </row>
    <row r="633" spans="2:7" ht="20.100000000000001" customHeight="1">
      <c r="B633" s="11"/>
      <c r="C633" s="11"/>
      <c r="D633" s="15"/>
      <c r="E633" s="11"/>
      <c r="F633" s="16"/>
      <c r="G633" s="53" t="str">
        <f t="shared" si="11"/>
        <v xml:space="preserve"> </v>
      </c>
    </row>
    <row r="634" spans="2:7" ht="20.100000000000001" customHeight="1">
      <c r="B634" s="11"/>
      <c r="C634" s="11"/>
      <c r="D634" s="15"/>
      <c r="E634" s="11"/>
      <c r="F634" s="16"/>
      <c r="G634" s="53" t="str">
        <f t="shared" si="11"/>
        <v xml:space="preserve"> </v>
      </c>
    </row>
    <row r="635" spans="2:7" ht="20.100000000000001" customHeight="1">
      <c r="B635" s="11"/>
      <c r="C635" s="11"/>
      <c r="D635" s="15"/>
      <c r="E635" s="11"/>
      <c r="F635" s="16"/>
      <c r="G635" s="53" t="str">
        <f t="shared" si="11"/>
        <v xml:space="preserve"> </v>
      </c>
    </row>
    <row r="636" spans="2:7" ht="20.100000000000001" customHeight="1">
      <c r="B636" s="11"/>
      <c r="C636" s="11"/>
      <c r="D636" s="15"/>
      <c r="E636" s="11"/>
      <c r="F636" s="16"/>
      <c r="G636" s="53" t="str">
        <f t="shared" si="11"/>
        <v xml:space="preserve"> </v>
      </c>
    </row>
    <row r="637" spans="2:7" ht="20.100000000000001" customHeight="1">
      <c r="B637" s="11"/>
      <c r="C637" s="11"/>
      <c r="D637" s="15"/>
      <c r="E637" s="11"/>
      <c r="F637" s="16"/>
      <c r="G637" s="53" t="str">
        <f t="shared" si="11"/>
        <v xml:space="preserve"> </v>
      </c>
    </row>
    <row r="638" spans="2:7" ht="20.100000000000001" customHeight="1">
      <c r="B638" s="11"/>
      <c r="C638" s="11"/>
      <c r="D638" s="15"/>
      <c r="E638" s="11"/>
      <c r="F638" s="16"/>
      <c r="G638" s="53" t="str">
        <f t="shared" si="11"/>
        <v xml:space="preserve"> </v>
      </c>
    </row>
    <row r="639" spans="2:7" ht="20.100000000000001" customHeight="1">
      <c r="B639" s="11"/>
      <c r="C639" s="11"/>
      <c r="D639" s="15"/>
      <c r="E639" s="11"/>
      <c r="F639" s="16"/>
      <c r="G639" s="53" t="str">
        <f t="shared" si="11"/>
        <v xml:space="preserve"> </v>
      </c>
    </row>
    <row r="640" spans="2:7" ht="20.100000000000001" customHeight="1">
      <c r="B640" s="11"/>
      <c r="C640" s="11"/>
      <c r="D640" s="15"/>
      <c r="E640" s="11"/>
      <c r="F640" s="16"/>
      <c r="G640" s="53" t="str">
        <f t="shared" si="11"/>
        <v xml:space="preserve"> </v>
      </c>
    </row>
    <row r="641" spans="2:7" ht="20.100000000000001" customHeight="1">
      <c r="B641" s="11"/>
      <c r="C641" s="11"/>
      <c r="D641" s="15"/>
      <c r="E641" s="11"/>
      <c r="F641" s="16"/>
      <c r="G641" s="53" t="str">
        <f t="shared" si="11"/>
        <v xml:space="preserve"> </v>
      </c>
    </row>
    <row r="642" spans="2:7" ht="20.100000000000001" customHeight="1">
      <c r="B642" s="11"/>
      <c r="C642" s="11"/>
      <c r="D642" s="15"/>
      <c r="E642" s="11"/>
      <c r="F642" s="16"/>
      <c r="G642" s="53" t="str">
        <f t="shared" si="11"/>
        <v xml:space="preserve"> </v>
      </c>
    </row>
    <row r="643" spans="2:7" ht="20.100000000000001" customHeight="1">
      <c r="B643" s="11"/>
      <c r="C643" s="11"/>
      <c r="D643" s="15"/>
      <c r="E643" s="11"/>
      <c r="F643" s="16"/>
      <c r="G643" s="53" t="str">
        <f t="shared" si="11"/>
        <v xml:space="preserve"> </v>
      </c>
    </row>
    <row r="644" spans="2:7" ht="20.100000000000001" customHeight="1">
      <c r="B644" s="11"/>
      <c r="C644" s="11"/>
      <c r="D644" s="15"/>
      <c r="E644" s="11"/>
      <c r="F644" s="16"/>
      <c r="G644" s="53" t="str">
        <f t="shared" si="11"/>
        <v xml:space="preserve"> </v>
      </c>
    </row>
    <row r="645" spans="2:7" ht="20.100000000000001" customHeight="1">
      <c r="B645" s="11"/>
      <c r="C645" s="11"/>
      <c r="D645" s="15"/>
      <c r="E645" s="11"/>
      <c r="F645" s="16"/>
      <c r="G645" s="53" t="str">
        <f t="shared" si="11"/>
        <v xml:space="preserve"> </v>
      </c>
    </row>
    <row r="646" spans="2:7" ht="20.100000000000001" customHeight="1">
      <c r="B646" s="11"/>
      <c r="C646" s="11"/>
      <c r="D646" s="15"/>
      <c r="E646" s="11"/>
      <c r="F646" s="16"/>
      <c r="G646" s="53" t="str">
        <f t="shared" si="11"/>
        <v xml:space="preserve"> </v>
      </c>
    </row>
    <row r="647" spans="2:7" ht="20.100000000000001" customHeight="1">
      <c r="B647" s="11"/>
      <c r="C647" s="11"/>
      <c r="D647" s="15"/>
      <c r="E647" s="11"/>
      <c r="F647" s="16"/>
      <c r="G647" s="53" t="str">
        <f t="shared" si="11"/>
        <v xml:space="preserve"> </v>
      </c>
    </row>
    <row r="648" spans="2:7" ht="20.100000000000001" customHeight="1">
      <c r="B648" s="11"/>
      <c r="C648" s="11"/>
      <c r="D648" s="15"/>
      <c r="E648" s="11"/>
      <c r="F648" s="16"/>
      <c r="G648" s="53" t="str">
        <f t="shared" si="11"/>
        <v xml:space="preserve"> </v>
      </c>
    </row>
    <row r="649" spans="2:7" ht="20.100000000000001" customHeight="1">
      <c r="B649" s="11"/>
      <c r="C649" s="11"/>
      <c r="D649" s="15"/>
      <c r="E649" s="11"/>
      <c r="F649" s="16"/>
      <c r="G649" s="53" t="str">
        <f t="shared" si="11"/>
        <v xml:space="preserve"> </v>
      </c>
    </row>
    <row r="650" spans="2:7" ht="20.100000000000001" customHeight="1">
      <c r="B650" s="11"/>
      <c r="C650" s="11"/>
      <c r="D650" s="15"/>
      <c r="E650" s="11"/>
      <c r="F650" s="16"/>
      <c r="G650" s="53" t="str">
        <f t="shared" si="11"/>
        <v xml:space="preserve"> </v>
      </c>
    </row>
    <row r="651" spans="2:7" ht="20.100000000000001" customHeight="1">
      <c r="B651" s="11"/>
      <c r="C651" s="11"/>
      <c r="D651" s="15"/>
      <c r="E651" s="11"/>
      <c r="F651" s="16"/>
      <c r="G651" s="53" t="str">
        <f t="shared" si="11"/>
        <v xml:space="preserve"> </v>
      </c>
    </row>
    <row r="652" spans="2:7" ht="20.100000000000001" customHeight="1">
      <c r="B652" s="11"/>
      <c r="C652" s="11"/>
      <c r="D652" s="15"/>
      <c r="E652" s="11"/>
      <c r="F652" s="16"/>
      <c r="G652" s="53" t="str">
        <f t="shared" si="11"/>
        <v xml:space="preserve"> </v>
      </c>
    </row>
    <row r="653" spans="2:7" ht="20.100000000000001" customHeight="1">
      <c r="B653" s="11"/>
      <c r="C653" s="11"/>
      <c r="D653" s="15"/>
      <c r="E653" s="11"/>
      <c r="F653" s="16"/>
      <c r="G653" s="53" t="str">
        <f t="shared" si="11"/>
        <v xml:space="preserve"> </v>
      </c>
    </row>
    <row r="654" spans="2:7" ht="20.100000000000001" customHeight="1">
      <c r="B654" s="11"/>
      <c r="C654" s="11"/>
      <c r="D654" s="15"/>
      <c r="E654" s="11"/>
      <c r="F654" s="16"/>
      <c r="G654" s="53" t="str">
        <f t="shared" si="11"/>
        <v xml:space="preserve"> </v>
      </c>
    </row>
    <row r="655" spans="2:7" ht="20.100000000000001" customHeight="1">
      <c r="B655" s="11"/>
      <c r="C655" s="11"/>
      <c r="D655" s="15"/>
      <c r="E655" s="11"/>
      <c r="F655" s="16"/>
      <c r="G655" s="53" t="str">
        <f t="shared" si="11"/>
        <v xml:space="preserve"> </v>
      </c>
    </row>
    <row r="656" spans="2:7" ht="20.100000000000001" customHeight="1">
      <c r="B656" s="11"/>
      <c r="C656" s="11"/>
      <c r="D656" s="15"/>
      <c r="E656" s="11"/>
      <c r="F656" s="16"/>
      <c r="G656" s="53" t="str">
        <f t="shared" si="11"/>
        <v xml:space="preserve"> </v>
      </c>
    </row>
    <row r="657" spans="2:7" ht="20.100000000000001" customHeight="1">
      <c r="B657" s="11"/>
      <c r="C657" s="11"/>
      <c r="D657" s="15"/>
      <c r="E657" s="11"/>
      <c r="F657" s="16"/>
      <c r="G657" s="53" t="str">
        <f t="shared" si="11"/>
        <v xml:space="preserve"> </v>
      </c>
    </row>
    <row r="658" spans="2:7" ht="20.100000000000001" customHeight="1">
      <c r="B658" s="11"/>
      <c r="C658" s="11"/>
      <c r="D658" s="15"/>
      <c r="E658" s="11"/>
      <c r="F658" s="16"/>
      <c r="G658" s="53" t="str">
        <f t="shared" si="11"/>
        <v xml:space="preserve"> </v>
      </c>
    </row>
    <row r="659" spans="2:7" ht="20.100000000000001" customHeight="1">
      <c r="B659" s="11"/>
      <c r="C659" s="11"/>
      <c r="D659" s="15"/>
      <c r="E659" s="11"/>
      <c r="F659" s="16"/>
      <c r="G659" s="53" t="str">
        <f t="shared" si="11"/>
        <v xml:space="preserve"> </v>
      </c>
    </row>
    <row r="660" spans="2:7" ht="20.100000000000001" customHeight="1">
      <c r="B660" s="11"/>
      <c r="C660" s="11"/>
      <c r="D660" s="15"/>
      <c r="E660" s="11"/>
      <c r="F660" s="16"/>
      <c r="G660" s="53" t="str">
        <f t="shared" si="11"/>
        <v xml:space="preserve"> </v>
      </c>
    </row>
    <row r="661" spans="2:7" ht="20.100000000000001" customHeight="1">
      <c r="B661" s="11"/>
      <c r="C661" s="11"/>
      <c r="D661" s="15"/>
      <c r="E661" s="11"/>
      <c r="F661" s="16"/>
      <c r="G661" s="53" t="str">
        <f t="shared" si="11"/>
        <v xml:space="preserve"> </v>
      </c>
    </row>
    <row r="662" spans="2:7" ht="20.100000000000001" customHeight="1">
      <c r="B662" s="11"/>
      <c r="C662" s="11"/>
      <c r="D662" s="15"/>
      <c r="E662" s="11"/>
      <c r="F662" s="16"/>
      <c r="G662" s="53" t="str">
        <f t="shared" si="11"/>
        <v xml:space="preserve"> </v>
      </c>
    </row>
    <row r="663" spans="2:7" ht="20.100000000000001" customHeight="1">
      <c r="B663" s="11"/>
      <c r="C663" s="11"/>
      <c r="D663" s="15"/>
      <c r="E663" s="11"/>
      <c r="F663" s="16"/>
      <c r="G663" s="53" t="str">
        <f t="shared" si="11"/>
        <v xml:space="preserve"> </v>
      </c>
    </row>
    <row r="664" spans="2:7" ht="20.100000000000001" customHeight="1">
      <c r="B664" s="11"/>
      <c r="C664" s="11"/>
      <c r="D664" s="15"/>
      <c r="E664" s="11"/>
      <c r="F664" s="16"/>
      <c r="G664" s="53" t="str">
        <f t="shared" si="11"/>
        <v xml:space="preserve"> </v>
      </c>
    </row>
    <row r="665" spans="2:7" ht="20.100000000000001" customHeight="1">
      <c r="B665" s="11"/>
      <c r="C665" s="11"/>
      <c r="D665" s="15"/>
      <c r="E665" s="11"/>
      <c r="F665" s="16"/>
      <c r="G665" s="53" t="str">
        <f t="shared" si="11"/>
        <v xml:space="preserve"> </v>
      </c>
    </row>
    <row r="666" spans="2:7" ht="20.100000000000001" customHeight="1">
      <c r="B666" s="11"/>
      <c r="C666" s="11"/>
      <c r="D666" s="15"/>
      <c r="E666" s="11"/>
      <c r="F666" s="16"/>
      <c r="G666" s="53" t="str">
        <f t="shared" si="11"/>
        <v xml:space="preserve"> </v>
      </c>
    </row>
    <row r="667" spans="2:7" ht="20.100000000000001" customHeight="1">
      <c r="B667" s="11"/>
      <c r="C667" s="11"/>
      <c r="D667" s="15"/>
      <c r="E667" s="11"/>
      <c r="F667" s="16"/>
      <c r="G667" s="53" t="str">
        <f t="shared" si="11"/>
        <v xml:space="preserve"> </v>
      </c>
    </row>
    <row r="668" spans="2:7" ht="20.100000000000001" customHeight="1">
      <c r="B668" s="11"/>
      <c r="C668" s="11"/>
      <c r="D668" s="15"/>
      <c r="E668" s="11"/>
      <c r="F668" s="16"/>
      <c r="G668" s="53" t="str">
        <f t="shared" si="11"/>
        <v xml:space="preserve"> </v>
      </c>
    </row>
    <row r="669" spans="2:7" ht="20.100000000000001" customHeight="1">
      <c r="B669" s="11"/>
      <c r="C669" s="11"/>
      <c r="D669" s="15"/>
      <c r="E669" s="11"/>
      <c r="F669" s="16"/>
      <c r="G669" s="53" t="str">
        <f t="shared" si="11"/>
        <v xml:space="preserve"> </v>
      </c>
    </row>
    <row r="670" spans="2:7" ht="20.100000000000001" customHeight="1">
      <c r="B670" s="11"/>
      <c r="C670" s="11"/>
      <c r="D670" s="15"/>
      <c r="E670" s="11"/>
      <c r="F670" s="16"/>
      <c r="G670" s="53" t="str">
        <f t="shared" si="11"/>
        <v xml:space="preserve"> </v>
      </c>
    </row>
    <row r="671" spans="2:7" ht="20.100000000000001" customHeight="1">
      <c r="B671" s="11"/>
      <c r="C671" s="11"/>
      <c r="D671" s="15"/>
      <c r="E671" s="11"/>
      <c r="F671" s="16"/>
      <c r="G671" s="53" t="str">
        <f t="shared" si="11"/>
        <v xml:space="preserve"> </v>
      </c>
    </row>
    <row r="672" spans="2:7" ht="20.100000000000001" customHeight="1">
      <c r="B672" s="11"/>
      <c r="C672" s="11"/>
      <c r="D672" s="15"/>
      <c r="E672" s="11"/>
      <c r="F672" s="16"/>
      <c r="G672" s="53" t="str">
        <f t="shared" si="11"/>
        <v xml:space="preserve"> </v>
      </c>
    </row>
    <row r="673" spans="2:7" ht="20.100000000000001" customHeight="1">
      <c r="B673" s="11"/>
      <c r="C673" s="11"/>
      <c r="D673" s="15"/>
      <c r="E673" s="11"/>
      <c r="F673" s="16"/>
      <c r="G673" s="53" t="str">
        <f t="shared" si="11"/>
        <v xml:space="preserve"> </v>
      </c>
    </row>
    <row r="674" spans="2:7" ht="20.100000000000001" customHeight="1">
      <c r="B674" s="11"/>
      <c r="C674" s="11"/>
      <c r="D674" s="15"/>
      <c r="E674" s="11"/>
      <c r="F674" s="16"/>
      <c r="G674" s="53" t="str">
        <f t="shared" ref="G674:G737" si="12">IFERROR(IF(ISBLANK(C674)," ",IF(ISBLANK(D674),"NUM ARBOL",IF(ISBLANK(E674),"DAP",IF(ISBLANK(F674),"ALTURA",IF($E$33="DAP (cm)",PI()*((E674/100)^2)/4*F674*$F$9,IF($E$33="CAP (cm)",PI()*((E674/PI()/100)^2)/4*F674*$F$9))))))," ")</f>
        <v xml:space="preserve"> </v>
      </c>
    </row>
    <row r="675" spans="2:7" ht="20.100000000000001" customHeight="1">
      <c r="B675" s="11"/>
      <c r="C675" s="11"/>
      <c r="D675" s="15"/>
      <c r="E675" s="11"/>
      <c r="F675" s="16"/>
      <c r="G675" s="53" t="str">
        <f t="shared" si="12"/>
        <v xml:space="preserve"> </v>
      </c>
    </row>
    <row r="676" spans="2:7" ht="20.100000000000001" customHeight="1">
      <c r="B676" s="11"/>
      <c r="C676" s="11"/>
      <c r="D676" s="15"/>
      <c r="E676" s="11"/>
      <c r="F676" s="16"/>
      <c r="G676" s="53" t="str">
        <f t="shared" si="12"/>
        <v xml:space="preserve"> </v>
      </c>
    </row>
    <row r="677" spans="2:7" ht="20.100000000000001" customHeight="1">
      <c r="B677" s="11"/>
      <c r="C677" s="11"/>
      <c r="D677" s="15"/>
      <c r="E677" s="11"/>
      <c r="F677" s="16"/>
      <c r="G677" s="53" t="str">
        <f t="shared" si="12"/>
        <v xml:space="preserve"> </v>
      </c>
    </row>
    <row r="678" spans="2:7" ht="20.100000000000001" customHeight="1">
      <c r="B678" s="11"/>
      <c r="C678" s="11"/>
      <c r="D678" s="15"/>
      <c r="E678" s="11"/>
      <c r="F678" s="16"/>
      <c r="G678" s="53" t="str">
        <f t="shared" si="12"/>
        <v xml:space="preserve"> </v>
      </c>
    </row>
    <row r="679" spans="2:7" ht="20.100000000000001" customHeight="1">
      <c r="B679" s="11"/>
      <c r="C679" s="11"/>
      <c r="D679" s="15"/>
      <c r="E679" s="11"/>
      <c r="F679" s="16"/>
      <c r="G679" s="53" t="str">
        <f t="shared" si="12"/>
        <v xml:space="preserve"> </v>
      </c>
    </row>
    <row r="680" spans="2:7" ht="20.100000000000001" customHeight="1">
      <c r="B680" s="11"/>
      <c r="C680" s="11"/>
      <c r="D680" s="15"/>
      <c r="E680" s="11"/>
      <c r="F680" s="16"/>
      <c r="G680" s="53" t="str">
        <f t="shared" si="12"/>
        <v xml:space="preserve"> </v>
      </c>
    </row>
    <row r="681" spans="2:7" ht="20.100000000000001" customHeight="1">
      <c r="B681" s="11"/>
      <c r="C681" s="11"/>
      <c r="D681" s="15"/>
      <c r="E681" s="11"/>
      <c r="F681" s="16"/>
      <c r="G681" s="53" t="str">
        <f t="shared" si="12"/>
        <v xml:space="preserve"> </v>
      </c>
    </row>
    <row r="682" spans="2:7" ht="20.100000000000001" customHeight="1">
      <c r="B682" s="11"/>
      <c r="C682" s="11"/>
      <c r="D682" s="15"/>
      <c r="E682" s="11"/>
      <c r="F682" s="16"/>
      <c r="G682" s="53" t="str">
        <f t="shared" si="12"/>
        <v xml:space="preserve"> </v>
      </c>
    </row>
    <row r="683" spans="2:7" ht="20.100000000000001" customHeight="1">
      <c r="B683" s="11"/>
      <c r="C683" s="11"/>
      <c r="D683" s="15"/>
      <c r="E683" s="11"/>
      <c r="F683" s="16"/>
      <c r="G683" s="53" t="str">
        <f t="shared" si="12"/>
        <v xml:space="preserve"> </v>
      </c>
    </row>
    <row r="684" spans="2:7" ht="20.100000000000001" customHeight="1">
      <c r="B684" s="11"/>
      <c r="C684" s="11"/>
      <c r="D684" s="15"/>
      <c r="E684" s="11"/>
      <c r="F684" s="16"/>
      <c r="G684" s="53" t="str">
        <f t="shared" si="12"/>
        <v xml:space="preserve"> </v>
      </c>
    </row>
    <row r="685" spans="2:7" ht="20.100000000000001" customHeight="1">
      <c r="B685" s="11"/>
      <c r="C685" s="11"/>
      <c r="D685" s="15"/>
      <c r="E685" s="11"/>
      <c r="F685" s="16"/>
      <c r="G685" s="53" t="str">
        <f t="shared" si="12"/>
        <v xml:space="preserve"> </v>
      </c>
    </row>
    <row r="686" spans="2:7" ht="20.100000000000001" customHeight="1">
      <c r="B686" s="11"/>
      <c r="C686" s="11"/>
      <c r="D686" s="15"/>
      <c r="E686" s="11"/>
      <c r="F686" s="16"/>
      <c r="G686" s="53" t="str">
        <f t="shared" si="12"/>
        <v xml:space="preserve"> </v>
      </c>
    </row>
    <row r="687" spans="2:7" ht="20.100000000000001" customHeight="1">
      <c r="B687" s="11"/>
      <c r="C687" s="11"/>
      <c r="D687" s="15"/>
      <c r="E687" s="11"/>
      <c r="F687" s="16"/>
      <c r="G687" s="53" t="str">
        <f t="shared" si="12"/>
        <v xml:space="preserve"> </v>
      </c>
    </row>
    <row r="688" spans="2:7" ht="20.100000000000001" customHeight="1">
      <c r="B688" s="11"/>
      <c r="C688" s="11"/>
      <c r="D688" s="15"/>
      <c r="E688" s="11"/>
      <c r="F688" s="16"/>
      <c r="G688" s="53" t="str">
        <f t="shared" si="12"/>
        <v xml:space="preserve"> </v>
      </c>
    </row>
    <row r="689" spans="2:7" ht="20.100000000000001" customHeight="1">
      <c r="B689" s="11"/>
      <c r="C689" s="11"/>
      <c r="D689" s="15"/>
      <c r="E689" s="11"/>
      <c r="F689" s="16"/>
      <c r="G689" s="53" t="str">
        <f t="shared" si="12"/>
        <v xml:space="preserve"> </v>
      </c>
    </row>
    <row r="690" spans="2:7" ht="20.100000000000001" customHeight="1">
      <c r="B690" s="11"/>
      <c r="C690" s="11"/>
      <c r="D690" s="15"/>
      <c r="E690" s="11"/>
      <c r="F690" s="16"/>
      <c r="G690" s="53" t="str">
        <f t="shared" si="12"/>
        <v xml:space="preserve"> </v>
      </c>
    </row>
    <row r="691" spans="2:7" ht="20.100000000000001" customHeight="1">
      <c r="B691" s="11"/>
      <c r="C691" s="11"/>
      <c r="D691" s="15"/>
      <c r="E691" s="11"/>
      <c r="F691" s="16"/>
      <c r="G691" s="53" t="str">
        <f t="shared" si="12"/>
        <v xml:space="preserve"> </v>
      </c>
    </row>
    <row r="692" spans="2:7" ht="20.100000000000001" customHeight="1">
      <c r="B692" s="11"/>
      <c r="C692" s="11"/>
      <c r="D692" s="15"/>
      <c r="E692" s="11"/>
      <c r="F692" s="16"/>
      <c r="G692" s="53" t="str">
        <f t="shared" si="12"/>
        <v xml:space="preserve"> </v>
      </c>
    </row>
    <row r="693" spans="2:7" ht="20.100000000000001" customHeight="1">
      <c r="B693" s="11"/>
      <c r="C693" s="11"/>
      <c r="D693" s="15"/>
      <c r="E693" s="11"/>
      <c r="F693" s="16"/>
      <c r="G693" s="53" t="str">
        <f t="shared" si="12"/>
        <v xml:space="preserve"> </v>
      </c>
    </row>
    <row r="694" spans="2:7" ht="20.100000000000001" customHeight="1">
      <c r="B694" s="11"/>
      <c r="C694" s="11"/>
      <c r="D694" s="15"/>
      <c r="E694" s="11"/>
      <c r="F694" s="16"/>
      <c r="G694" s="53" t="str">
        <f t="shared" si="12"/>
        <v xml:space="preserve"> </v>
      </c>
    </row>
    <row r="695" spans="2:7" ht="20.100000000000001" customHeight="1">
      <c r="B695" s="11"/>
      <c r="C695" s="11"/>
      <c r="D695" s="15"/>
      <c r="E695" s="11"/>
      <c r="F695" s="16"/>
      <c r="G695" s="53" t="str">
        <f t="shared" si="12"/>
        <v xml:space="preserve"> </v>
      </c>
    </row>
    <row r="696" spans="2:7" ht="20.100000000000001" customHeight="1">
      <c r="B696" s="11"/>
      <c r="C696" s="11"/>
      <c r="D696" s="15"/>
      <c r="E696" s="11"/>
      <c r="F696" s="16"/>
      <c r="G696" s="53" t="str">
        <f t="shared" si="12"/>
        <v xml:space="preserve"> </v>
      </c>
    </row>
    <row r="697" spans="2:7" ht="20.100000000000001" customHeight="1">
      <c r="B697" s="11"/>
      <c r="C697" s="11"/>
      <c r="D697" s="15"/>
      <c r="E697" s="11"/>
      <c r="F697" s="16"/>
      <c r="G697" s="53" t="str">
        <f t="shared" si="12"/>
        <v xml:space="preserve"> </v>
      </c>
    </row>
    <row r="698" spans="2:7" ht="20.100000000000001" customHeight="1">
      <c r="B698" s="11"/>
      <c r="C698" s="11"/>
      <c r="D698" s="15"/>
      <c r="E698" s="11"/>
      <c r="F698" s="16"/>
      <c r="G698" s="53" t="str">
        <f t="shared" si="12"/>
        <v xml:space="preserve"> </v>
      </c>
    </row>
    <row r="699" spans="2:7" ht="20.100000000000001" customHeight="1">
      <c r="B699" s="11"/>
      <c r="C699" s="11"/>
      <c r="D699" s="15"/>
      <c r="E699" s="11"/>
      <c r="F699" s="16"/>
      <c r="G699" s="53" t="str">
        <f t="shared" si="12"/>
        <v xml:space="preserve"> </v>
      </c>
    </row>
    <row r="700" spans="2:7" ht="20.100000000000001" customHeight="1">
      <c r="B700" s="11"/>
      <c r="C700" s="11"/>
      <c r="D700" s="15"/>
      <c r="E700" s="11"/>
      <c r="F700" s="16"/>
      <c r="G700" s="53" t="str">
        <f t="shared" si="12"/>
        <v xml:space="preserve"> </v>
      </c>
    </row>
    <row r="701" spans="2:7" ht="20.100000000000001" customHeight="1">
      <c r="B701" s="11"/>
      <c r="C701" s="11"/>
      <c r="D701" s="15"/>
      <c r="E701" s="11"/>
      <c r="F701" s="16"/>
      <c r="G701" s="53" t="str">
        <f t="shared" si="12"/>
        <v xml:space="preserve"> </v>
      </c>
    </row>
    <row r="702" spans="2:7" ht="20.100000000000001" customHeight="1">
      <c r="B702" s="11"/>
      <c r="C702" s="11"/>
      <c r="D702" s="15"/>
      <c r="E702" s="11"/>
      <c r="F702" s="16"/>
      <c r="G702" s="53" t="str">
        <f t="shared" si="12"/>
        <v xml:space="preserve"> </v>
      </c>
    </row>
    <row r="703" spans="2:7" ht="20.100000000000001" customHeight="1">
      <c r="B703" s="11"/>
      <c r="C703" s="11"/>
      <c r="D703" s="15"/>
      <c r="E703" s="11"/>
      <c r="F703" s="16"/>
      <c r="G703" s="53" t="str">
        <f t="shared" si="12"/>
        <v xml:space="preserve"> </v>
      </c>
    </row>
    <row r="704" spans="2:7" ht="20.100000000000001" customHeight="1">
      <c r="B704" s="11"/>
      <c r="C704" s="11"/>
      <c r="D704" s="15"/>
      <c r="E704" s="11"/>
      <c r="F704" s="16"/>
      <c r="G704" s="53" t="str">
        <f t="shared" si="12"/>
        <v xml:space="preserve"> </v>
      </c>
    </row>
    <row r="705" spans="2:7" ht="20.100000000000001" customHeight="1">
      <c r="B705" s="11"/>
      <c r="C705" s="11"/>
      <c r="D705" s="15"/>
      <c r="E705" s="11"/>
      <c r="F705" s="16"/>
      <c r="G705" s="53" t="str">
        <f t="shared" si="12"/>
        <v xml:space="preserve"> </v>
      </c>
    </row>
    <row r="706" spans="2:7" ht="20.100000000000001" customHeight="1">
      <c r="B706" s="11"/>
      <c r="C706" s="11"/>
      <c r="D706" s="15"/>
      <c r="E706" s="11"/>
      <c r="F706" s="16"/>
      <c r="G706" s="53" t="str">
        <f t="shared" si="12"/>
        <v xml:space="preserve"> </v>
      </c>
    </row>
    <row r="707" spans="2:7" ht="20.100000000000001" customHeight="1">
      <c r="B707" s="11"/>
      <c r="C707" s="11"/>
      <c r="D707" s="15"/>
      <c r="E707" s="11"/>
      <c r="F707" s="16"/>
      <c r="G707" s="53" t="str">
        <f t="shared" si="12"/>
        <v xml:space="preserve"> </v>
      </c>
    </row>
    <row r="708" spans="2:7" ht="20.100000000000001" customHeight="1">
      <c r="B708" s="11"/>
      <c r="C708" s="11"/>
      <c r="D708" s="15"/>
      <c r="E708" s="11"/>
      <c r="F708" s="16"/>
      <c r="G708" s="53" t="str">
        <f t="shared" si="12"/>
        <v xml:space="preserve"> </v>
      </c>
    </row>
    <row r="709" spans="2:7" ht="20.100000000000001" customHeight="1">
      <c r="B709" s="11"/>
      <c r="C709" s="11"/>
      <c r="D709" s="15"/>
      <c r="E709" s="11"/>
      <c r="F709" s="16"/>
      <c r="G709" s="53" t="str">
        <f t="shared" si="12"/>
        <v xml:space="preserve"> </v>
      </c>
    </row>
    <row r="710" spans="2:7" ht="20.100000000000001" customHeight="1">
      <c r="B710" s="11"/>
      <c r="C710" s="11"/>
      <c r="D710" s="15"/>
      <c r="E710" s="11"/>
      <c r="F710" s="16"/>
      <c r="G710" s="53" t="str">
        <f t="shared" si="12"/>
        <v xml:space="preserve"> </v>
      </c>
    </row>
    <row r="711" spans="2:7" ht="20.100000000000001" customHeight="1">
      <c r="B711" s="11"/>
      <c r="C711" s="11"/>
      <c r="D711" s="15"/>
      <c r="E711" s="11"/>
      <c r="F711" s="16"/>
      <c r="G711" s="53" t="str">
        <f t="shared" si="12"/>
        <v xml:space="preserve"> </v>
      </c>
    </row>
    <row r="712" spans="2:7" ht="20.100000000000001" customHeight="1">
      <c r="B712" s="11"/>
      <c r="C712" s="11"/>
      <c r="D712" s="15"/>
      <c r="E712" s="11"/>
      <c r="F712" s="16"/>
      <c r="G712" s="53" t="str">
        <f t="shared" si="12"/>
        <v xml:space="preserve"> </v>
      </c>
    </row>
    <row r="713" spans="2:7" ht="20.100000000000001" customHeight="1">
      <c r="B713" s="11"/>
      <c r="C713" s="11"/>
      <c r="D713" s="15"/>
      <c r="E713" s="11"/>
      <c r="F713" s="16"/>
      <c r="G713" s="53" t="str">
        <f t="shared" si="12"/>
        <v xml:space="preserve"> </v>
      </c>
    </row>
    <row r="714" spans="2:7" ht="20.100000000000001" customHeight="1">
      <c r="B714" s="11"/>
      <c r="C714" s="11"/>
      <c r="D714" s="15"/>
      <c r="E714" s="11"/>
      <c r="F714" s="16"/>
      <c r="G714" s="53" t="str">
        <f t="shared" si="12"/>
        <v xml:space="preserve"> </v>
      </c>
    </row>
    <row r="715" spans="2:7" ht="20.100000000000001" customHeight="1">
      <c r="B715" s="11"/>
      <c r="C715" s="11"/>
      <c r="D715" s="15"/>
      <c r="E715" s="11"/>
      <c r="F715" s="16"/>
      <c r="G715" s="53" t="str">
        <f t="shared" si="12"/>
        <v xml:space="preserve"> </v>
      </c>
    </row>
    <row r="716" spans="2:7" ht="20.100000000000001" customHeight="1">
      <c r="B716" s="11"/>
      <c r="C716" s="11"/>
      <c r="D716" s="15"/>
      <c r="E716" s="11"/>
      <c r="F716" s="16"/>
      <c r="G716" s="53" t="str">
        <f t="shared" si="12"/>
        <v xml:space="preserve"> </v>
      </c>
    </row>
    <row r="717" spans="2:7" ht="20.100000000000001" customHeight="1">
      <c r="B717" s="11"/>
      <c r="C717" s="11"/>
      <c r="D717" s="15"/>
      <c r="E717" s="11"/>
      <c r="F717" s="16"/>
      <c r="G717" s="53" t="str">
        <f t="shared" si="12"/>
        <v xml:space="preserve"> </v>
      </c>
    </row>
    <row r="718" spans="2:7" ht="20.100000000000001" customHeight="1">
      <c r="B718" s="11"/>
      <c r="C718" s="11"/>
      <c r="D718" s="15"/>
      <c r="E718" s="11"/>
      <c r="F718" s="16"/>
      <c r="G718" s="53" t="str">
        <f t="shared" si="12"/>
        <v xml:space="preserve"> </v>
      </c>
    </row>
    <row r="719" spans="2:7" ht="20.100000000000001" customHeight="1">
      <c r="B719" s="11"/>
      <c r="C719" s="11"/>
      <c r="D719" s="15"/>
      <c r="E719" s="11"/>
      <c r="F719" s="16"/>
      <c r="G719" s="53" t="str">
        <f t="shared" si="12"/>
        <v xml:space="preserve"> </v>
      </c>
    </row>
    <row r="720" spans="2:7" ht="20.100000000000001" customHeight="1">
      <c r="B720" s="11"/>
      <c r="C720" s="11"/>
      <c r="D720" s="15"/>
      <c r="E720" s="11"/>
      <c r="F720" s="16"/>
      <c r="G720" s="53" t="str">
        <f t="shared" si="12"/>
        <v xml:space="preserve"> </v>
      </c>
    </row>
    <row r="721" spans="2:7" ht="20.100000000000001" customHeight="1">
      <c r="B721" s="11"/>
      <c r="C721" s="11"/>
      <c r="D721" s="15"/>
      <c r="E721" s="11"/>
      <c r="F721" s="16"/>
      <c r="G721" s="53" t="str">
        <f t="shared" si="12"/>
        <v xml:space="preserve"> </v>
      </c>
    </row>
    <row r="722" spans="2:7" ht="20.100000000000001" customHeight="1">
      <c r="B722" s="11"/>
      <c r="C722" s="11"/>
      <c r="D722" s="15"/>
      <c r="E722" s="11"/>
      <c r="F722" s="16"/>
      <c r="G722" s="53" t="str">
        <f t="shared" si="12"/>
        <v xml:space="preserve"> </v>
      </c>
    </row>
    <row r="723" spans="2:7" ht="20.100000000000001" customHeight="1">
      <c r="B723" s="11"/>
      <c r="C723" s="11"/>
      <c r="D723" s="15"/>
      <c r="E723" s="11"/>
      <c r="F723" s="16"/>
      <c r="G723" s="53" t="str">
        <f t="shared" si="12"/>
        <v xml:space="preserve"> </v>
      </c>
    </row>
    <row r="724" spans="2:7" ht="20.100000000000001" customHeight="1">
      <c r="B724" s="11"/>
      <c r="C724" s="11"/>
      <c r="D724" s="15"/>
      <c r="E724" s="11"/>
      <c r="F724" s="16"/>
      <c r="G724" s="53" t="str">
        <f t="shared" si="12"/>
        <v xml:space="preserve"> </v>
      </c>
    </row>
    <row r="725" spans="2:7" ht="20.100000000000001" customHeight="1">
      <c r="B725" s="11"/>
      <c r="C725" s="11"/>
      <c r="D725" s="15"/>
      <c r="E725" s="11"/>
      <c r="F725" s="16"/>
      <c r="G725" s="53" t="str">
        <f t="shared" si="12"/>
        <v xml:space="preserve"> </v>
      </c>
    </row>
    <row r="726" spans="2:7" ht="20.100000000000001" customHeight="1">
      <c r="B726" s="11"/>
      <c r="C726" s="11"/>
      <c r="D726" s="15"/>
      <c r="E726" s="11"/>
      <c r="F726" s="16"/>
      <c r="G726" s="53" t="str">
        <f t="shared" si="12"/>
        <v xml:space="preserve"> </v>
      </c>
    </row>
    <row r="727" spans="2:7" ht="20.100000000000001" customHeight="1">
      <c r="B727" s="11"/>
      <c r="C727" s="11"/>
      <c r="D727" s="15"/>
      <c r="E727" s="11"/>
      <c r="F727" s="16"/>
      <c r="G727" s="53" t="str">
        <f t="shared" si="12"/>
        <v xml:space="preserve"> </v>
      </c>
    </row>
    <row r="728" spans="2:7" ht="20.100000000000001" customHeight="1">
      <c r="B728" s="11"/>
      <c r="C728" s="11"/>
      <c r="D728" s="15"/>
      <c r="E728" s="11"/>
      <c r="F728" s="16"/>
      <c r="G728" s="53" t="str">
        <f t="shared" si="12"/>
        <v xml:space="preserve"> </v>
      </c>
    </row>
    <row r="729" spans="2:7" ht="20.100000000000001" customHeight="1">
      <c r="B729" s="11"/>
      <c r="C729" s="11"/>
      <c r="D729" s="15"/>
      <c r="E729" s="11"/>
      <c r="F729" s="16"/>
      <c r="G729" s="53" t="str">
        <f t="shared" si="12"/>
        <v xml:space="preserve"> </v>
      </c>
    </row>
    <row r="730" spans="2:7" ht="20.100000000000001" customHeight="1">
      <c r="B730" s="11"/>
      <c r="C730" s="11"/>
      <c r="D730" s="15"/>
      <c r="E730" s="11"/>
      <c r="F730" s="16"/>
      <c r="G730" s="53" t="str">
        <f t="shared" si="12"/>
        <v xml:space="preserve"> </v>
      </c>
    </row>
    <row r="731" spans="2:7" ht="20.100000000000001" customHeight="1">
      <c r="B731" s="11"/>
      <c r="C731" s="11"/>
      <c r="D731" s="15"/>
      <c r="E731" s="11"/>
      <c r="F731" s="16"/>
      <c r="G731" s="53" t="str">
        <f t="shared" si="12"/>
        <v xml:space="preserve"> </v>
      </c>
    </row>
    <row r="732" spans="2:7" ht="20.100000000000001" customHeight="1">
      <c r="B732" s="11"/>
      <c r="C732" s="11"/>
      <c r="D732" s="15"/>
      <c r="E732" s="11"/>
      <c r="F732" s="16"/>
      <c r="G732" s="53" t="str">
        <f t="shared" si="12"/>
        <v xml:space="preserve"> </v>
      </c>
    </row>
    <row r="733" spans="2:7" ht="20.100000000000001" customHeight="1">
      <c r="B733" s="11"/>
      <c r="C733" s="11"/>
      <c r="D733" s="15"/>
      <c r="E733" s="11"/>
      <c r="F733" s="16"/>
      <c r="G733" s="53" t="str">
        <f t="shared" si="12"/>
        <v xml:space="preserve"> </v>
      </c>
    </row>
    <row r="734" spans="2:7" ht="20.100000000000001" customHeight="1">
      <c r="B734" s="11"/>
      <c r="C734" s="11"/>
      <c r="D734" s="15"/>
      <c r="E734" s="11"/>
      <c r="F734" s="16"/>
      <c r="G734" s="53" t="str">
        <f t="shared" si="12"/>
        <v xml:space="preserve"> </v>
      </c>
    </row>
    <row r="735" spans="2:7" ht="20.100000000000001" customHeight="1">
      <c r="B735" s="11"/>
      <c r="C735" s="11"/>
      <c r="D735" s="15"/>
      <c r="E735" s="11"/>
      <c r="F735" s="16"/>
      <c r="G735" s="53" t="str">
        <f t="shared" si="12"/>
        <v xml:space="preserve"> </v>
      </c>
    </row>
    <row r="736" spans="2:7" ht="20.100000000000001" customHeight="1">
      <c r="B736" s="11"/>
      <c r="C736" s="11"/>
      <c r="D736" s="15"/>
      <c r="E736" s="11"/>
      <c r="F736" s="16"/>
      <c r="G736" s="53" t="str">
        <f t="shared" si="12"/>
        <v xml:space="preserve"> </v>
      </c>
    </row>
    <row r="737" spans="2:7" ht="20.100000000000001" customHeight="1">
      <c r="B737" s="11"/>
      <c r="C737" s="11"/>
      <c r="D737" s="15"/>
      <c r="E737" s="11"/>
      <c r="F737" s="16"/>
      <c r="G737" s="53" t="str">
        <f t="shared" si="12"/>
        <v xml:space="preserve"> </v>
      </c>
    </row>
    <row r="738" spans="2:7" ht="20.100000000000001" customHeight="1">
      <c r="B738" s="11"/>
      <c r="C738" s="11"/>
      <c r="D738" s="15"/>
      <c r="E738" s="11"/>
      <c r="F738" s="16"/>
      <c r="G738" s="53" t="str">
        <f t="shared" ref="G738:G801" si="13">IFERROR(IF(ISBLANK(C738)," ",IF(ISBLANK(D738),"NUM ARBOL",IF(ISBLANK(E738),"DAP",IF(ISBLANK(F738),"ALTURA",IF($E$33="DAP (cm)",PI()*((E738/100)^2)/4*F738*$F$9,IF($E$33="CAP (cm)",PI()*((E738/PI()/100)^2)/4*F738*$F$9))))))," ")</f>
        <v xml:space="preserve"> </v>
      </c>
    </row>
    <row r="739" spans="2:7" ht="20.100000000000001" customHeight="1">
      <c r="B739" s="11"/>
      <c r="C739" s="11"/>
      <c r="D739" s="15"/>
      <c r="E739" s="11"/>
      <c r="F739" s="16"/>
      <c r="G739" s="53" t="str">
        <f t="shared" si="13"/>
        <v xml:space="preserve"> </v>
      </c>
    </row>
    <row r="740" spans="2:7" ht="20.100000000000001" customHeight="1">
      <c r="B740" s="11"/>
      <c r="C740" s="11"/>
      <c r="D740" s="15"/>
      <c r="E740" s="11"/>
      <c r="F740" s="16"/>
      <c r="G740" s="53" t="str">
        <f t="shared" si="13"/>
        <v xml:space="preserve"> </v>
      </c>
    </row>
    <row r="741" spans="2:7" ht="20.100000000000001" customHeight="1">
      <c r="B741" s="11"/>
      <c r="C741" s="11"/>
      <c r="D741" s="15"/>
      <c r="E741" s="11"/>
      <c r="F741" s="16"/>
      <c r="G741" s="53" t="str">
        <f t="shared" si="13"/>
        <v xml:space="preserve"> </v>
      </c>
    </row>
    <row r="742" spans="2:7" ht="20.100000000000001" customHeight="1">
      <c r="B742" s="11"/>
      <c r="C742" s="11"/>
      <c r="D742" s="15"/>
      <c r="E742" s="11"/>
      <c r="F742" s="16"/>
      <c r="G742" s="53" t="str">
        <f t="shared" si="13"/>
        <v xml:space="preserve"> </v>
      </c>
    </row>
    <row r="743" spans="2:7" ht="20.100000000000001" customHeight="1">
      <c r="B743" s="11"/>
      <c r="C743" s="11"/>
      <c r="D743" s="15"/>
      <c r="E743" s="11"/>
      <c r="F743" s="16"/>
      <c r="G743" s="53" t="str">
        <f t="shared" si="13"/>
        <v xml:space="preserve"> </v>
      </c>
    </row>
    <row r="744" spans="2:7" ht="20.100000000000001" customHeight="1">
      <c r="B744" s="11"/>
      <c r="C744" s="11"/>
      <c r="D744" s="15"/>
      <c r="E744" s="11"/>
      <c r="F744" s="16"/>
      <c r="G744" s="53" t="str">
        <f t="shared" si="13"/>
        <v xml:space="preserve"> </v>
      </c>
    </row>
    <row r="745" spans="2:7" ht="20.100000000000001" customHeight="1">
      <c r="B745" s="11"/>
      <c r="C745" s="11"/>
      <c r="D745" s="15"/>
      <c r="E745" s="11"/>
      <c r="F745" s="16"/>
      <c r="G745" s="53" t="str">
        <f t="shared" si="13"/>
        <v xml:space="preserve"> </v>
      </c>
    </row>
    <row r="746" spans="2:7" ht="20.100000000000001" customHeight="1">
      <c r="B746" s="11"/>
      <c r="C746" s="11"/>
      <c r="D746" s="15"/>
      <c r="E746" s="11"/>
      <c r="F746" s="16"/>
      <c r="G746" s="53" t="str">
        <f t="shared" si="13"/>
        <v xml:space="preserve"> </v>
      </c>
    </row>
    <row r="747" spans="2:7" ht="20.100000000000001" customHeight="1">
      <c r="B747" s="11"/>
      <c r="C747" s="11"/>
      <c r="D747" s="15"/>
      <c r="E747" s="11"/>
      <c r="F747" s="16"/>
      <c r="G747" s="53" t="str">
        <f t="shared" si="13"/>
        <v xml:space="preserve"> </v>
      </c>
    </row>
    <row r="748" spans="2:7" ht="20.100000000000001" customHeight="1">
      <c r="B748" s="11"/>
      <c r="C748" s="11"/>
      <c r="D748" s="15"/>
      <c r="E748" s="11"/>
      <c r="F748" s="16"/>
      <c r="G748" s="53" t="str">
        <f t="shared" si="13"/>
        <v xml:space="preserve"> </v>
      </c>
    </row>
    <row r="749" spans="2:7" ht="20.100000000000001" customHeight="1">
      <c r="B749" s="11"/>
      <c r="C749" s="11"/>
      <c r="D749" s="15"/>
      <c r="E749" s="11"/>
      <c r="F749" s="16"/>
      <c r="G749" s="53" t="str">
        <f t="shared" si="13"/>
        <v xml:space="preserve"> </v>
      </c>
    </row>
    <row r="750" spans="2:7" ht="20.100000000000001" customHeight="1">
      <c r="B750" s="11"/>
      <c r="C750" s="11"/>
      <c r="D750" s="15"/>
      <c r="E750" s="11"/>
      <c r="F750" s="16"/>
      <c r="G750" s="53" t="str">
        <f t="shared" si="13"/>
        <v xml:space="preserve"> </v>
      </c>
    </row>
    <row r="751" spans="2:7" ht="20.100000000000001" customHeight="1">
      <c r="B751" s="11"/>
      <c r="C751" s="11"/>
      <c r="D751" s="15"/>
      <c r="E751" s="11"/>
      <c r="F751" s="16"/>
      <c r="G751" s="53" t="str">
        <f t="shared" si="13"/>
        <v xml:space="preserve"> </v>
      </c>
    </row>
    <row r="752" spans="2:7" ht="20.100000000000001" customHeight="1">
      <c r="B752" s="11"/>
      <c r="C752" s="11"/>
      <c r="D752" s="15"/>
      <c r="E752" s="11"/>
      <c r="F752" s="16"/>
      <c r="G752" s="53" t="str">
        <f t="shared" si="13"/>
        <v xml:space="preserve"> </v>
      </c>
    </row>
    <row r="753" spans="2:7" ht="20.100000000000001" customHeight="1">
      <c r="B753" s="11"/>
      <c r="C753" s="11"/>
      <c r="D753" s="15"/>
      <c r="E753" s="11"/>
      <c r="F753" s="16"/>
      <c r="G753" s="53" t="str">
        <f t="shared" si="13"/>
        <v xml:space="preserve"> </v>
      </c>
    </row>
    <row r="754" spans="2:7" ht="20.100000000000001" customHeight="1">
      <c r="B754" s="11"/>
      <c r="C754" s="11"/>
      <c r="D754" s="15"/>
      <c r="E754" s="11"/>
      <c r="F754" s="16"/>
      <c r="G754" s="53" t="str">
        <f t="shared" si="13"/>
        <v xml:space="preserve"> </v>
      </c>
    </row>
    <row r="755" spans="2:7" ht="20.100000000000001" customHeight="1">
      <c r="B755" s="11"/>
      <c r="C755" s="11"/>
      <c r="D755" s="15"/>
      <c r="E755" s="11"/>
      <c r="F755" s="16"/>
      <c r="G755" s="53" t="str">
        <f t="shared" si="13"/>
        <v xml:space="preserve"> </v>
      </c>
    </row>
    <row r="756" spans="2:7" ht="20.100000000000001" customHeight="1">
      <c r="B756" s="11"/>
      <c r="C756" s="11"/>
      <c r="D756" s="15"/>
      <c r="E756" s="11"/>
      <c r="F756" s="16"/>
      <c r="G756" s="53" t="str">
        <f t="shared" si="13"/>
        <v xml:space="preserve"> </v>
      </c>
    </row>
    <row r="757" spans="2:7" ht="20.100000000000001" customHeight="1">
      <c r="B757" s="11"/>
      <c r="C757" s="11"/>
      <c r="D757" s="15"/>
      <c r="E757" s="11"/>
      <c r="F757" s="16"/>
      <c r="G757" s="53" t="str">
        <f t="shared" si="13"/>
        <v xml:space="preserve"> </v>
      </c>
    </row>
    <row r="758" spans="2:7" ht="20.100000000000001" customHeight="1">
      <c r="B758" s="11"/>
      <c r="C758" s="11"/>
      <c r="D758" s="15"/>
      <c r="E758" s="11"/>
      <c r="F758" s="16"/>
      <c r="G758" s="53" t="str">
        <f t="shared" si="13"/>
        <v xml:space="preserve"> </v>
      </c>
    </row>
    <row r="759" spans="2:7" ht="20.100000000000001" customHeight="1">
      <c r="B759" s="11"/>
      <c r="C759" s="11"/>
      <c r="D759" s="15"/>
      <c r="E759" s="11"/>
      <c r="F759" s="16"/>
      <c r="G759" s="53" t="str">
        <f t="shared" si="13"/>
        <v xml:space="preserve"> </v>
      </c>
    </row>
    <row r="760" spans="2:7" ht="20.100000000000001" customHeight="1">
      <c r="B760" s="11"/>
      <c r="C760" s="11"/>
      <c r="D760" s="15"/>
      <c r="E760" s="11"/>
      <c r="F760" s="16"/>
      <c r="G760" s="53" t="str">
        <f t="shared" si="13"/>
        <v xml:space="preserve"> </v>
      </c>
    </row>
    <row r="761" spans="2:7" ht="20.100000000000001" customHeight="1">
      <c r="B761" s="11"/>
      <c r="C761" s="11"/>
      <c r="D761" s="15"/>
      <c r="E761" s="11"/>
      <c r="F761" s="16"/>
      <c r="G761" s="53" t="str">
        <f t="shared" si="13"/>
        <v xml:space="preserve"> </v>
      </c>
    </row>
    <row r="762" spans="2:7" ht="20.100000000000001" customHeight="1">
      <c r="B762" s="11"/>
      <c r="C762" s="11"/>
      <c r="D762" s="15"/>
      <c r="E762" s="11"/>
      <c r="F762" s="16"/>
      <c r="G762" s="53" t="str">
        <f t="shared" si="13"/>
        <v xml:space="preserve"> </v>
      </c>
    </row>
    <row r="763" spans="2:7" ht="20.100000000000001" customHeight="1">
      <c r="B763" s="11"/>
      <c r="C763" s="11"/>
      <c r="D763" s="15"/>
      <c r="E763" s="11"/>
      <c r="F763" s="16"/>
      <c r="G763" s="53" t="str">
        <f t="shared" si="13"/>
        <v xml:space="preserve"> </v>
      </c>
    </row>
    <row r="764" spans="2:7" ht="20.100000000000001" customHeight="1">
      <c r="B764" s="11"/>
      <c r="C764" s="11"/>
      <c r="D764" s="15"/>
      <c r="E764" s="11"/>
      <c r="F764" s="16"/>
      <c r="G764" s="53" t="str">
        <f t="shared" si="13"/>
        <v xml:space="preserve"> </v>
      </c>
    </row>
    <row r="765" spans="2:7" ht="20.100000000000001" customHeight="1">
      <c r="B765" s="11"/>
      <c r="C765" s="11"/>
      <c r="D765" s="15"/>
      <c r="E765" s="11"/>
      <c r="F765" s="16"/>
      <c r="G765" s="53" t="str">
        <f t="shared" si="13"/>
        <v xml:space="preserve"> </v>
      </c>
    </row>
    <row r="766" spans="2:7" ht="20.100000000000001" customHeight="1">
      <c r="B766" s="11"/>
      <c r="C766" s="11"/>
      <c r="D766" s="15"/>
      <c r="E766" s="11"/>
      <c r="F766" s="16"/>
      <c r="G766" s="53" t="str">
        <f t="shared" si="13"/>
        <v xml:space="preserve"> </v>
      </c>
    </row>
    <row r="767" spans="2:7" ht="20.100000000000001" customHeight="1">
      <c r="B767" s="11"/>
      <c r="C767" s="11"/>
      <c r="D767" s="15"/>
      <c r="E767" s="11"/>
      <c r="F767" s="16"/>
      <c r="G767" s="53" t="str">
        <f t="shared" si="13"/>
        <v xml:space="preserve"> </v>
      </c>
    </row>
    <row r="768" spans="2:7" ht="20.100000000000001" customHeight="1">
      <c r="B768" s="11"/>
      <c r="C768" s="11"/>
      <c r="D768" s="15"/>
      <c r="E768" s="11"/>
      <c r="F768" s="16"/>
      <c r="G768" s="53" t="str">
        <f t="shared" si="13"/>
        <v xml:space="preserve"> </v>
      </c>
    </row>
    <row r="769" spans="2:7" ht="20.100000000000001" customHeight="1">
      <c r="B769" s="11"/>
      <c r="C769" s="11"/>
      <c r="D769" s="15"/>
      <c r="E769" s="11"/>
      <c r="F769" s="16"/>
      <c r="G769" s="53" t="str">
        <f t="shared" si="13"/>
        <v xml:space="preserve"> </v>
      </c>
    </row>
    <row r="770" spans="2:7" ht="20.100000000000001" customHeight="1">
      <c r="B770" s="11"/>
      <c r="C770" s="11"/>
      <c r="D770" s="15"/>
      <c r="E770" s="11"/>
      <c r="F770" s="16"/>
      <c r="G770" s="53" t="str">
        <f t="shared" si="13"/>
        <v xml:space="preserve"> </v>
      </c>
    </row>
    <row r="771" spans="2:7" ht="20.100000000000001" customHeight="1">
      <c r="B771" s="11"/>
      <c r="C771" s="11"/>
      <c r="D771" s="15"/>
      <c r="E771" s="11"/>
      <c r="F771" s="16"/>
      <c r="G771" s="53" t="str">
        <f t="shared" si="13"/>
        <v xml:space="preserve"> </v>
      </c>
    </row>
    <row r="772" spans="2:7" ht="20.100000000000001" customHeight="1">
      <c r="B772" s="11"/>
      <c r="C772" s="11"/>
      <c r="D772" s="15"/>
      <c r="E772" s="11"/>
      <c r="F772" s="16"/>
      <c r="G772" s="53" t="str">
        <f t="shared" si="13"/>
        <v xml:space="preserve"> </v>
      </c>
    </row>
    <row r="773" spans="2:7" ht="20.100000000000001" customHeight="1">
      <c r="B773" s="11"/>
      <c r="C773" s="11"/>
      <c r="D773" s="15"/>
      <c r="E773" s="11"/>
      <c r="F773" s="16"/>
      <c r="G773" s="53" t="str">
        <f t="shared" si="13"/>
        <v xml:space="preserve"> </v>
      </c>
    </row>
    <row r="774" spans="2:7" ht="20.100000000000001" customHeight="1">
      <c r="B774" s="11"/>
      <c r="C774" s="11"/>
      <c r="D774" s="15"/>
      <c r="E774" s="11"/>
      <c r="F774" s="16"/>
      <c r="G774" s="53" t="str">
        <f t="shared" si="13"/>
        <v xml:space="preserve"> </v>
      </c>
    </row>
    <row r="775" spans="2:7" ht="20.100000000000001" customHeight="1">
      <c r="B775" s="11"/>
      <c r="C775" s="11"/>
      <c r="D775" s="15"/>
      <c r="E775" s="11"/>
      <c r="F775" s="16"/>
      <c r="G775" s="53" t="str">
        <f t="shared" si="13"/>
        <v xml:space="preserve"> </v>
      </c>
    </row>
    <row r="776" spans="2:7" ht="20.100000000000001" customHeight="1">
      <c r="B776" s="11"/>
      <c r="C776" s="11"/>
      <c r="D776" s="15"/>
      <c r="E776" s="11"/>
      <c r="F776" s="16"/>
      <c r="G776" s="53" t="str">
        <f t="shared" si="13"/>
        <v xml:space="preserve"> </v>
      </c>
    </row>
    <row r="777" spans="2:7" ht="20.100000000000001" customHeight="1">
      <c r="B777" s="11"/>
      <c r="C777" s="11"/>
      <c r="D777" s="15"/>
      <c r="E777" s="11"/>
      <c r="F777" s="16"/>
      <c r="G777" s="53" t="str">
        <f t="shared" si="13"/>
        <v xml:space="preserve"> </v>
      </c>
    </row>
    <row r="778" spans="2:7" ht="20.100000000000001" customHeight="1">
      <c r="B778" s="11"/>
      <c r="C778" s="11"/>
      <c r="D778" s="15"/>
      <c r="E778" s="11"/>
      <c r="F778" s="16"/>
      <c r="G778" s="53" t="str">
        <f t="shared" si="13"/>
        <v xml:space="preserve"> </v>
      </c>
    </row>
    <row r="779" spans="2:7" ht="20.100000000000001" customHeight="1">
      <c r="B779" s="11"/>
      <c r="C779" s="11"/>
      <c r="D779" s="15"/>
      <c r="E779" s="11"/>
      <c r="F779" s="16"/>
      <c r="G779" s="53" t="str">
        <f t="shared" si="13"/>
        <v xml:space="preserve"> </v>
      </c>
    </row>
    <row r="780" spans="2:7" ht="20.100000000000001" customHeight="1">
      <c r="B780" s="11"/>
      <c r="C780" s="11"/>
      <c r="D780" s="15"/>
      <c r="E780" s="11"/>
      <c r="F780" s="16"/>
      <c r="G780" s="53" t="str">
        <f t="shared" si="13"/>
        <v xml:space="preserve"> </v>
      </c>
    </row>
    <row r="781" spans="2:7" ht="20.100000000000001" customHeight="1">
      <c r="B781" s="11"/>
      <c r="C781" s="11"/>
      <c r="D781" s="15"/>
      <c r="E781" s="11"/>
      <c r="F781" s="16"/>
      <c r="G781" s="53" t="str">
        <f t="shared" si="13"/>
        <v xml:space="preserve"> </v>
      </c>
    </row>
    <row r="782" spans="2:7" ht="20.100000000000001" customHeight="1">
      <c r="B782" s="11"/>
      <c r="C782" s="11"/>
      <c r="D782" s="15"/>
      <c r="E782" s="11"/>
      <c r="F782" s="16"/>
      <c r="G782" s="53" t="str">
        <f t="shared" si="13"/>
        <v xml:space="preserve"> </v>
      </c>
    </row>
    <row r="783" spans="2:7" ht="20.100000000000001" customHeight="1">
      <c r="B783" s="11"/>
      <c r="C783" s="11"/>
      <c r="D783" s="15"/>
      <c r="E783" s="11"/>
      <c r="F783" s="16"/>
      <c r="G783" s="53" t="str">
        <f t="shared" si="13"/>
        <v xml:space="preserve"> </v>
      </c>
    </row>
    <row r="784" spans="2:7" ht="20.100000000000001" customHeight="1">
      <c r="B784" s="11"/>
      <c r="C784" s="11"/>
      <c r="D784" s="15"/>
      <c r="E784" s="11"/>
      <c r="F784" s="16"/>
      <c r="G784" s="53" t="str">
        <f t="shared" si="13"/>
        <v xml:space="preserve"> </v>
      </c>
    </row>
    <row r="785" spans="2:7" ht="20.100000000000001" customHeight="1">
      <c r="B785" s="11"/>
      <c r="C785" s="11"/>
      <c r="D785" s="15"/>
      <c r="E785" s="11"/>
      <c r="F785" s="16"/>
      <c r="G785" s="53" t="str">
        <f t="shared" si="13"/>
        <v xml:space="preserve"> </v>
      </c>
    </row>
    <row r="786" spans="2:7" ht="20.100000000000001" customHeight="1">
      <c r="B786" s="11"/>
      <c r="C786" s="11"/>
      <c r="D786" s="15"/>
      <c r="E786" s="11"/>
      <c r="F786" s="16"/>
      <c r="G786" s="53" t="str">
        <f t="shared" si="13"/>
        <v xml:space="preserve"> </v>
      </c>
    </row>
    <row r="787" spans="2:7" ht="20.100000000000001" customHeight="1">
      <c r="B787" s="11"/>
      <c r="C787" s="11"/>
      <c r="D787" s="15"/>
      <c r="E787" s="11"/>
      <c r="F787" s="16"/>
      <c r="G787" s="53" t="str">
        <f t="shared" si="13"/>
        <v xml:space="preserve"> </v>
      </c>
    </row>
    <row r="788" spans="2:7" ht="20.100000000000001" customHeight="1">
      <c r="B788" s="11"/>
      <c r="C788" s="11"/>
      <c r="D788" s="15"/>
      <c r="E788" s="11"/>
      <c r="F788" s="16"/>
      <c r="G788" s="53" t="str">
        <f t="shared" si="13"/>
        <v xml:space="preserve"> </v>
      </c>
    </row>
    <row r="789" spans="2:7" ht="20.100000000000001" customHeight="1">
      <c r="B789" s="11"/>
      <c r="C789" s="11"/>
      <c r="D789" s="15"/>
      <c r="E789" s="11"/>
      <c r="F789" s="16"/>
      <c r="G789" s="53" t="str">
        <f t="shared" si="13"/>
        <v xml:space="preserve"> </v>
      </c>
    </row>
    <row r="790" spans="2:7" ht="20.100000000000001" customHeight="1">
      <c r="B790" s="11"/>
      <c r="C790" s="11"/>
      <c r="D790" s="15"/>
      <c r="E790" s="11"/>
      <c r="F790" s="16"/>
      <c r="G790" s="53" t="str">
        <f t="shared" si="13"/>
        <v xml:space="preserve"> </v>
      </c>
    </row>
    <row r="791" spans="2:7" ht="20.100000000000001" customHeight="1">
      <c r="B791" s="11"/>
      <c r="C791" s="11"/>
      <c r="D791" s="15"/>
      <c r="E791" s="11"/>
      <c r="F791" s="16"/>
      <c r="G791" s="53" t="str">
        <f t="shared" si="13"/>
        <v xml:space="preserve"> </v>
      </c>
    </row>
    <row r="792" spans="2:7" ht="20.100000000000001" customHeight="1">
      <c r="B792" s="11"/>
      <c r="C792" s="11"/>
      <c r="D792" s="15"/>
      <c r="E792" s="11"/>
      <c r="F792" s="16"/>
      <c r="G792" s="53" t="str">
        <f t="shared" si="13"/>
        <v xml:space="preserve"> </v>
      </c>
    </row>
    <row r="793" spans="2:7" ht="20.100000000000001" customHeight="1">
      <c r="B793" s="11"/>
      <c r="C793" s="11"/>
      <c r="D793" s="15"/>
      <c r="E793" s="11"/>
      <c r="F793" s="16"/>
      <c r="G793" s="53" t="str">
        <f t="shared" si="13"/>
        <v xml:space="preserve"> </v>
      </c>
    </row>
    <row r="794" spans="2:7" ht="20.100000000000001" customHeight="1">
      <c r="B794" s="11"/>
      <c r="C794" s="11"/>
      <c r="D794" s="15"/>
      <c r="E794" s="11"/>
      <c r="F794" s="16"/>
      <c r="G794" s="53" t="str">
        <f t="shared" si="13"/>
        <v xml:space="preserve"> </v>
      </c>
    </row>
    <row r="795" spans="2:7" ht="20.100000000000001" customHeight="1">
      <c r="B795" s="11"/>
      <c r="C795" s="11"/>
      <c r="D795" s="15"/>
      <c r="E795" s="11"/>
      <c r="F795" s="16"/>
      <c r="G795" s="53" t="str">
        <f t="shared" si="13"/>
        <v xml:space="preserve"> </v>
      </c>
    </row>
    <row r="796" spans="2:7" ht="20.100000000000001" customHeight="1">
      <c r="B796" s="11"/>
      <c r="C796" s="11"/>
      <c r="D796" s="15"/>
      <c r="E796" s="11"/>
      <c r="F796" s="16"/>
      <c r="G796" s="53" t="str">
        <f t="shared" si="13"/>
        <v xml:space="preserve"> </v>
      </c>
    </row>
    <row r="797" spans="2:7" ht="20.100000000000001" customHeight="1">
      <c r="B797" s="11"/>
      <c r="C797" s="11"/>
      <c r="D797" s="15"/>
      <c r="E797" s="11"/>
      <c r="F797" s="16"/>
      <c r="G797" s="53" t="str">
        <f t="shared" si="13"/>
        <v xml:space="preserve"> </v>
      </c>
    </row>
    <row r="798" spans="2:7" ht="20.100000000000001" customHeight="1">
      <c r="B798" s="11"/>
      <c r="C798" s="11"/>
      <c r="D798" s="15"/>
      <c r="E798" s="11"/>
      <c r="F798" s="16"/>
      <c r="G798" s="53" t="str">
        <f t="shared" si="13"/>
        <v xml:space="preserve"> </v>
      </c>
    </row>
    <row r="799" spans="2:7" ht="20.100000000000001" customHeight="1">
      <c r="B799" s="11"/>
      <c r="C799" s="11"/>
      <c r="D799" s="15"/>
      <c r="E799" s="11"/>
      <c r="F799" s="16"/>
      <c r="G799" s="53" t="str">
        <f t="shared" si="13"/>
        <v xml:space="preserve"> </v>
      </c>
    </row>
    <row r="800" spans="2:7" ht="20.100000000000001" customHeight="1">
      <c r="B800" s="11"/>
      <c r="C800" s="11"/>
      <c r="D800" s="15"/>
      <c r="E800" s="11"/>
      <c r="F800" s="16"/>
      <c r="G800" s="53" t="str">
        <f t="shared" si="13"/>
        <v xml:space="preserve"> </v>
      </c>
    </row>
    <row r="801" spans="2:7" ht="20.100000000000001" customHeight="1">
      <c r="B801" s="11"/>
      <c r="C801" s="11"/>
      <c r="D801" s="15"/>
      <c r="E801" s="11"/>
      <c r="F801" s="16"/>
      <c r="G801" s="53" t="str">
        <f t="shared" si="13"/>
        <v xml:space="preserve"> </v>
      </c>
    </row>
    <row r="802" spans="2:7" ht="20.100000000000001" customHeight="1">
      <c r="B802" s="11"/>
      <c r="C802" s="11"/>
      <c r="D802" s="15"/>
      <c r="E802" s="11"/>
      <c r="F802" s="16"/>
      <c r="G802" s="53" t="str">
        <f t="shared" ref="G802:G865" si="14">IFERROR(IF(ISBLANK(C802)," ",IF(ISBLANK(D802),"NUM ARBOL",IF(ISBLANK(E802),"DAP",IF(ISBLANK(F802),"ALTURA",IF($E$33="DAP (cm)",PI()*((E802/100)^2)/4*F802*$F$9,IF($E$33="CAP (cm)",PI()*((E802/PI()/100)^2)/4*F802*$F$9))))))," ")</f>
        <v xml:space="preserve"> </v>
      </c>
    </row>
    <row r="803" spans="2:7" ht="20.100000000000001" customHeight="1">
      <c r="B803" s="11"/>
      <c r="C803" s="11"/>
      <c r="D803" s="15"/>
      <c r="E803" s="11"/>
      <c r="F803" s="16"/>
      <c r="G803" s="53" t="str">
        <f t="shared" si="14"/>
        <v xml:space="preserve"> </v>
      </c>
    </row>
    <row r="804" spans="2:7" ht="20.100000000000001" customHeight="1">
      <c r="B804" s="11"/>
      <c r="C804" s="11"/>
      <c r="D804" s="15"/>
      <c r="E804" s="11"/>
      <c r="F804" s="16"/>
      <c r="G804" s="53" t="str">
        <f t="shared" si="14"/>
        <v xml:space="preserve"> </v>
      </c>
    </row>
    <row r="805" spans="2:7" ht="20.100000000000001" customHeight="1">
      <c r="B805" s="11"/>
      <c r="C805" s="11"/>
      <c r="D805" s="15"/>
      <c r="E805" s="11"/>
      <c r="F805" s="16"/>
      <c r="G805" s="53" t="str">
        <f t="shared" si="14"/>
        <v xml:space="preserve"> </v>
      </c>
    </row>
    <row r="806" spans="2:7" ht="20.100000000000001" customHeight="1">
      <c r="B806" s="11"/>
      <c r="C806" s="11"/>
      <c r="D806" s="15"/>
      <c r="E806" s="11"/>
      <c r="F806" s="16"/>
      <c r="G806" s="53" t="str">
        <f t="shared" si="14"/>
        <v xml:space="preserve"> </v>
      </c>
    </row>
    <row r="807" spans="2:7" ht="20.100000000000001" customHeight="1">
      <c r="B807" s="11"/>
      <c r="C807" s="11"/>
      <c r="D807" s="15"/>
      <c r="E807" s="11"/>
      <c r="F807" s="16"/>
      <c r="G807" s="53" t="str">
        <f t="shared" si="14"/>
        <v xml:space="preserve"> </v>
      </c>
    </row>
    <row r="808" spans="2:7" ht="20.100000000000001" customHeight="1">
      <c r="B808" s="11"/>
      <c r="C808" s="11"/>
      <c r="D808" s="15"/>
      <c r="E808" s="11"/>
      <c r="F808" s="16"/>
      <c r="G808" s="53" t="str">
        <f t="shared" si="14"/>
        <v xml:space="preserve"> </v>
      </c>
    </row>
    <row r="809" spans="2:7" ht="20.100000000000001" customHeight="1">
      <c r="B809" s="11"/>
      <c r="C809" s="11"/>
      <c r="D809" s="15"/>
      <c r="E809" s="11"/>
      <c r="F809" s="16"/>
      <c r="G809" s="53" t="str">
        <f t="shared" si="14"/>
        <v xml:space="preserve"> </v>
      </c>
    </row>
    <row r="810" spans="2:7" ht="20.100000000000001" customHeight="1">
      <c r="B810" s="11"/>
      <c r="C810" s="11"/>
      <c r="D810" s="15"/>
      <c r="E810" s="11"/>
      <c r="F810" s="16"/>
      <c r="G810" s="53" t="str">
        <f t="shared" si="14"/>
        <v xml:space="preserve"> </v>
      </c>
    </row>
    <row r="811" spans="2:7" ht="20.100000000000001" customHeight="1">
      <c r="B811" s="11"/>
      <c r="C811" s="11"/>
      <c r="D811" s="15"/>
      <c r="E811" s="11"/>
      <c r="F811" s="16"/>
      <c r="G811" s="53" t="str">
        <f t="shared" si="14"/>
        <v xml:space="preserve"> </v>
      </c>
    </row>
    <row r="812" spans="2:7" ht="20.100000000000001" customHeight="1">
      <c r="B812" s="11"/>
      <c r="C812" s="11"/>
      <c r="D812" s="15"/>
      <c r="E812" s="11"/>
      <c r="F812" s="16"/>
      <c r="G812" s="53" t="str">
        <f t="shared" si="14"/>
        <v xml:space="preserve"> </v>
      </c>
    </row>
    <row r="813" spans="2:7" ht="20.100000000000001" customHeight="1">
      <c r="B813" s="11"/>
      <c r="C813" s="11"/>
      <c r="D813" s="15"/>
      <c r="E813" s="11"/>
      <c r="F813" s="16"/>
      <c r="G813" s="53" t="str">
        <f t="shared" si="14"/>
        <v xml:space="preserve"> </v>
      </c>
    </row>
    <row r="814" spans="2:7" ht="20.100000000000001" customHeight="1">
      <c r="B814" s="11"/>
      <c r="C814" s="11"/>
      <c r="D814" s="15"/>
      <c r="E814" s="11"/>
      <c r="F814" s="16"/>
      <c r="G814" s="53" t="str">
        <f t="shared" si="14"/>
        <v xml:space="preserve"> </v>
      </c>
    </row>
    <row r="815" spans="2:7" ht="20.100000000000001" customHeight="1">
      <c r="B815" s="11"/>
      <c r="C815" s="11"/>
      <c r="D815" s="15"/>
      <c r="E815" s="11"/>
      <c r="F815" s="16"/>
      <c r="G815" s="53" t="str">
        <f t="shared" si="14"/>
        <v xml:space="preserve"> </v>
      </c>
    </row>
    <row r="816" spans="2:7" ht="20.100000000000001" customHeight="1">
      <c r="B816" s="11"/>
      <c r="C816" s="11"/>
      <c r="D816" s="15"/>
      <c r="E816" s="11"/>
      <c r="F816" s="16"/>
      <c r="G816" s="53" t="str">
        <f t="shared" si="14"/>
        <v xml:space="preserve"> </v>
      </c>
    </row>
    <row r="817" spans="2:7" ht="20.100000000000001" customHeight="1">
      <c r="B817" s="11"/>
      <c r="C817" s="11"/>
      <c r="D817" s="15"/>
      <c r="E817" s="11"/>
      <c r="F817" s="16"/>
      <c r="G817" s="53" t="str">
        <f t="shared" si="14"/>
        <v xml:space="preserve"> </v>
      </c>
    </row>
    <row r="818" spans="2:7" ht="20.100000000000001" customHeight="1">
      <c r="B818" s="11"/>
      <c r="C818" s="11"/>
      <c r="D818" s="15"/>
      <c r="E818" s="11"/>
      <c r="F818" s="16"/>
      <c r="G818" s="53" t="str">
        <f t="shared" si="14"/>
        <v xml:space="preserve"> </v>
      </c>
    </row>
    <row r="819" spans="2:7" ht="20.100000000000001" customHeight="1">
      <c r="B819" s="11"/>
      <c r="C819" s="11"/>
      <c r="D819" s="15"/>
      <c r="E819" s="11"/>
      <c r="F819" s="16"/>
      <c r="G819" s="53" t="str">
        <f t="shared" si="14"/>
        <v xml:space="preserve"> </v>
      </c>
    </row>
    <row r="820" spans="2:7" ht="20.100000000000001" customHeight="1">
      <c r="B820" s="11"/>
      <c r="C820" s="11"/>
      <c r="D820" s="15"/>
      <c r="E820" s="11"/>
      <c r="F820" s="16"/>
      <c r="G820" s="53" t="str">
        <f t="shared" si="14"/>
        <v xml:space="preserve"> </v>
      </c>
    </row>
    <row r="821" spans="2:7" ht="20.100000000000001" customHeight="1">
      <c r="B821" s="11"/>
      <c r="C821" s="11"/>
      <c r="D821" s="15"/>
      <c r="E821" s="11"/>
      <c r="F821" s="16"/>
      <c r="G821" s="53" t="str">
        <f t="shared" si="14"/>
        <v xml:space="preserve"> </v>
      </c>
    </row>
    <row r="822" spans="2:7" ht="20.100000000000001" customHeight="1">
      <c r="B822" s="11"/>
      <c r="C822" s="11"/>
      <c r="D822" s="15"/>
      <c r="E822" s="11"/>
      <c r="F822" s="16"/>
      <c r="G822" s="53" t="str">
        <f t="shared" si="14"/>
        <v xml:space="preserve"> </v>
      </c>
    </row>
    <row r="823" spans="2:7" ht="20.100000000000001" customHeight="1">
      <c r="B823" s="11"/>
      <c r="C823" s="11"/>
      <c r="D823" s="15"/>
      <c r="E823" s="11"/>
      <c r="F823" s="16"/>
      <c r="G823" s="53" t="str">
        <f t="shared" si="14"/>
        <v xml:space="preserve"> </v>
      </c>
    </row>
    <row r="824" spans="2:7" ht="20.100000000000001" customHeight="1">
      <c r="B824" s="11"/>
      <c r="C824" s="11"/>
      <c r="D824" s="15"/>
      <c r="E824" s="11"/>
      <c r="F824" s="16"/>
      <c r="G824" s="53" t="str">
        <f t="shared" si="14"/>
        <v xml:space="preserve"> </v>
      </c>
    </row>
    <row r="825" spans="2:7" ht="20.100000000000001" customHeight="1">
      <c r="B825" s="11"/>
      <c r="C825" s="11"/>
      <c r="D825" s="15"/>
      <c r="E825" s="11"/>
      <c r="F825" s="16"/>
      <c r="G825" s="53" t="str">
        <f t="shared" si="14"/>
        <v xml:space="preserve"> </v>
      </c>
    </row>
    <row r="826" spans="2:7" ht="20.100000000000001" customHeight="1">
      <c r="B826" s="11"/>
      <c r="C826" s="11"/>
      <c r="D826" s="15"/>
      <c r="E826" s="11"/>
      <c r="F826" s="16"/>
      <c r="G826" s="53" t="str">
        <f t="shared" si="14"/>
        <v xml:space="preserve"> </v>
      </c>
    </row>
    <row r="827" spans="2:7" ht="20.100000000000001" customHeight="1">
      <c r="B827" s="11"/>
      <c r="C827" s="11"/>
      <c r="D827" s="15"/>
      <c r="E827" s="11"/>
      <c r="F827" s="16"/>
      <c r="G827" s="53" t="str">
        <f t="shared" si="14"/>
        <v xml:space="preserve"> </v>
      </c>
    </row>
    <row r="828" spans="2:7" ht="20.100000000000001" customHeight="1">
      <c r="B828" s="11"/>
      <c r="C828" s="11"/>
      <c r="D828" s="15"/>
      <c r="E828" s="11"/>
      <c r="F828" s="16"/>
      <c r="G828" s="53" t="str">
        <f t="shared" si="14"/>
        <v xml:space="preserve"> </v>
      </c>
    </row>
    <row r="829" spans="2:7" ht="20.100000000000001" customHeight="1">
      <c r="B829" s="11"/>
      <c r="C829" s="11"/>
      <c r="D829" s="15"/>
      <c r="E829" s="11"/>
      <c r="F829" s="16"/>
      <c r="G829" s="53" t="str">
        <f t="shared" si="14"/>
        <v xml:space="preserve"> </v>
      </c>
    </row>
    <row r="830" spans="2:7" ht="20.100000000000001" customHeight="1">
      <c r="B830" s="11"/>
      <c r="C830" s="11"/>
      <c r="D830" s="15"/>
      <c r="E830" s="11"/>
      <c r="F830" s="16"/>
      <c r="G830" s="53" t="str">
        <f t="shared" si="14"/>
        <v xml:space="preserve"> </v>
      </c>
    </row>
    <row r="831" spans="2:7" ht="20.100000000000001" customHeight="1">
      <c r="B831" s="11"/>
      <c r="C831" s="11"/>
      <c r="D831" s="15"/>
      <c r="E831" s="11"/>
      <c r="F831" s="16"/>
      <c r="G831" s="53" t="str">
        <f t="shared" si="14"/>
        <v xml:space="preserve"> </v>
      </c>
    </row>
    <row r="832" spans="2:7" ht="20.100000000000001" customHeight="1">
      <c r="B832" s="11"/>
      <c r="C832" s="11"/>
      <c r="D832" s="15"/>
      <c r="E832" s="11"/>
      <c r="F832" s="16"/>
      <c r="G832" s="53" t="str">
        <f t="shared" si="14"/>
        <v xml:space="preserve"> </v>
      </c>
    </row>
    <row r="833" spans="2:7" ht="20.100000000000001" customHeight="1">
      <c r="B833" s="11"/>
      <c r="C833" s="11"/>
      <c r="D833" s="15"/>
      <c r="E833" s="11"/>
      <c r="F833" s="16"/>
      <c r="G833" s="53" t="str">
        <f t="shared" si="14"/>
        <v xml:space="preserve"> </v>
      </c>
    </row>
    <row r="834" spans="2:7" ht="20.100000000000001" customHeight="1">
      <c r="B834" s="11"/>
      <c r="C834" s="11"/>
      <c r="D834" s="15"/>
      <c r="E834" s="11"/>
      <c r="F834" s="16"/>
      <c r="G834" s="53" t="str">
        <f t="shared" si="14"/>
        <v xml:space="preserve"> </v>
      </c>
    </row>
    <row r="835" spans="2:7" ht="20.100000000000001" customHeight="1">
      <c r="B835" s="11"/>
      <c r="C835" s="11"/>
      <c r="D835" s="15"/>
      <c r="E835" s="11"/>
      <c r="F835" s="16"/>
      <c r="G835" s="53" t="str">
        <f t="shared" si="14"/>
        <v xml:space="preserve"> </v>
      </c>
    </row>
    <row r="836" spans="2:7" ht="20.100000000000001" customHeight="1">
      <c r="B836" s="11"/>
      <c r="C836" s="11"/>
      <c r="D836" s="15"/>
      <c r="E836" s="11"/>
      <c r="F836" s="16"/>
      <c r="G836" s="53" t="str">
        <f t="shared" si="14"/>
        <v xml:space="preserve"> </v>
      </c>
    </row>
    <row r="837" spans="2:7" ht="20.100000000000001" customHeight="1">
      <c r="B837" s="11"/>
      <c r="C837" s="11"/>
      <c r="D837" s="15"/>
      <c r="E837" s="11"/>
      <c r="F837" s="16"/>
      <c r="G837" s="53" t="str">
        <f t="shared" si="14"/>
        <v xml:space="preserve"> </v>
      </c>
    </row>
    <row r="838" spans="2:7" ht="20.100000000000001" customHeight="1">
      <c r="B838" s="11"/>
      <c r="C838" s="11"/>
      <c r="D838" s="15"/>
      <c r="E838" s="11"/>
      <c r="F838" s="16"/>
      <c r="G838" s="53" t="str">
        <f t="shared" si="14"/>
        <v xml:space="preserve"> </v>
      </c>
    </row>
    <row r="839" spans="2:7" ht="20.100000000000001" customHeight="1">
      <c r="B839" s="11"/>
      <c r="C839" s="11"/>
      <c r="D839" s="15"/>
      <c r="E839" s="11"/>
      <c r="F839" s="16"/>
      <c r="G839" s="53" t="str">
        <f t="shared" si="14"/>
        <v xml:space="preserve"> </v>
      </c>
    </row>
    <row r="840" spans="2:7" ht="20.100000000000001" customHeight="1">
      <c r="B840" s="11"/>
      <c r="C840" s="11"/>
      <c r="D840" s="15"/>
      <c r="E840" s="11"/>
      <c r="F840" s="16"/>
      <c r="G840" s="53" t="str">
        <f t="shared" si="14"/>
        <v xml:space="preserve"> </v>
      </c>
    </row>
    <row r="841" spans="2:7" ht="20.100000000000001" customHeight="1">
      <c r="B841" s="11"/>
      <c r="C841" s="11"/>
      <c r="D841" s="15"/>
      <c r="E841" s="11"/>
      <c r="F841" s="16"/>
      <c r="G841" s="53" t="str">
        <f t="shared" si="14"/>
        <v xml:space="preserve"> </v>
      </c>
    </row>
    <row r="842" spans="2:7" ht="20.100000000000001" customHeight="1">
      <c r="B842" s="11"/>
      <c r="C842" s="11"/>
      <c r="D842" s="15"/>
      <c r="E842" s="11"/>
      <c r="F842" s="16"/>
      <c r="G842" s="53" t="str">
        <f t="shared" si="14"/>
        <v xml:space="preserve"> </v>
      </c>
    </row>
    <row r="843" spans="2:7" ht="20.100000000000001" customHeight="1">
      <c r="B843" s="11"/>
      <c r="C843" s="11"/>
      <c r="D843" s="15"/>
      <c r="E843" s="11"/>
      <c r="F843" s="16"/>
      <c r="G843" s="53" t="str">
        <f t="shared" si="14"/>
        <v xml:space="preserve"> </v>
      </c>
    </row>
    <row r="844" spans="2:7" ht="20.100000000000001" customHeight="1">
      <c r="B844" s="11"/>
      <c r="C844" s="11"/>
      <c r="D844" s="15"/>
      <c r="E844" s="11"/>
      <c r="F844" s="16"/>
      <c r="G844" s="53" t="str">
        <f t="shared" si="14"/>
        <v xml:space="preserve"> </v>
      </c>
    </row>
    <row r="845" spans="2:7" ht="20.100000000000001" customHeight="1">
      <c r="B845" s="11"/>
      <c r="C845" s="11"/>
      <c r="D845" s="15"/>
      <c r="E845" s="11"/>
      <c r="F845" s="16"/>
      <c r="G845" s="53" t="str">
        <f t="shared" si="14"/>
        <v xml:space="preserve"> </v>
      </c>
    </row>
    <row r="846" spans="2:7" ht="20.100000000000001" customHeight="1">
      <c r="B846" s="11"/>
      <c r="C846" s="11"/>
      <c r="D846" s="15"/>
      <c r="E846" s="11"/>
      <c r="F846" s="16"/>
      <c r="G846" s="53" t="str">
        <f t="shared" si="14"/>
        <v xml:space="preserve"> </v>
      </c>
    </row>
    <row r="847" spans="2:7" ht="20.100000000000001" customHeight="1">
      <c r="B847" s="11"/>
      <c r="C847" s="11"/>
      <c r="D847" s="15"/>
      <c r="E847" s="11"/>
      <c r="F847" s="16"/>
      <c r="G847" s="53" t="str">
        <f t="shared" si="14"/>
        <v xml:space="preserve"> </v>
      </c>
    </row>
    <row r="848" spans="2:7" ht="20.100000000000001" customHeight="1">
      <c r="B848" s="11"/>
      <c r="C848" s="11"/>
      <c r="D848" s="15"/>
      <c r="E848" s="11"/>
      <c r="F848" s="16"/>
      <c r="G848" s="53" t="str">
        <f t="shared" si="14"/>
        <v xml:space="preserve"> </v>
      </c>
    </row>
    <row r="849" spans="2:7" ht="20.100000000000001" customHeight="1">
      <c r="B849" s="11"/>
      <c r="C849" s="11"/>
      <c r="D849" s="15"/>
      <c r="E849" s="11"/>
      <c r="F849" s="16"/>
      <c r="G849" s="53" t="str">
        <f t="shared" si="14"/>
        <v xml:space="preserve"> </v>
      </c>
    </row>
    <row r="850" spans="2:7" ht="20.100000000000001" customHeight="1">
      <c r="B850" s="11"/>
      <c r="C850" s="11"/>
      <c r="D850" s="15"/>
      <c r="E850" s="11"/>
      <c r="F850" s="16"/>
      <c r="G850" s="53" t="str">
        <f t="shared" si="14"/>
        <v xml:space="preserve"> </v>
      </c>
    </row>
    <row r="851" spans="2:7" ht="20.100000000000001" customHeight="1">
      <c r="B851" s="11"/>
      <c r="C851" s="11"/>
      <c r="D851" s="15"/>
      <c r="E851" s="11"/>
      <c r="F851" s="16"/>
      <c r="G851" s="53" t="str">
        <f t="shared" si="14"/>
        <v xml:space="preserve"> </v>
      </c>
    </row>
    <row r="852" spans="2:7" ht="20.100000000000001" customHeight="1">
      <c r="B852" s="11"/>
      <c r="C852" s="11"/>
      <c r="D852" s="15"/>
      <c r="E852" s="11"/>
      <c r="F852" s="16"/>
      <c r="G852" s="53" t="str">
        <f t="shared" si="14"/>
        <v xml:space="preserve"> </v>
      </c>
    </row>
    <row r="853" spans="2:7" ht="20.100000000000001" customHeight="1">
      <c r="B853" s="11"/>
      <c r="C853" s="11"/>
      <c r="D853" s="15"/>
      <c r="E853" s="11"/>
      <c r="F853" s="16"/>
      <c r="G853" s="53" t="str">
        <f t="shared" si="14"/>
        <v xml:space="preserve"> </v>
      </c>
    </row>
    <row r="854" spans="2:7" ht="20.100000000000001" customHeight="1">
      <c r="B854" s="11"/>
      <c r="C854" s="11"/>
      <c r="D854" s="15"/>
      <c r="E854" s="11"/>
      <c r="F854" s="16"/>
      <c r="G854" s="53" t="str">
        <f t="shared" si="14"/>
        <v xml:space="preserve"> </v>
      </c>
    </row>
    <row r="855" spans="2:7" ht="20.100000000000001" customHeight="1">
      <c r="B855" s="11"/>
      <c r="C855" s="11"/>
      <c r="D855" s="15"/>
      <c r="E855" s="11"/>
      <c r="F855" s="16"/>
      <c r="G855" s="53" t="str">
        <f t="shared" si="14"/>
        <v xml:space="preserve"> </v>
      </c>
    </row>
    <row r="856" spans="2:7" ht="20.100000000000001" customHeight="1">
      <c r="B856" s="11"/>
      <c r="C856" s="11"/>
      <c r="D856" s="15"/>
      <c r="E856" s="11"/>
      <c r="F856" s="16"/>
      <c r="G856" s="53" t="str">
        <f t="shared" si="14"/>
        <v xml:space="preserve"> </v>
      </c>
    </row>
    <row r="857" spans="2:7" ht="20.100000000000001" customHeight="1">
      <c r="B857" s="11"/>
      <c r="C857" s="11"/>
      <c r="D857" s="15"/>
      <c r="E857" s="11"/>
      <c r="F857" s="16"/>
      <c r="G857" s="53" t="str">
        <f t="shared" si="14"/>
        <v xml:space="preserve"> </v>
      </c>
    </row>
    <row r="858" spans="2:7" ht="20.100000000000001" customHeight="1">
      <c r="B858" s="11"/>
      <c r="C858" s="11"/>
      <c r="D858" s="15"/>
      <c r="E858" s="11"/>
      <c r="F858" s="16"/>
      <c r="G858" s="53" t="str">
        <f t="shared" si="14"/>
        <v xml:space="preserve"> </v>
      </c>
    </row>
    <row r="859" spans="2:7" ht="20.100000000000001" customHeight="1">
      <c r="B859" s="11"/>
      <c r="C859" s="11"/>
      <c r="D859" s="15"/>
      <c r="E859" s="11"/>
      <c r="F859" s="16"/>
      <c r="G859" s="53" t="str">
        <f t="shared" si="14"/>
        <v xml:space="preserve"> </v>
      </c>
    </row>
    <row r="860" spans="2:7" ht="20.100000000000001" customHeight="1">
      <c r="B860" s="11"/>
      <c r="C860" s="11"/>
      <c r="D860" s="15"/>
      <c r="E860" s="11"/>
      <c r="F860" s="16"/>
      <c r="G860" s="53" t="str">
        <f t="shared" si="14"/>
        <v xml:space="preserve"> </v>
      </c>
    </row>
    <row r="861" spans="2:7" ht="20.100000000000001" customHeight="1">
      <c r="B861" s="11"/>
      <c r="C861" s="11"/>
      <c r="D861" s="15"/>
      <c r="E861" s="11"/>
      <c r="F861" s="16"/>
      <c r="G861" s="53" t="str">
        <f t="shared" si="14"/>
        <v xml:space="preserve"> </v>
      </c>
    </row>
    <row r="862" spans="2:7" ht="20.100000000000001" customHeight="1">
      <c r="B862" s="11"/>
      <c r="C862" s="11"/>
      <c r="D862" s="15"/>
      <c r="E862" s="11"/>
      <c r="F862" s="16"/>
      <c r="G862" s="53" t="str">
        <f t="shared" si="14"/>
        <v xml:space="preserve"> </v>
      </c>
    </row>
    <row r="863" spans="2:7" ht="20.100000000000001" customHeight="1">
      <c r="B863" s="11"/>
      <c r="C863" s="11"/>
      <c r="D863" s="15"/>
      <c r="E863" s="11"/>
      <c r="F863" s="16"/>
      <c r="G863" s="53" t="str">
        <f t="shared" si="14"/>
        <v xml:space="preserve"> </v>
      </c>
    </row>
    <row r="864" spans="2:7" ht="20.100000000000001" customHeight="1">
      <c r="B864" s="11"/>
      <c r="C864" s="11"/>
      <c r="D864" s="15"/>
      <c r="E864" s="11"/>
      <c r="F864" s="16"/>
      <c r="G864" s="53" t="str">
        <f t="shared" si="14"/>
        <v xml:space="preserve"> </v>
      </c>
    </row>
    <row r="865" spans="2:7" ht="20.100000000000001" customHeight="1">
      <c r="B865" s="11"/>
      <c r="C865" s="11"/>
      <c r="D865" s="15"/>
      <c r="E865" s="11"/>
      <c r="F865" s="16"/>
      <c r="G865" s="53" t="str">
        <f t="shared" si="14"/>
        <v xml:space="preserve"> </v>
      </c>
    </row>
    <row r="866" spans="2:7" ht="20.100000000000001" customHeight="1">
      <c r="B866" s="11"/>
      <c r="C866" s="11"/>
      <c r="D866" s="15"/>
      <c r="E866" s="11"/>
      <c r="F866" s="16"/>
      <c r="G866" s="53" t="str">
        <f t="shared" ref="G866:G929" si="15">IFERROR(IF(ISBLANK(C866)," ",IF(ISBLANK(D866),"NUM ARBOL",IF(ISBLANK(E866),"DAP",IF(ISBLANK(F866),"ALTURA",IF($E$33="DAP (cm)",PI()*((E866/100)^2)/4*F866*$F$9,IF($E$33="CAP (cm)",PI()*((E866/PI()/100)^2)/4*F866*$F$9))))))," ")</f>
        <v xml:space="preserve"> </v>
      </c>
    </row>
    <row r="867" spans="2:7" ht="20.100000000000001" customHeight="1">
      <c r="B867" s="11"/>
      <c r="C867" s="11"/>
      <c r="D867" s="15"/>
      <c r="E867" s="11"/>
      <c r="F867" s="16"/>
      <c r="G867" s="53" t="str">
        <f t="shared" si="15"/>
        <v xml:space="preserve"> </v>
      </c>
    </row>
    <row r="868" spans="2:7" ht="20.100000000000001" customHeight="1">
      <c r="B868" s="11"/>
      <c r="C868" s="11"/>
      <c r="D868" s="15"/>
      <c r="E868" s="11"/>
      <c r="F868" s="16"/>
      <c r="G868" s="53" t="str">
        <f t="shared" si="15"/>
        <v xml:space="preserve"> </v>
      </c>
    </row>
    <row r="869" spans="2:7" ht="20.100000000000001" customHeight="1">
      <c r="B869" s="11"/>
      <c r="C869" s="11"/>
      <c r="D869" s="15"/>
      <c r="E869" s="11"/>
      <c r="F869" s="16"/>
      <c r="G869" s="53" t="str">
        <f t="shared" si="15"/>
        <v xml:space="preserve"> </v>
      </c>
    </row>
    <row r="870" spans="2:7" ht="20.100000000000001" customHeight="1">
      <c r="B870" s="11"/>
      <c r="C870" s="11"/>
      <c r="D870" s="15"/>
      <c r="E870" s="11"/>
      <c r="F870" s="16"/>
      <c r="G870" s="53" t="str">
        <f t="shared" si="15"/>
        <v xml:space="preserve"> </v>
      </c>
    </row>
    <row r="871" spans="2:7" ht="20.100000000000001" customHeight="1">
      <c r="B871" s="11"/>
      <c r="C871" s="11"/>
      <c r="D871" s="15"/>
      <c r="E871" s="11"/>
      <c r="F871" s="16"/>
      <c r="G871" s="53" t="str">
        <f t="shared" si="15"/>
        <v xml:space="preserve"> </v>
      </c>
    </row>
    <row r="872" spans="2:7" ht="20.100000000000001" customHeight="1">
      <c r="B872" s="11"/>
      <c r="C872" s="11"/>
      <c r="D872" s="15"/>
      <c r="E872" s="11"/>
      <c r="F872" s="16"/>
      <c r="G872" s="53" t="str">
        <f t="shared" si="15"/>
        <v xml:space="preserve"> </v>
      </c>
    </row>
    <row r="873" spans="2:7" ht="20.100000000000001" customHeight="1">
      <c r="B873" s="11"/>
      <c r="C873" s="11"/>
      <c r="D873" s="15"/>
      <c r="E873" s="11"/>
      <c r="F873" s="16"/>
      <c r="G873" s="53" t="str">
        <f t="shared" si="15"/>
        <v xml:space="preserve"> </v>
      </c>
    </row>
    <row r="874" spans="2:7" ht="20.100000000000001" customHeight="1">
      <c r="B874" s="11"/>
      <c r="C874" s="11"/>
      <c r="D874" s="15"/>
      <c r="E874" s="11"/>
      <c r="F874" s="16"/>
      <c r="G874" s="53" t="str">
        <f t="shared" si="15"/>
        <v xml:space="preserve"> </v>
      </c>
    </row>
    <row r="875" spans="2:7" ht="20.100000000000001" customHeight="1">
      <c r="B875" s="11"/>
      <c r="C875" s="11"/>
      <c r="D875" s="15"/>
      <c r="E875" s="11"/>
      <c r="F875" s="16"/>
      <c r="G875" s="53" t="str">
        <f t="shared" si="15"/>
        <v xml:space="preserve"> </v>
      </c>
    </row>
    <row r="876" spans="2:7" ht="20.100000000000001" customHeight="1">
      <c r="B876" s="11"/>
      <c r="C876" s="11"/>
      <c r="D876" s="15"/>
      <c r="E876" s="11"/>
      <c r="F876" s="16"/>
      <c r="G876" s="53" t="str">
        <f t="shared" si="15"/>
        <v xml:space="preserve"> </v>
      </c>
    </row>
    <row r="877" spans="2:7" ht="20.100000000000001" customHeight="1">
      <c r="B877" s="11"/>
      <c r="C877" s="11"/>
      <c r="D877" s="15"/>
      <c r="E877" s="11"/>
      <c r="F877" s="16"/>
      <c r="G877" s="53" t="str">
        <f t="shared" si="15"/>
        <v xml:space="preserve"> </v>
      </c>
    </row>
    <row r="878" spans="2:7" ht="20.100000000000001" customHeight="1">
      <c r="B878" s="11"/>
      <c r="C878" s="11"/>
      <c r="D878" s="15"/>
      <c r="E878" s="11"/>
      <c r="F878" s="16"/>
      <c r="G878" s="53" t="str">
        <f t="shared" si="15"/>
        <v xml:space="preserve"> </v>
      </c>
    </row>
    <row r="879" spans="2:7" ht="20.100000000000001" customHeight="1">
      <c r="B879" s="11"/>
      <c r="C879" s="11"/>
      <c r="D879" s="15"/>
      <c r="E879" s="11"/>
      <c r="F879" s="16"/>
      <c r="G879" s="53" t="str">
        <f t="shared" si="15"/>
        <v xml:space="preserve"> </v>
      </c>
    </row>
    <row r="880" spans="2:7" ht="20.100000000000001" customHeight="1">
      <c r="B880" s="11"/>
      <c r="C880" s="11"/>
      <c r="D880" s="15"/>
      <c r="E880" s="11"/>
      <c r="F880" s="16"/>
      <c r="G880" s="53" t="str">
        <f t="shared" si="15"/>
        <v xml:space="preserve"> </v>
      </c>
    </row>
    <row r="881" spans="2:7" ht="20.100000000000001" customHeight="1">
      <c r="B881" s="11"/>
      <c r="C881" s="11"/>
      <c r="D881" s="15"/>
      <c r="E881" s="11"/>
      <c r="F881" s="16"/>
      <c r="G881" s="53" t="str">
        <f t="shared" si="15"/>
        <v xml:space="preserve"> </v>
      </c>
    </row>
    <row r="882" spans="2:7" ht="20.100000000000001" customHeight="1">
      <c r="B882" s="11"/>
      <c r="C882" s="11"/>
      <c r="D882" s="15"/>
      <c r="E882" s="11"/>
      <c r="F882" s="16"/>
      <c r="G882" s="53" t="str">
        <f t="shared" si="15"/>
        <v xml:space="preserve"> </v>
      </c>
    </row>
    <row r="883" spans="2:7" ht="20.100000000000001" customHeight="1">
      <c r="B883" s="11"/>
      <c r="C883" s="11"/>
      <c r="D883" s="15"/>
      <c r="E883" s="11"/>
      <c r="F883" s="16"/>
      <c r="G883" s="53" t="str">
        <f t="shared" si="15"/>
        <v xml:space="preserve"> </v>
      </c>
    </row>
    <row r="884" spans="2:7" ht="20.100000000000001" customHeight="1">
      <c r="B884" s="11"/>
      <c r="C884" s="11"/>
      <c r="D884" s="15"/>
      <c r="E884" s="11"/>
      <c r="F884" s="16"/>
      <c r="G884" s="53" t="str">
        <f t="shared" si="15"/>
        <v xml:space="preserve"> </v>
      </c>
    </row>
    <row r="885" spans="2:7" ht="20.100000000000001" customHeight="1">
      <c r="B885" s="11"/>
      <c r="C885" s="11"/>
      <c r="D885" s="15"/>
      <c r="E885" s="11"/>
      <c r="F885" s="16"/>
      <c r="G885" s="53" t="str">
        <f t="shared" si="15"/>
        <v xml:space="preserve"> </v>
      </c>
    </row>
    <row r="886" spans="2:7" ht="20.100000000000001" customHeight="1">
      <c r="B886" s="11"/>
      <c r="C886" s="11"/>
      <c r="D886" s="15"/>
      <c r="E886" s="11"/>
      <c r="F886" s="16"/>
      <c r="G886" s="53" t="str">
        <f t="shared" si="15"/>
        <v xml:space="preserve"> </v>
      </c>
    </row>
    <row r="887" spans="2:7" ht="20.100000000000001" customHeight="1">
      <c r="B887" s="11"/>
      <c r="C887" s="11"/>
      <c r="D887" s="15"/>
      <c r="E887" s="11"/>
      <c r="F887" s="16"/>
      <c r="G887" s="53" t="str">
        <f t="shared" si="15"/>
        <v xml:space="preserve"> </v>
      </c>
    </row>
    <row r="888" spans="2:7" ht="20.100000000000001" customHeight="1">
      <c r="B888" s="11"/>
      <c r="C888" s="11"/>
      <c r="D888" s="15"/>
      <c r="E888" s="11"/>
      <c r="F888" s="16"/>
      <c r="G888" s="53" t="str">
        <f t="shared" si="15"/>
        <v xml:space="preserve"> </v>
      </c>
    </row>
    <row r="889" spans="2:7" ht="20.100000000000001" customHeight="1">
      <c r="B889" s="11"/>
      <c r="C889" s="11"/>
      <c r="D889" s="15"/>
      <c r="E889" s="11"/>
      <c r="F889" s="16"/>
      <c r="G889" s="53" t="str">
        <f t="shared" si="15"/>
        <v xml:space="preserve"> </v>
      </c>
    </row>
    <row r="890" spans="2:7" ht="20.100000000000001" customHeight="1">
      <c r="B890" s="11"/>
      <c r="C890" s="11"/>
      <c r="D890" s="15"/>
      <c r="E890" s="11"/>
      <c r="F890" s="16"/>
      <c r="G890" s="53" t="str">
        <f t="shared" si="15"/>
        <v xml:space="preserve"> </v>
      </c>
    </row>
    <row r="891" spans="2:7" ht="20.100000000000001" customHeight="1">
      <c r="B891" s="11"/>
      <c r="C891" s="11"/>
      <c r="D891" s="15"/>
      <c r="E891" s="11"/>
      <c r="F891" s="16"/>
      <c r="G891" s="53" t="str">
        <f t="shared" si="15"/>
        <v xml:space="preserve"> </v>
      </c>
    </row>
    <row r="892" spans="2:7" ht="20.100000000000001" customHeight="1">
      <c r="B892" s="11"/>
      <c r="C892" s="11"/>
      <c r="D892" s="15"/>
      <c r="E892" s="11"/>
      <c r="F892" s="16"/>
      <c r="G892" s="53" t="str">
        <f t="shared" si="15"/>
        <v xml:space="preserve"> </v>
      </c>
    </row>
    <row r="893" spans="2:7" ht="20.100000000000001" customHeight="1">
      <c r="B893" s="11"/>
      <c r="C893" s="11"/>
      <c r="D893" s="15"/>
      <c r="E893" s="11"/>
      <c r="F893" s="16"/>
      <c r="G893" s="53" t="str">
        <f t="shared" si="15"/>
        <v xml:space="preserve"> </v>
      </c>
    </row>
    <row r="894" spans="2:7" ht="20.100000000000001" customHeight="1">
      <c r="B894" s="11"/>
      <c r="C894" s="11"/>
      <c r="D894" s="15"/>
      <c r="E894" s="11"/>
      <c r="F894" s="16"/>
      <c r="G894" s="53" t="str">
        <f t="shared" si="15"/>
        <v xml:space="preserve"> </v>
      </c>
    </row>
    <row r="895" spans="2:7" ht="20.100000000000001" customHeight="1">
      <c r="B895" s="11"/>
      <c r="C895" s="11"/>
      <c r="D895" s="15"/>
      <c r="E895" s="11"/>
      <c r="F895" s="16"/>
      <c r="G895" s="53" t="str">
        <f t="shared" si="15"/>
        <v xml:space="preserve"> </v>
      </c>
    </row>
    <row r="896" spans="2:7" ht="20.100000000000001" customHeight="1">
      <c r="B896" s="11"/>
      <c r="C896" s="11"/>
      <c r="D896" s="15"/>
      <c r="E896" s="11"/>
      <c r="F896" s="16"/>
      <c r="G896" s="53" t="str">
        <f t="shared" si="15"/>
        <v xml:space="preserve"> </v>
      </c>
    </row>
    <row r="897" spans="2:7" ht="20.100000000000001" customHeight="1">
      <c r="B897" s="11"/>
      <c r="C897" s="11"/>
      <c r="D897" s="15"/>
      <c r="E897" s="11"/>
      <c r="F897" s="16"/>
      <c r="G897" s="53" t="str">
        <f t="shared" si="15"/>
        <v xml:space="preserve"> </v>
      </c>
    </row>
    <row r="898" spans="2:7" ht="20.100000000000001" customHeight="1">
      <c r="B898" s="11"/>
      <c r="C898" s="11"/>
      <c r="D898" s="15"/>
      <c r="E898" s="11"/>
      <c r="F898" s="16"/>
      <c r="G898" s="53" t="str">
        <f t="shared" si="15"/>
        <v xml:space="preserve"> </v>
      </c>
    </row>
    <row r="899" spans="2:7" ht="20.100000000000001" customHeight="1">
      <c r="B899" s="11"/>
      <c r="C899" s="11"/>
      <c r="D899" s="15"/>
      <c r="E899" s="11"/>
      <c r="F899" s="16"/>
      <c r="G899" s="53" t="str">
        <f t="shared" si="15"/>
        <v xml:space="preserve"> </v>
      </c>
    </row>
    <row r="900" spans="2:7" ht="20.100000000000001" customHeight="1">
      <c r="B900" s="11"/>
      <c r="C900" s="11"/>
      <c r="D900" s="15"/>
      <c r="E900" s="11"/>
      <c r="F900" s="16"/>
      <c r="G900" s="53" t="str">
        <f t="shared" si="15"/>
        <v xml:space="preserve"> </v>
      </c>
    </row>
    <row r="901" spans="2:7" ht="20.100000000000001" customHeight="1">
      <c r="B901" s="11"/>
      <c r="C901" s="11"/>
      <c r="D901" s="15"/>
      <c r="E901" s="11"/>
      <c r="F901" s="16"/>
      <c r="G901" s="53" t="str">
        <f t="shared" si="15"/>
        <v xml:space="preserve"> </v>
      </c>
    </row>
    <row r="902" spans="2:7" ht="20.100000000000001" customHeight="1">
      <c r="B902" s="11"/>
      <c r="C902" s="11"/>
      <c r="D902" s="15"/>
      <c r="E902" s="11"/>
      <c r="F902" s="16"/>
      <c r="G902" s="53" t="str">
        <f t="shared" si="15"/>
        <v xml:space="preserve"> </v>
      </c>
    </row>
    <row r="903" spans="2:7" ht="20.100000000000001" customHeight="1">
      <c r="B903" s="11"/>
      <c r="C903" s="11"/>
      <c r="D903" s="15"/>
      <c r="E903" s="11"/>
      <c r="F903" s="16"/>
      <c r="G903" s="53" t="str">
        <f t="shared" si="15"/>
        <v xml:space="preserve"> </v>
      </c>
    </row>
    <row r="904" spans="2:7" ht="20.100000000000001" customHeight="1">
      <c r="B904" s="11"/>
      <c r="C904" s="11"/>
      <c r="D904" s="15"/>
      <c r="E904" s="11"/>
      <c r="F904" s="16"/>
      <c r="G904" s="53" t="str">
        <f t="shared" si="15"/>
        <v xml:space="preserve"> </v>
      </c>
    </row>
    <row r="905" spans="2:7" ht="20.100000000000001" customHeight="1">
      <c r="B905" s="11"/>
      <c r="C905" s="11"/>
      <c r="D905" s="15"/>
      <c r="E905" s="11"/>
      <c r="F905" s="16"/>
      <c r="G905" s="53" t="str">
        <f t="shared" si="15"/>
        <v xml:space="preserve"> </v>
      </c>
    </row>
    <row r="906" spans="2:7" ht="20.100000000000001" customHeight="1">
      <c r="B906" s="11"/>
      <c r="C906" s="11"/>
      <c r="D906" s="15"/>
      <c r="E906" s="11"/>
      <c r="F906" s="16"/>
      <c r="G906" s="53" t="str">
        <f t="shared" si="15"/>
        <v xml:space="preserve"> </v>
      </c>
    </row>
    <row r="907" spans="2:7" ht="20.100000000000001" customHeight="1">
      <c r="B907" s="11"/>
      <c r="C907" s="11"/>
      <c r="D907" s="15"/>
      <c r="E907" s="11"/>
      <c r="F907" s="16"/>
      <c r="G907" s="53" t="str">
        <f t="shared" si="15"/>
        <v xml:space="preserve"> </v>
      </c>
    </row>
    <row r="908" spans="2:7" ht="20.100000000000001" customHeight="1">
      <c r="B908" s="11"/>
      <c r="C908" s="11"/>
      <c r="D908" s="15"/>
      <c r="E908" s="11"/>
      <c r="F908" s="16"/>
      <c r="G908" s="53" t="str">
        <f t="shared" si="15"/>
        <v xml:space="preserve"> </v>
      </c>
    </row>
    <row r="909" spans="2:7" ht="20.100000000000001" customHeight="1">
      <c r="B909" s="11"/>
      <c r="C909" s="11"/>
      <c r="D909" s="15"/>
      <c r="E909" s="11"/>
      <c r="F909" s="16"/>
      <c r="G909" s="53" t="str">
        <f t="shared" si="15"/>
        <v xml:space="preserve"> </v>
      </c>
    </row>
    <row r="910" spans="2:7" ht="20.100000000000001" customHeight="1">
      <c r="B910" s="11"/>
      <c r="C910" s="11"/>
      <c r="D910" s="15"/>
      <c r="E910" s="11"/>
      <c r="F910" s="16"/>
      <c r="G910" s="53" t="str">
        <f t="shared" si="15"/>
        <v xml:space="preserve"> </v>
      </c>
    </row>
    <row r="911" spans="2:7" ht="20.100000000000001" customHeight="1">
      <c r="B911" s="11"/>
      <c r="C911" s="11"/>
      <c r="D911" s="15"/>
      <c r="E911" s="11"/>
      <c r="F911" s="16"/>
      <c r="G911" s="53" t="str">
        <f t="shared" si="15"/>
        <v xml:space="preserve"> </v>
      </c>
    </row>
    <row r="912" spans="2:7" ht="20.100000000000001" customHeight="1">
      <c r="B912" s="11"/>
      <c r="C912" s="11"/>
      <c r="D912" s="15"/>
      <c r="E912" s="11"/>
      <c r="F912" s="16"/>
      <c r="G912" s="53" t="str">
        <f t="shared" si="15"/>
        <v xml:space="preserve"> </v>
      </c>
    </row>
    <row r="913" spans="2:7" ht="20.100000000000001" customHeight="1">
      <c r="B913" s="11"/>
      <c r="C913" s="11"/>
      <c r="D913" s="15"/>
      <c r="E913" s="11"/>
      <c r="F913" s="16"/>
      <c r="G913" s="53" t="str">
        <f t="shared" si="15"/>
        <v xml:space="preserve"> </v>
      </c>
    </row>
    <row r="914" spans="2:7" ht="20.100000000000001" customHeight="1">
      <c r="B914" s="11"/>
      <c r="C914" s="11"/>
      <c r="D914" s="15"/>
      <c r="E914" s="11"/>
      <c r="F914" s="16"/>
      <c r="G914" s="53" t="str">
        <f t="shared" si="15"/>
        <v xml:space="preserve"> </v>
      </c>
    </row>
    <row r="915" spans="2:7" ht="20.100000000000001" customHeight="1">
      <c r="B915" s="11"/>
      <c r="C915" s="11"/>
      <c r="D915" s="15"/>
      <c r="E915" s="11"/>
      <c r="F915" s="16"/>
      <c r="G915" s="53" t="str">
        <f t="shared" si="15"/>
        <v xml:space="preserve"> </v>
      </c>
    </row>
    <row r="916" spans="2:7" ht="20.100000000000001" customHeight="1">
      <c r="B916" s="11"/>
      <c r="C916" s="11"/>
      <c r="D916" s="15"/>
      <c r="E916" s="11"/>
      <c r="F916" s="16"/>
      <c r="G916" s="53" t="str">
        <f t="shared" si="15"/>
        <v xml:space="preserve"> </v>
      </c>
    </row>
    <row r="917" spans="2:7" ht="20.100000000000001" customHeight="1">
      <c r="B917" s="11"/>
      <c r="C917" s="11"/>
      <c r="D917" s="15"/>
      <c r="E917" s="11"/>
      <c r="F917" s="16"/>
      <c r="G917" s="53" t="str">
        <f t="shared" si="15"/>
        <v xml:space="preserve"> </v>
      </c>
    </row>
    <row r="918" spans="2:7" ht="20.100000000000001" customHeight="1">
      <c r="B918" s="11"/>
      <c r="C918" s="11"/>
      <c r="D918" s="15"/>
      <c r="E918" s="11"/>
      <c r="F918" s="16"/>
      <c r="G918" s="53" t="str">
        <f t="shared" si="15"/>
        <v xml:space="preserve"> </v>
      </c>
    </row>
    <row r="919" spans="2:7" ht="20.100000000000001" customHeight="1">
      <c r="B919" s="11"/>
      <c r="C919" s="11"/>
      <c r="D919" s="15"/>
      <c r="E919" s="11"/>
      <c r="F919" s="16"/>
      <c r="G919" s="53" t="str">
        <f t="shared" si="15"/>
        <v xml:space="preserve"> </v>
      </c>
    </row>
    <row r="920" spans="2:7" ht="20.100000000000001" customHeight="1">
      <c r="B920" s="11"/>
      <c r="C920" s="11"/>
      <c r="D920" s="15"/>
      <c r="E920" s="11"/>
      <c r="F920" s="16"/>
      <c r="G920" s="53" t="str">
        <f t="shared" si="15"/>
        <v xml:space="preserve"> </v>
      </c>
    </row>
    <row r="921" spans="2:7" ht="20.100000000000001" customHeight="1">
      <c r="B921" s="11"/>
      <c r="C921" s="11"/>
      <c r="D921" s="15"/>
      <c r="E921" s="11"/>
      <c r="F921" s="16"/>
      <c r="G921" s="53" t="str">
        <f t="shared" si="15"/>
        <v xml:space="preserve"> </v>
      </c>
    </row>
    <row r="922" spans="2:7" ht="20.100000000000001" customHeight="1">
      <c r="B922" s="11"/>
      <c r="C922" s="11"/>
      <c r="D922" s="15"/>
      <c r="E922" s="11"/>
      <c r="F922" s="16"/>
      <c r="G922" s="53" t="str">
        <f t="shared" si="15"/>
        <v xml:space="preserve"> </v>
      </c>
    </row>
    <row r="923" spans="2:7" ht="20.100000000000001" customHeight="1">
      <c r="B923" s="11"/>
      <c r="C923" s="11"/>
      <c r="D923" s="15"/>
      <c r="E923" s="11"/>
      <c r="F923" s="16"/>
      <c r="G923" s="53" t="str">
        <f t="shared" si="15"/>
        <v xml:space="preserve"> </v>
      </c>
    </row>
    <row r="924" spans="2:7" ht="20.100000000000001" customHeight="1">
      <c r="B924" s="11"/>
      <c r="C924" s="11"/>
      <c r="D924" s="15"/>
      <c r="E924" s="11"/>
      <c r="F924" s="16"/>
      <c r="G924" s="53" t="str">
        <f t="shared" si="15"/>
        <v xml:space="preserve"> </v>
      </c>
    </row>
    <row r="925" spans="2:7" ht="20.100000000000001" customHeight="1">
      <c r="B925" s="11"/>
      <c r="C925" s="11"/>
      <c r="D925" s="15"/>
      <c r="E925" s="11"/>
      <c r="F925" s="16"/>
      <c r="G925" s="53" t="str">
        <f t="shared" si="15"/>
        <v xml:space="preserve"> </v>
      </c>
    </row>
    <row r="926" spans="2:7" ht="20.100000000000001" customHeight="1">
      <c r="B926" s="11"/>
      <c r="C926" s="11"/>
      <c r="D926" s="15"/>
      <c r="E926" s="11"/>
      <c r="F926" s="16"/>
      <c r="G926" s="53" t="str">
        <f t="shared" si="15"/>
        <v xml:space="preserve"> </v>
      </c>
    </row>
    <row r="927" spans="2:7" ht="20.100000000000001" customHeight="1">
      <c r="B927" s="11"/>
      <c r="C927" s="11"/>
      <c r="D927" s="15"/>
      <c r="E927" s="11"/>
      <c r="F927" s="16"/>
      <c r="G927" s="53" t="str">
        <f t="shared" si="15"/>
        <v xml:space="preserve"> </v>
      </c>
    </row>
    <row r="928" spans="2:7" ht="20.100000000000001" customHeight="1">
      <c r="B928" s="11"/>
      <c r="C928" s="11"/>
      <c r="D928" s="15"/>
      <c r="E928" s="11"/>
      <c r="F928" s="16"/>
      <c r="G928" s="53" t="str">
        <f t="shared" si="15"/>
        <v xml:space="preserve"> </v>
      </c>
    </row>
    <row r="929" spans="2:7" ht="20.100000000000001" customHeight="1">
      <c r="B929" s="11"/>
      <c r="C929" s="11"/>
      <c r="D929" s="15"/>
      <c r="E929" s="11"/>
      <c r="F929" s="16"/>
      <c r="G929" s="53" t="str">
        <f t="shared" si="15"/>
        <v xml:space="preserve"> </v>
      </c>
    </row>
    <row r="930" spans="2:7" ht="20.100000000000001" customHeight="1">
      <c r="B930" s="11"/>
      <c r="C930" s="11"/>
      <c r="D930" s="15"/>
      <c r="E930" s="11"/>
      <c r="F930" s="16"/>
      <c r="G930" s="53" t="str">
        <f t="shared" ref="G930:G993" si="16">IFERROR(IF(ISBLANK(C930)," ",IF(ISBLANK(D930),"NUM ARBOL",IF(ISBLANK(E930),"DAP",IF(ISBLANK(F930),"ALTURA",IF($E$33="DAP (cm)",PI()*((E930/100)^2)/4*F930*$F$9,IF($E$33="CAP (cm)",PI()*((E930/PI()/100)^2)/4*F930*$F$9))))))," ")</f>
        <v xml:space="preserve"> </v>
      </c>
    </row>
    <row r="931" spans="2:7" ht="20.100000000000001" customHeight="1">
      <c r="B931" s="11"/>
      <c r="C931" s="11"/>
      <c r="D931" s="15"/>
      <c r="E931" s="11"/>
      <c r="F931" s="16"/>
      <c r="G931" s="53" t="str">
        <f t="shared" si="16"/>
        <v xml:space="preserve"> </v>
      </c>
    </row>
    <row r="932" spans="2:7" ht="20.100000000000001" customHeight="1">
      <c r="B932" s="11"/>
      <c r="C932" s="11"/>
      <c r="D932" s="15"/>
      <c r="E932" s="11"/>
      <c r="F932" s="16"/>
      <c r="G932" s="53" t="str">
        <f t="shared" si="16"/>
        <v xml:space="preserve"> </v>
      </c>
    </row>
    <row r="933" spans="2:7" ht="20.100000000000001" customHeight="1">
      <c r="B933" s="11"/>
      <c r="C933" s="11"/>
      <c r="D933" s="15"/>
      <c r="E933" s="11"/>
      <c r="F933" s="16"/>
      <c r="G933" s="53" t="str">
        <f t="shared" si="16"/>
        <v xml:space="preserve"> </v>
      </c>
    </row>
    <row r="934" spans="2:7" ht="20.100000000000001" customHeight="1">
      <c r="B934" s="11"/>
      <c r="C934" s="11"/>
      <c r="D934" s="15"/>
      <c r="E934" s="11"/>
      <c r="F934" s="16"/>
      <c r="G934" s="53" t="str">
        <f t="shared" si="16"/>
        <v xml:space="preserve"> </v>
      </c>
    </row>
    <row r="935" spans="2:7" ht="20.100000000000001" customHeight="1">
      <c r="B935" s="11"/>
      <c r="C935" s="11"/>
      <c r="D935" s="15"/>
      <c r="E935" s="11"/>
      <c r="F935" s="16"/>
      <c r="G935" s="53" t="str">
        <f t="shared" si="16"/>
        <v xml:space="preserve"> </v>
      </c>
    </row>
    <row r="936" spans="2:7" ht="20.100000000000001" customHeight="1">
      <c r="B936" s="11"/>
      <c r="C936" s="11"/>
      <c r="D936" s="15"/>
      <c r="E936" s="11"/>
      <c r="F936" s="16"/>
      <c r="G936" s="53" t="str">
        <f t="shared" si="16"/>
        <v xml:space="preserve"> </v>
      </c>
    </row>
    <row r="937" spans="2:7" ht="20.100000000000001" customHeight="1">
      <c r="B937" s="11"/>
      <c r="C937" s="11"/>
      <c r="D937" s="15"/>
      <c r="E937" s="11"/>
      <c r="F937" s="16"/>
      <c r="G937" s="53" t="str">
        <f t="shared" si="16"/>
        <v xml:space="preserve"> </v>
      </c>
    </row>
    <row r="938" spans="2:7" ht="20.100000000000001" customHeight="1">
      <c r="B938" s="11"/>
      <c r="C938" s="11"/>
      <c r="D938" s="15"/>
      <c r="E938" s="11"/>
      <c r="F938" s="16"/>
      <c r="G938" s="53" t="str">
        <f t="shared" si="16"/>
        <v xml:space="preserve"> </v>
      </c>
    </row>
    <row r="939" spans="2:7" ht="20.100000000000001" customHeight="1">
      <c r="B939" s="11"/>
      <c r="C939" s="11"/>
      <c r="D939" s="15"/>
      <c r="E939" s="11"/>
      <c r="F939" s="16"/>
      <c r="G939" s="53" t="str">
        <f t="shared" si="16"/>
        <v xml:space="preserve"> </v>
      </c>
    </row>
    <row r="940" spans="2:7" ht="20.100000000000001" customHeight="1">
      <c r="B940" s="11"/>
      <c r="C940" s="11"/>
      <c r="D940" s="15"/>
      <c r="E940" s="11"/>
      <c r="F940" s="16"/>
      <c r="G940" s="53" t="str">
        <f t="shared" si="16"/>
        <v xml:space="preserve"> </v>
      </c>
    </row>
    <row r="941" spans="2:7" ht="20.100000000000001" customHeight="1">
      <c r="B941" s="11"/>
      <c r="C941" s="11"/>
      <c r="D941" s="15"/>
      <c r="E941" s="11"/>
      <c r="F941" s="16"/>
      <c r="G941" s="53" t="str">
        <f t="shared" si="16"/>
        <v xml:space="preserve"> </v>
      </c>
    </row>
    <row r="942" spans="2:7" ht="20.100000000000001" customHeight="1">
      <c r="B942" s="11"/>
      <c r="C942" s="11"/>
      <c r="D942" s="15"/>
      <c r="E942" s="11"/>
      <c r="F942" s="16"/>
      <c r="G942" s="53" t="str">
        <f t="shared" si="16"/>
        <v xml:space="preserve"> </v>
      </c>
    </row>
    <row r="943" spans="2:7" ht="20.100000000000001" customHeight="1">
      <c r="B943" s="11"/>
      <c r="C943" s="11"/>
      <c r="D943" s="15"/>
      <c r="E943" s="11"/>
      <c r="F943" s="16"/>
      <c r="G943" s="53" t="str">
        <f t="shared" si="16"/>
        <v xml:space="preserve"> </v>
      </c>
    </row>
    <row r="944" spans="2:7" ht="20.100000000000001" customHeight="1">
      <c r="B944" s="11"/>
      <c r="C944" s="11"/>
      <c r="D944" s="15"/>
      <c r="E944" s="11"/>
      <c r="F944" s="16"/>
      <c r="G944" s="53" t="str">
        <f t="shared" si="16"/>
        <v xml:space="preserve"> </v>
      </c>
    </row>
    <row r="945" spans="2:7" ht="20.100000000000001" customHeight="1">
      <c r="B945" s="11"/>
      <c r="C945" s="11"/>
      <c r="D945" s="15"/>
      <c r="E945" s="11"/>
      <c r="F945" s="16"/>
      <c r="G945" s="53" t="str">
        <f t="shared" si="16"/>
        <v xml:space="preserve"> </v>
      </c>
    </row>
    <row r="946" spans="2:7" ht="20.100000000000001" customHeight="1">
      <c r="B946" s="11"/>
      <c r="C946" s="11"/>
      <c r="D946" s="15"/>
      <c r="E946" s="11"/>
      <c r="F946" s="16"/>
      <c r="G946" s="53" t="str">
        <f t="shared" si="16"/>
        <v xml:space="preserve"> </v>
      </c>
    </row>
    <row r="947" spans="2:7" ht="20.100000000000001" customHeight="1">
      <c r="B947" s="11"/>
      <c r="C947" s="11"/>
      <c r="D947" s="15"/>
      <c r="E947" s="11"/>
      <c r="F947" s="16"/>
      <c r="G947" s="53" t="str">
        <f t="shared" si="16"/>
        <v xml:space="preserve"> </v>
      </c>
    </row>
    <row r="948" spans="2:7" ht="20.100000000000001" customHeight="1">
      <c r="B948" s="11"/>
      <c r="C948" s="11"/>
      <c r="D948" s="15"/>
      <c r="E948" s="11"/>
      <c r="F948" s="16"/>
      <c r="G948" s="53" t="str">
        <f t="shared" si="16"/>
        <v xml:space="preserve"> </v>
      </c>
    </row>
    <row r="949" spans="2:7" ht="20.100000000000001" customHeight="1">
      <c r="B949" s="11"/>
      <c r="C949" s="11"/>
      <c r="D949" s="15"/>
      <c r="E949" s="11"/>
      <c r="F949" s="16"/>
      <c r="G949" s="53" t="str">
        <f t="shared" si="16"/>
        <v xml:space="preserve"> </v>
      </c>
    </row>
    <row r="950" spans="2:7" ht="20.100000000000001" customHeight="1">
      <c r="B950" s="11"/>
      <c r="C950" s="11"/>
      <c r="D950" s="15"/>
      <c r="E950" s="11"/>
      <c r="F950" s="16"/>
      <c r="G950" s="53" t="str">
        <f t="shared" si="16"/>
        <v xml:space="preserve"> </v>
      </c>
    </row>
    <row r="951" spans="2:7" ht="20.100000000000001" customHeight="1">
      <c r="B951" s="11"/>
      <c r="C951" s="11"/>
      <c r="D951" s="15"/>
      <c r="E951" s="11"/>
      <c r="F951" s="16"/>
      <c r="G951" s="53" t="str">
        <f t="shared" si="16"/>
        <v xml:space="preserve"> </v>
      </c>
    </row>
    <row r="952" spans="2:7" ht="20.100000000000001" customHeight="1">
      <c r="B952" s="11"/>
      <c r="C952" s="11"/>
      <c r="D952" s="15"/>
      <c r="E952" s="11"/>
      <c r="F952" s="16"/>
      <c r="G952" s="53" t="str">
        <f t="shared" si="16"/>
        <v xml:space="preserve"> </v>
      </c>
    </row>
    <row r="953" spans="2:7" ht="20.100000000000001" customHeight="1">
      <c r="B953" s="11"/>
      <c r="C953" s="11"/>
      <c r="D953" s="15"/>
      <c r="E953" s="11"/>
      <c r="F953" s="16"/>
      <c r="G953" s="53" t="str">
        <f t="shared" si="16"/>
        <v xml:space="preserve"> </v>
      </c>
    </row>
    <row r="954" spans="2:7" ht="20.100000000000001" customHeight="1">
      <c r="B954" s="11"/>
      <c r="C954" s="11"/>
      <c r="D954" s="15"/>
      <c r="E954" s="11"/>
      <c r="F954" s="16"/>
      <c r="G954" s="53" t="str">
        <f t="shared" si="16"/>
        <v xml:space="preserve"> </v>
      </c>
    </row>
    <row r="955" spans="2:7" ht="20.100000000000001" customHeight="1">
      <c r="B955" s="11"/>
      <c r="C955" s="11"/>
      <c r="D955" s="15"/>
      <c r="E955" s="11"/>
      <c r="F955" s="16"/>
      <c r="G955" s="53" t="str">
        <f t="shared" si="16"/>
        <v xml:space="preserve"> </v>
      </c>
    </row>
    <row r="956" spans="2:7" ht="20.100000000000001" customHeight="1">
      <c r="B956" s="11"/>
      <c r="C956" s="11"/>
      <c r="D956" s="15"/>
      <c r="E956" s="11"/>
      <c r="F956" s="16"/>
      <c r="G956" s="53" t="str">
        <f t="shared" si="16"/>
        <v xml:space="preserve"> </v>
      </c>
    </row>
    <row r="957" spans="2:7" ht="20.100000000000001" customHeight="1">
      <c r="B957" s="11"/>
      <c r="C957" s="11"/>
      <c r="D957" s="15"/>
      <c r="E957" s="11"/>
      <c r="F957" s="16"/>
      <c r="G957" s="53" t="str">
        <f t="shared" si="16"/>
        <v xml:space="preserve"> </v>
      </c>
    </row>
    <row r="958" spans="2:7" ht="20.100000000000001" customHeight="1">
      <c r="B958" s="11"/>
      <c r="C958" s="11"/>
      <c r="D958" s="15"/>
      <c r="E958" s="11"/>
      <c r="F958" s="16"/>
      <c r="G958" s="53" t="str">
        <f t="shared" si="16"/>
        <v xml:space="preserve"> </v>
      </c>
    </row>
    <row r="959" spans="2:7" ht="20.100000000000001" customHeight="1">
      <c r="B959" s="11"/>
      <c r="C959" s="11"/>
      <c r="D959" s="15"/>
      <c r="E959" s="11"/>
      <c r="F959" s="16"/>
      <c r="G959" s="53" t="str">
        <f t="shared" si="16"/>
        <v xml:space="preserve"> </v>
      </c>
    </row>
    <row r="960" spans="2:7" ht="20.100000000000001" customHeight="1">
      <c r="B960" s="11"/>
      <c r="C960" s="11"/>
      <c r="D960" s="15"/>
      <c r="E960" s="11"/>
      <c r="F960" s="16"/>
      <c r="G960" s="53" t="str">
        <f t="shared" si="16"/>
        <v xml:space="preserve"> </v>
      </c>
    </row>
    <row r="961" spans="2:7" ht="20.100000000000001" customHeight="1">
      <c r="B961" s="11"/>
      <c r="C961" s="11"/>
      <c r="D961" s="15"/>
      <c r="E961" s="11"/>
      <c r="F961" s="16"/>
      <c r="G961" s="53" t="str">
        <f t="shared" si="16"/>
        <v xml:space="preserve"> </v>
      </c>
    </row>
    <row r="962" spans="2:7" ht="20.100000000000001" customHeight="1">
      <c r="B962" s="11"/>
      <c r="C962" s="11"/>
      <c r="D962" s="15"/>
      <c r="E962" s="11"/>
      <c r="F962" s="16"/>
      <c r="G962" s="53" t="str">
        <f t="shared" si="16"/>
        <v xml:space="preserve"> </v>
      </c>
    </row>
    <row r="963" spans="2:7" ht="20.100000000000001" customHeight="1">
      <c r="B963" s="11"/>
      <c r="C963" s="11"/>
      <c r="D963" s="15"/>
      <c r="E963" s="11"/>
      <c r="F963" s="16"/>
      <c r="G963" s="53" t="str">
        <f t="shared" si="16"/>
        <v xml:space="preserve"> </v>
      </c>
    </row>
    <row r="964" spans="2:7" ht="20.100000000000001" customHeight="1">
      <c r="B964" s="11"/>
      <c r="C964" s="11"/>
      <c r="D964" s="15"/>
      <c r="E964" s="11"/>
      <c r="F964" s="16"/>
      <c r="G964" s="53" t="str">
        <f t="shared" si="16"/>
        <v xml:space="preserve"> </v>
      </c>
    </row>
    <row r="965" spans="2:7" ht="20.100000000000001" customHeight="1">
      <c r="B965" s="11"/>
      <c r="C965" s="11"/>
      <c r="D965" s="15"/>
      <c r="E965" s="11"/>
      <c r="F965" s="16"/>
      <c r="G965" s="53" t="str">
        <f t="shared" si="16"/>
        <v xml:space="preserve"> </v>
      </c>
    </row>
    <row r="966" spans="2:7" ht="20.100000000000001" customHeight="1">
      <c r="B966" s="11"/>
      <c r="C966" s="11"/>
      <c r="D966" s="15"/>
      <c r="E966" s="11"/>
      <c r="F966" s="16"/>
      <c r="G966" s="53" t="str">
        <f t="shared" si="16"/>
        <v xml:space="preserve"> </v>
      </c>
    </row>
    <row r="967" spans="2:7" ht="20.100000000000001" customHeight="1">
      <c r="B967" s="11"/>
      <c r="C967" s="11"/>
      <c r="D967" s="15"/>
      <c r="E967" s="11"/>
      <c r="F967" s="16"/>
      <c r="G967" s="53" t="str">
        <f t="shared" si="16"/>
        <v xml:space="preserve"> </v>
      </c>
    </row>
    <row r="968" spans="2:7" ht="20.100000000000001" customHeight="1">
      <c r="B968" s="11"/>
      <c r="C968" s="11"/>
      <c r="D968" s="15"/>
      <c r="E968" s="11"/>
      <c r="F968" s="16"/>
      <c r="G968" s="53" t="str">
        <f t="shared" si="16"/>
        <v xml:space="preserve"> </v>
      </c>
    </row>
    <row r="969" spans="2:7" ht="20.100000000000001" customHeight="1">
      <c r="B969" s="11"/>
      <c r="C969" s="11"/>
      <c r="D969" s="15"/>
      <c r="E969" s="11"/>
      <c r="F969" s="16"/>
      <c r="G969" s="53" t="str">
        <f t="shared" si="16"/>
        <v xml:space="preserve"> </v>
      </c>
    </row>
    <row r="970" spans="2:7" ht="20.100000000000001" customHeight="1">
      <c r="B970" s="11"/>
      <c r="C970" s="11"/>
      <c r="D970" s="15"/>
      <c r="E970" s="11"/>
      <c r="F970" s="16"/>
      <c r="G970" s="53" t="str">
        <f t="shared" si="16"/>
        <v xml:space="preserve"> </v>
      </c>
    </row>
    <row r="971" spans="2:7" ht="20.100000000000001" customHeight="1">
      <c r="B971" s="11"/>
      <c r="C971" s="11"/>
      <c r="D971" s="15"/>
      <c r="E971" s="11"/>
      <c r="F971" s="16"/>
      <c r="G971" s="53" t="str">
        <f t="shared" si="16"/>
        <v xml:space="preserve"> </v>
      </c>
    </row>
    <row r="972" spans="2:7" ht="20.100000000000001" customHeight="1">
      <c r="B972" s="11"/>
      <c r="C972" s="11"/>
      <c r="D972" s="15"/>
      <c r="E972" s="11"/>
      <c r="F972" s="16"/>
      <c r="G972" s="53" t="str">
        <f t="shared" si="16"/>
        <v xml:space="preserve"> </v>
      </c>
    </row>
    <row r="973" spans="2:7" ht="20.100000000000001" customHeight="1">
      <c r="B973" s="11"/>
      <c r="C973" s="11"/>
      <c r="D973" s="15"/>
      <c r="E973" s="11"/>
      <c r="F973" s="16"/>
      <c r="G973" s="53" t="str">
        <f t="shared" si="16"/>
        <v xml:space="preserve"> </v>
      </c>
    </row>
    <row r="974" spans="2:7" ht="20.100000000000001" customHeight="1">
      <c r="B974" s="11"/>
      <c r="C974" s="11"/>
      <c r="D974" s="15"/>
      <c r="E974" s="11"/>
      <c r="F974" s="16"/>
      <c r="G974" s="53" t="str">
        <f t="shared" si="16"/>
        <v xml:space="preserve"> </v>
      </c>
    </row>
    <row r="975" spans="2:7" ht="20.100000000000001" customHeight="1">
      <c r="B975" s="11"/>
      <c r="C975" s="11"/>
      <c r="D975" s="15"/>
      <c r="E975" s="11"/>
      <c r="F975" s="16"/>
      <c r="G975" s="53" t="str">
        <f t="shared" si="16"/>
        <v xml:space="preserve"> </v>
      </c>
    </row>
    <row r="976" spans="2:7" ht="20.100000000000001" customHeight="1">
      <c r="B976" s="11"/>
      <c r="C976" s="11"/>
      <c r="D976" s="15"/>
      <c r="E976" s="11"/>
      <c r="F976" s="16"/>
      <c r="G976" s="53" t="str">
        <f t="shared" si="16"/>
        <v xml:space="preserve"> </v>
      </c>
    </row>
    <row r="977" spans="2:7" ht="20.100000000000001" customHeight="1">
      <c r="B977" s="11"/>
      <c r="C977" s="11"/>
      <c r="D977" s="15"/>
      <c r="E977" s="11"/>
      <c r="F977" s="16"/>
      <c r="G977" s="53" t="str">
        <f t="shared" si="16"/>
        <v xml:space="preserve"> </v>
      </c>
    </row>
    <row r="978" spans="2:7" ht="20.100000000000001" customHeight="1">
      <c r="B978" s="11"/>
      <c r="C978" s="11"/>
      <c r="D978" s="15"/>
      <c r="E978" s="11"/>
      <c r="F978" s="16"/>
      <c r="G978" s="53" t="str">
        <f t="shared" si="16"/>
        <v xml:space="preserve"> </v>
      </c>
    </row>
    <row r="979" spans="2:7" ht="20.100000000000001" customHeight="1">
      <c r="B979" s="11"/>
      <c r="C979" s="11"/>
      <c r="D979" s="15"/>
      <c r="E979" s="11"/>
      <c r="F979" s="16"/>
      <c r="G979" s="53" t="str">
        <f t="shared" si="16"/>
        <v xml:space="preserve"> </v>
      </c>
    </row>
    <row r="980" spans="2:7" ht="20.100000000000001" customHeight="1">
      <c r="B980" s="11"/>
      <c r="C980" s="11"/>
      <c r="D980" s="15"/>
      <c r="E980" s="11"/>
      <c r="F980" s="16"/>
      <c r="G980" s="53" t="str">
        <f t="shared" si="16"/>
        <v xml:space="preserve"> </v>
      </c>
    </row>
    <row r="981" spans="2:7" ht="20.100000000000001" customHeight="1">
      <c r="B981" s="11"/>
      <c r="C981" s="11"/>
      <c r="D981" s="15"/>
      <c r="E981" s="11"/>
      <c r="F981" s="16"/>
      <c r="G981" s="53" t="str">
        <f t="shared" si="16"/>
        <v xml:space="preserve"> </v>
      </c>
    </row>
    <row r="982" spans="2:7" ht="20.100000000000001" customHeight="1">
      <c r="B982" s="11"/>
      <c r="C982" s="11"/>
      <c r="D982" s="15"/>
      <c r="E982" s="11"/>
      <c r="F982" s="16"/>
      <c r="G982" s="53" t="str">
        <f t="shared" si="16"/>
        <v xml:space="preserve"> </v>
      </c>
    </row>
    <row r="983" spans="2:7" ht="20.100000000000001" customHeight="1">
      <c r="B983" s="11"/>
      <c r="C983" s="11"/>
      <c r="D983" s="15"/>
      <c r="E983" s="11"/>
      <c r="F983" s="16"/>
      <c r="G983" s="53" t="str">
        <f t="shared" si="16"/>
        <v xml:space="preserve"> </v>
      </c>
    </row>
    <row r="984" spans="2:7" ht="20.100000000000001" customHeight="1">
      <c r="B984" s="11"/>
      <c r="C984" s="11"/>
      <c r="D984" s="15"/>
      <c r="E984" s="11"/>
      <c r="F984" s="16"/>
      <c r="G984" s="53" t="str">
        <f t="shared" si="16"/>
        <v xml:space="preserve"> </v>
      </c>
    </row>
    <row r="985" spans="2:7" ht="20.100000000000001" customHeight="1">
      <c r="B985" s="11"/>
      <c r="C985" s="11"/>
      <c r="D985" s="15"/>
      <c r="E985" s="11"/>
      <c r="F985" s="16"/>
      <c r="G985" s="53" t="str">
        <f t="shared" si="16"/>
        <v xml:space="preserve"> </v>
      </c>
    </row>
    <row r="986" spans="2:7" ht="20.100000000000001" customHeight="1">
      <c r="B986" s="11"/>
      <c r="C986" s="11"/>
      <c r="D986" s="15"/>
      <c r="E986" s="11"/>
      <c r="F986" s="16"/>
      <c r="G986" s="53" t="str">
        <f t="shared" si="16"/>
        <v xml:space="preserve"> </v>
      </c>
    </row>
    <row r="987" spans="2:7" ht="20.100000000000001" customHeight="1">
      <c r="B987" s="11"/>
      <c r="C987" s="11"/>
      <c r="D987" s="15"/>
      <c r="E987" s="11"/>
      <c r="F987" s="16"/>
      <c r="G987" s="53" t="str">
        <f t="shared" si="16"/>
        <v xml:space="preserve"> </v>
      </c>
    </row>
    <row r="988" spans="2:7" ht="20.100000000000001" customHeight="1">
      <c r="B988" s="11"/>
      <c r="C988" s="11"/>
      <c r="D988" s="15"/>
      <c r="E988" s="11"/>
      <c r="F988" s="16"/>
      <c r="G988" s="53" t="str">
        <f t="shared" si="16"/>
        <v xml:space="preserve"> </v>
      </c>
    </row>
    <row r="989" spans="2:7" ht="20.100000000000001" customHeight="1">
      <c r="B989" s="11"/>
      <c r="C989" s="11"/>
      <c r="D989" s="15"/>
      <c r="E989" s="11"/>
      <c r="F989" s="16"/>
      <c r="G989" s="53" t="str">
        <f t="shared" si="16"/>
        <v xml:space="preserve"> </v>
      </c>
    </row>
    <row r="990" spans="2:7" ht="20.100000000000001" customHeight="1">
      <c r="B990" s="11"/>
      <c r="C990" s="11"/>
      <c r="D990" s="15"/>
      <c r="E990" s="11"/>
      <c r="F990" s="16"/>
      <c r="G990" s="53" t="str">
        <f t="shared" si="16"/>
        <v xml:space="preserve"> </v>
      </c>
    </row>
    <row r="991" spans="2:7" ht="20.100000000000001" customHeight="1">
      <c r="B991" s="11"/>
      <c r="C991" s="11"/>
      <c r="D991" s="15"/>
      <c r="E991" s="11"/>
      <c r="F991" s="16"/>
      <c r="G991" s="53" t="str">
        <f t="shared" si="16"/>
        <v xml:space="preserve"> </v>
      </c>
    </row>
    <row r="992" spans="2:7" ht="20.100000000000001" customHeight="1">
      <c r="B992" s="11"/>
      <c r="C992" s="11"/>
      <c r="D992" s="15"/>
      <c r="E992" s="11"/>
      <c r="F992" s="16"/>
      <c r="G992" s="53" t="str">
        <f t="shared" si="16"/>
        <v xml:space="preserve"> </v>
      </c>
    </row>
    <row r="993" spans="2:7" ht="20.100000000000001" customHeight="1">
      <c r="B993" s="11"/>
      <c r="C993" s="11"/>
      <c r="D993" s="15"/>
      <c r="E993" s="11"/>
      <c r="F993" s="16"/>
      <c r="G993" s="53" t="str">
        <f t="shared" si="16"/>
        <v xml:space="preserve"> </v>
      </c>
    </row>
    <row r="994" spans="2:7" ht="20.100000000000001" customHeight="1">
      <c r="B994" s="11"/>
      <c r="C994" s="11"/>
      <c r="D994" s="15"/>
      <c r="E994" s="11"/>
      <c r="F994" s="16"/>
      <c r="G994" s="53" t="str">
        <f t="shared" ref="G994:G1057" si="17">IFERROR(IF(ISBLANK(C994)," ",IF(ISBLANK(D994),"NUM ARBOL",IF(ISBLANK(E994),"DAP",IF(ISBLANK(F994),"ALTURA",IF($E$33="DAP (cm)",PI()*((E994/100)^2)/4*F994*$F$9,IF($E$33="CAP (cm)",PI()*((E994/PI()/100)^2)/4*F994*$F$9))))))," ")</f>
        <v xml:space="preserve"> </v>
      </c>
    </row>
    <row r="995" spans="2:7" ht="20.100000000000001" customHeight="1">
      <c r="B995" s="11"/>
      <c r="C995" s="11"/>
      <c r="D995" s="15"/>
      <c r="E995" s="11"/>
      <c r="F995" s="16"/>
      <c r="G995" s="53" t="str">
        <f t="shared" si="17"/>
        <v xml:space="preserve"> </v>
      </c>
    </row>
    <row r="996" spans="2:7" ht="20.100000000000001" customHeight="1">
      <c r="B996" s="11"/>
      <c r="C996" s="11"/>
      <c r="D996" s="15"/>
      <c r="E996" s="11"/>
      <c r="F996" s="16"/>
      <c r="G996" s="53" t="str">
        <f t="shared" si="17"/>
        <v xml:space="preserve"> </v>
      </c>
    </row>
    <row r="997" spans="2:7" ht="20.100000000000001" customHeight="1">
      <c r="B997" s="11"/>
      <c r="C997" s="11"/>
      <c r="D997" s="15"/>
      <c r="E997" s="11"/>
      <c r="F997" s="16"/>
      <c r="G997" s="53" t="str">
        <f t="shared" si="17"/>
        <v xml:space="preserve"> </v>
      </c>
    </row>
    <row r="998" spans="2:7" ht="20.100000000000001" customHeight="1">
      <c r="B998" s="11"/>
      <c r="C998" s="11"/>
      <c r="D998" s="15"/>
      <c r="E998" s="11"/>
      <c r="F998" s="16"/>
      <c r="G998" s="53" t="str">
        <f t="shared" si="17"/>
        <v xml:space="preserve"> </v>
      </c>
    </row>
    <row r="999" spans="2:7" ht="20.100000000000001" customHeight="1">
      <c r="B999" s="11"/>
      <c r="C999" s="11"/>
      <c r="D999" s="15"/>
      <c r="E999" s="11"/>
      <c r="F999" s="16"/>
      <c r="G999" s="53" t="str">
        <f t="shared" si="17"/>
        <v xml:space="preserve"> </v>
      </c>
    </row>
    <row r="1000" spans="2:7" ht="20.100000000000001" customHeight="1">
      <c r="B1000" s="11"/>
      <c r="C1000" s="11"/>
      <c r="D1000" s="15"/>
      <c r="E1000" s="11"/>
      <c r="F1000" s="16"/>
      <c r="G1000" s="53" t="str">
        <f t="shared" si="17"/>
        <v xml:space="preserve"> </v>
      </c>
    </row>
    <row r="1001" spans="2:7" ht="20.100000000000001" customHeight="1">
      <c r="B1001" s="11"/>
      <c r="C1001" s="11"/>
      <c r="D1001" s="15"/>
      <c r="E1001" s="11"/>
      <c r="F1001" s="16"/>
      <c r="G1001" s="53" t="str">
        <f t="shared" si="17"/>
        <v xml:space="preserve"> </v>
      </c>
    </row>
    <row r="1002" spans="2:7" ht="20.100000000000001" customHeight="1">
      <c r="B1002" s="11"/>
      <c r="C1002" s="11"/>
      <c r="D1002" s="15"/>
      <c r="E1002" s="11"/>
      <c r="F1002" s="16"/>
      <c r="G1002" s="53" t="str">
        <f t="shared" si="17"/>
        <v xml:space="preserve"> </v>
      </c>
    </row>
    <row r="1003" spans="2:7" ht="20.100000000000001" customHeight="1">
      <c r="B1003" s="11"/>
      <c r="C1003" s="11"/>
      <c r="D1003" s="15"/>
      <c r="E1003" s="11"/>
      <c r="F1003" s="16"/>
      <c r="G1003" s="53" t="str">
        <f t="shared" si="17"/>
        <v xml:space="preserve"> </v>
      </c>
    </row>
    <row r="1004" spans="2:7" ht="20.100000000000001" customHeight="1">
      <c r="B1004" s="11"/>
      <c r="C1004" s="11"/>
      <c r="D1004" s="15"/>
      <c r="E1004" s="11"/>
      <c r="F1004" s="16"/>
      <c r="G1004" s="53" t="str">
        <f t="shared" si="17"/>
        <v xml:space="preserve"> </v>
      </c>
    </row>
    <row r="1005" spans="2:7" ht="20.100000000000001" customHeight="1">
      <c r="B1005" s="11"/>
      <c r="C1005" s="11"/>
      <c r="D1005" s="15"/>
      <c r="E1005" s="11"/>
      <c r="F1005" s="16"/>
      <c r="G1005" s="53" t="str">
        <f t="shared" si="17"/>
        <v xml:space="preserve"> </v>
      </c>
    </row>
    <row r="1006" spans="2:7" ht="20.100000000000001" customHeight="1">
      <c r="B1006" s="11"/>
      <c r="C1006" s="11"/>
      <c r="D1006" s="15"/>
      <c r="E1006" s="11"/>
      <c r="F1006" s="16"/>
      <c r="G1006" s="53" t="str">
        <f t="shared" si="17"/>
        <v xml:space="preserve"> </v>
      </c>
    </row>
    <row r="1007" spans="2:7" ht="20.100000000000001" customHeight="1">
      <c r="B1007" s="11"/>
      <c r="C1007" s="11"/>
      <c r="D1007" s="15"/>
      <c r="E1007" s="11"/>
      <c r="F1007" s="16"/>
      <c r="G1007" s="53" t="str">
        <f t="shared" si="17"/>
        <v xml:space="preserve"> </v>
      </c>
    </row>
    <row r="1008" spans="2:7" ht="20.100000000000001" customHeight="1">
      <c r="B1008" s="11"/>
      <c r="C1008" s="11"/>
      <c r="D1008" s="15"/>
      <c r="E1008" s="11"/>
      <c r="F1008" s="16"/>
      <c r="G1008" s="53" t="str">
        <f t="shared" si="17"/>
        <v xml:space="preserve"> </v>
      </c>
    </row>
    <row r="1009" spans="2:7" ht="20.100000000000001" customHeight="1">
      <c r="B1009" s="11"/>
      <c r="C1009" s="11"/>
      <c r="D1009" s="15"/>
      <c r="E1009" s="11"/>
      <c r="F1009" s="16"/>
      <c r="G1009" s="53" t="str">
        <f t="shared" si="17"/>
        <v xml:space="preserve"> </v>
      </c>
    </row>
    <row r="1010" spans="2:7" ht="20.100000000000001" customHeight="1">
      <c r="B1010" s="11"/>
      <c r="C1010" s="11"/>
      <c r="D1010" s="15"/>
      <c r="E1010" s="11"/>
      <c r="F1010" s="16"/>
      <c r="G1010" s="53" t="str">
        <f t="shared" si="17"/>
        <v xml:space="preserve"> </v>
      </c>
    </row>
    <row r="1011" spans="2:7" ht="20.100000000000001" customHeight="1">
      <c r="B1011" s="11"/>
      <c r="C1011" s="11"/>
      <c r="D1011" s="15"/>
      <c r="E1011" s="11"/>
      <c r="F1011" s="16"/>
      <c r="G1011" s="53" t="str">
        <f t="shared" si="17"/>
        <v xml:space="preserve"> </v>
      </c>
    </row>
    <row r="1012" spans="2:7" ht="20.100000000000001" customHeight="1">
      <c r="B1012" s="11"/>
      <c r="C1012" s="11"/>
      <c r="D1012" s="15"/>
      <c r="E1012" s="11"/>
      <c r="F1012" s="16"/>
      <c r="G1012" s="53" t="str">
        <f t="shared" si="17"/>
        <v xml:space="preserve"> </v>
      </c>
    </row>
    <row r="1013" spans="2:7" ht="20.100000000000001" customHeight="1">
      <c r="B1013" s="11"/>
      <c r="C1013" s="11"/>
      <c r="D1013" s="15"/>
      <c r="E1013" s="11"/>
      <c r="F1013" s="16"/>
      <c r="G1013" s="53" t="str">
        <f t="shared" si="17"/>
        <v xml:space="preserve"> </v>
      </c>
    </row>
    <row r="1014" spans="2:7" ht="20.100000000000001" customHeight="1">
      <c r="B1014" s="11"/>
      <c r="C1014" s="11"/>
      <c r="D1014" s="15"/>
      <c r="E1014" s="11"/>
      <c r="F1014" s="16"/>
      <c r="G1014" s="53" t="str">
        <f t="shared" si="17"/>
        <v xml:space="preserve"> </v>
      </c>
    </row>
    <row r="1015" spans="2:7" ht="20.100000000000001" customHeight="1">
      <c r="B1015" s="11"/>
      <c r="C1015" s="11"/>
      <c r="D1015" s="15"/>
      <c r="E1015" s="11"/>
      <c r="F1015" s="16"/>
      <c r="G1015" s="53" t="str">
        <f t="shared" si="17"/>
        <v xml:space="preserve"> </v>
      </c>
    </row>
    <row r="1016" spans="2:7" ht="20.100000000000001" customHeight="1">
      <c r="B1016" s="11"/>
      <c r="C1016" s="11"/>
      <c r="D1016" s="15"/>
      <c r="E1016" s="11"/>
      <c r="F1016" s="16"/>
      <c r="G1016" s="53" t="str">
        <f t="shared" si="17"/>
        <v xml:space="preserve"> </v>
      </c>
    </row>
    <row r="1017" spans="2:7" ht="20.100000000000001" customHeight="1">
      <c r="B1017" s="11"/>
      <c r="C1017" s="11"/>
      <c r="D1017" s="15"/>
      <c r="E1017" s="11"/>
      <c r="F1017" s="16"/>
      <c r="G1017" s="53" t="str">
        <f t="shared" si="17"/>
        <v xml:space="preserve"> </v>
      </c>
    </row>
    <row r="1018" spans="2:7" ht="20.100000000000001" customHeight="1">
      <c r="B1018" s="11"/>
      <c r="C1018" s="11"/>
      <c r="D1018" s="15"/>
      <c r="E1018" s="11"/>
      <c r="F1018" s="16"/>
      <c r="G1018" s="53" t="str">
        <f t="shared" si="17"/>
        <v xml:space="preserve"> </v>
      </c>
    </row>
    <row r="1019" spans="2:7" ht="20.100000000000001" customHeight="1">
      <c r="B1019" s="11"/>
      <c r="C1019" s="11"/>
      <c r="D1019" s="15"/>
      <c r="E1019" s="11"/>
      <c r="F1019" s="16"/>
      <c r="G1019" s="53" t="str">
        <f t="shared" si="17"/>
        <v xml:space="preserve"> </v>
      </c>
    </row>
    <row r="1020" spans="2:7" ht="20.100000000000001" customHeight="1">
      <c r="B1020" s="11"/>
      <c r="C1020" s="11"/>
      <c r="D1020" s="15"/>
      <c r="E1020" s="11"/>
      <c r="F1020" s="16"/>
      <c r="G1020" s="53" t="str">
        <f t="shared" si="17"/>
        <v xml:space="preserve"> </v>
      </c>
    </row>
    <row r="1021" spans="2:7" ht="20.100000000000001" customHeight="1">
      <c r="B1021" s="11"/>
      <c r="C1021" s="11"/>
      <c r="D1021" s="15"/>
      <c r="E1021" s="11"/>
      <c r="F1021" s="16"/>
      <c r="G1021" s="53" t="str">
        <f t="shared" si="17"/>
        <v xml:space="preserve"> </v>
      </c>
    </row>
    <row r="1022" spans="2:7" ht="20.100000000000001" customHeight="1">
      <c r="B1022" s="11"/>
      <c r="C1022" s="11"/>
      <c r="D1022" s="15"/>
      <c r="E1022" s="11"/>
      <c r="F1022" s="16"/>
      <c r="G1022" s="53" t="str">
        <f t="shared" si="17"/>
        <v xml:space="preserve"> </v>
      </c>
    </row>
    <row r="1023" spans="2:7" ht="20.100000000000001" customHeight="1">
      <c r="B1023" s="11"/>
      <c r="C1023" s="11"/>
      <c r="D1023" s="15"/>
      <c r="E1023" s="11"/>
      <c r="F1023" s="16"/>
      <c r="G1023" s="53" t="str">
        <f t="shared" si="17"/>
        <v xml:space="preserve"> </v>
      </c>
    </row>
    <row r="1024" spans="2:7" ht="20.100000000000001" customHeight="1">
      <c r="B1024" s="11"/>
      <c r="C1024" s="11"/>
      <c r="D1024" s="15"/>
      <c r="E1024" s="11"/>
      <c r="F1024" s="16"/>
      <c r="G1024" s="53" t="str">
        <f t="shared" si="17"/>
        <v xml:space="preserve"> </v>
      </c>
    </row>
    <row r="1025" spans="2:7" ht="20.100000000000001" customHeight="1">
      <c r="B1025" s="11"/>
      <c r="C1025" s="11"/>
      <c r="D1025" s="15"/>
      <c r="E1025" s="11"/>
      <c r="F1025" s="16"/>
      <c r="G1025" s="53" t="str">
        <f t="shared" si="17"/>
        <v xml:space="preserve"> </v>
      </c>
    </row>
    <row r="1026" spans="2:7" ht="20.100000000000001" customHeight="1">
      <c r="B1026" s="11"/>
      <c r="C1026" s="11"/>
      <c r="D1026" s="15"/>
      <c r="E1026" s="11"/>
      <c r="F1026" s="16"/>
      <c r="G1026" s="53" t="str">
        <f t="shared" si="17"/>
        <v xml:space="preserve"> </v>
      </c>
    </row>
    <row r="1027" spans="2:7" ht="20.100000000000001" customHeight="1">
      <c r="B1027" s="11"/>
      <c r="C1027" s="11"/>
      <c r="D1027" s="15"/>
      <c r="E1027" s="11"/>
      <c r="F1027" s="16"/>
      <c r="G1027" s="53" t="str">
        <f t="shared" si="17"/>
        <v xml:space="preserve"> </v>
      </c>
    </row>
    <row r="1028" spans="2:7" ht="20.100000000000001" customHeight="1">
      <c r="B1028" s="11"/>
      <c r="C1028" s="11"/>
      <c r="D1028" s="15"/>
      <c r="E1028" s="11"/>
      <c r="F1028" s="16"/>
      <c r="G1028" s="53" t="str">
        <f t="shared" si="17"/>
        <v xml:space="preserve"> </v>
      </c>
    </row>
    <row r="1029" spans="2:7" ht="20.100000000000001" customHeight="1">
      <c r="B1029" s="11"/>
      <c r="C1029" s="11"/>
      <c r="D1029" s="15"/>
      <c r="E1029" s="11"/>
      <c r="F1029" s="16"/>
      <c r="G1029" s="53" t="str">
        <f t="shared" si="17"/>
        <v xml:space="preserve"> </v>
      </c>
    </row>
    <row r="1030" spans="2:7" ht="20.100000000000001" customHeight="1">
      <c r="B1030" s="11"/>
      <c r="C1030" s="11"/>
      <c r="D1030" s="15"/>
      <c r="E1030" s="11"/>
      <c r="F1030" s="16"/>
      <c r="G1030" s="53" t="str">
        <f t="shared" si="17"/>
        <v xml:space="preserve"> </v>
      </c>
    </row>
    <row r="1031" spans="2:7" ht="20.100000000000001" customHeight="1">
      <c r="B1031" s="11"/>
      <c r="C1031" s="11"/>
      <c r="D1031" s="15"/>
      <c r="E1031" s="11"/>
      <c r="F1031" s="16"/>
      <c r="G1031" s="53" t="str">
        <f t="shared" si="17"/>
        <v xml:space="preserve"> </v>
      </c>
    </row>
    <row r="1032" spans="2:7" ht="20.100000000000001" customHeight="1">
      <c r="B1032" s="11"/>
      <c r="C1032" s="11"/>
      <c r="D1032" s="15"/>
      <c r="E1032" s="11"/>
      <c r="F1032" s="16"/>
      <c r="G1032" s="53" t="str">
        <f t="shared" si="17"/>
        <v xml:space="preserve"> </v>
      </c>
    </row>
    <row r="1033" spans="2:7" ht="20.100000000000001" customHeight="1">
      <c r="B1033" s="11"/>
      <c r="C1033" s="11"/>
      <c r="D1033" s="15"/>
      <c r="E1033" s="11"/>
      <c r="F1033" s="16"/>
      <c r="G1033" s="53" t="str">
        <f t="shared" si="17"/>
        <v xml:space="preserve"> </v>
      </c>
    </row>
    <row r="1034" spans="2:7" ht="20.100000000000001" customHeight="1">
      <c r="B1034" s="11"/>
      <c r="C1034" s="11"/>
      <c r="D1034" s="15"/>
      <c r="E1034" s="11"/>
      <c r="F1034" s="16"/>
      <c r="G1034" s="53" t="str">
        <f t="shared" si="17"/>
        <v xml:space="preserve"> </v>
      </c>
    </row>
    <row r="1035" spans="2:7" ht="20.100000000000001" customHeight="1">
      <c r="B1035" s="11"/>
      <c r="C1035" s="11"/>
      <c r="D1035" s="15"/>
      <c r="E1035" s="11"/>
      <c r="F1035" s="16"/>
      <c r="G1035" s="53" t="str">
        <f t="shared" si="17"/>
        <v xml:space="preserve"> </v>
      </c>
    </row>
    <row r="1036" spans="2:7" ht="20.100000000000001" customHeight="1">
      <c r="B1036" s="11"/>
      <c r="C1036" s="11"/>
      <c r="D1036" s="15"/>
      <c r="E1036" s="11"/>
      <c r="F1036" s="16"/>
      <c r="G1036" s="53" t="str">
        <f t="shared" si="17"/>
        <v xml:space="preserve"> </v>
      </c>
    </row>
    <row r="1037" spans="2:7" ht="20.100000000000001" customHeight="1">
      <c r="B1037" s="11"/>
      <c r="C1037" s="11"/>
      <c r="D1037" s="15"/>
      <c r="E1037" s="11"/>
      <c r="F1037" s="16"/>
      <c r="G1037" s="53" t="str">
        <f t="shared" si="17"/>
        <v xml:space="preserve"> </v>
      </c>
    </row>
    <row r="1038" spans="2:7" ht="20.100000000000001" customHeight="1">
      <c r="B1038" s="11"/>
      <c r="C1038" s="11"/>
      <c r="D1038" s="15"/>
      <c r="E1038" s="11"/>
      <c r="F1038" s="16"/>
      <c r="G1038" s="53" t="str">
        <f t="shared" si="17"/>
        <v xml:space="preserve"> </v>
      </c>
    </row>
    <row r="1039" spans="2:7" ht="20.100000000000001" customHeight="1">
      <c r="B1039" s="11"/>
      <c r="C1039" s="11"/>
      <c r="D1039" s="15"/>
      <c r="E1039" s="11"/>
      <c r="F1039" s="16"/>
      <c r="G1039" s="53" t="str">
        <f t="shared" si="17"/>
        <v xml:space="preserve"> </v>
      </c>
    </row>
    <row r="1040" spans="2:7" ht="20.100000000000001" customHeight="1">
      <c r="B1040" s="11"/>
      <c r="C1040" s="11"/>
      <c r="D1040" s="15"/>
      <c r="E1040" s="11"/>
      <c r="F1040" s="16"/>
      <c r="G1040" s="53" t="str">
        <f t="shared" si="17"/>
        <v xml:space="preserve"> </v>
      </c>
    </row>
    <row r="1041" spans="2:7" ht="20.100000000000001" customHeight="1">
      <c r="B1041" s="11"/>
      <c r="C1041" s="11"/>
      <c r="D1041" s="15"/>
      <c r="E1041" s="11"/>
      <c r="F1041" s="16"/>
      <c r="G1041" s="53" t="str">
        <f t="shared" si="17"/>
        <v xml:space="preserve"> </v>
      </c>
    </row>
    <row r="1042" spans="2:7" ht="20.100000000000001" customHeight="1">
      <c r="B1042" s="11"/>
      <c r="C1042" s="11"/>
      <c r="D1042" s="15"/>
      <c r="E1042" s="11"/>
      <c r="F1042" s="16"/>
      <c r="G1042" s="53" t="str">
        <f t="shared" si="17"/>
        <v xml:space="preserve"> </v>
      </c>
    </row>
    <row r="1043" spans="2:7" ht="20.100000000000001" customHeight="1">
      <c r="B1043" s="11"/>
      <c r="C1043" s="11"/>
      <c r="D1043" s="15"/>
      <c r="E1043" s="11"/>
      <c r="F1043" s="16"/>
      <c r="G1043" s="53" t="str">
        <f t="shared" si="17"/>
        <v xml:space="preserve"> </v>
      </c>
    </row>
    <row r="1044" spans="2:7" ht="20.100000000000001" customHeight="1">
      <c r="B1044" s="11"/>
      <c r="C1044" s="11"/>
      <c r="D1044" s="15"/>
      <c r="E1044" s="11"/>
      <c r="F1044" s="16"/>
      <c r="G1044" s="53" t="str">
        <f t="shared" si="17"/>
        <v xml:space="preserve"> </v>
      </c>
    </row>
    <row r="1045" spans="2:7" ht="20.100000000000001" customHeight="1">
      <c r="B1045" s="11"/>
      <c r="C1045" s="11"/>
      <c r="D1045" s="15"/>
      <c r="E1045" s="11"/>
      <c r="F1045" s="16"/>
      <c r="G1045" s="53" t="str">
        <f t="shared" si="17"/>
        <v xml:space="preserve"> </v>
      </c>
    </row>
    <row r="1046" spans="2:7" ht="20.100000000000001" customHeight="1">
      <c r="B1046" s="11"/>
      <c r="C1046" s="11"/>
      <c r="D1046" s="15"/>
      <c r="E1046" s="11"/>
      <c r="F1046" s="16"/>
      <c r="G1046" s="53" t="str">
        <f t="shared" si="17"/>
        <v xml:space="preserve"> </v>
      </c>
    </row>
    <row r="1047" spans="2:7" ht="20.100000000000001" customHeight="1">
      <c r="B1047" s="11"/>
      <c r="C1047" s="11"/>
      <c r="D1047" s="15"/>
      <c r="E1047" s="11"/>
      <c r="F1047" s="16"/>
      <c r="G1047" s="53" t="str">
        <f t="shared" si="17"/>
        <v xml:space="preserve"> </v>
      </c>
    </row>
    <row r="1048" spans="2:7" ht="20.100000000000001" customHeight="1">
      <c r="B1048" s="11"/>
      <c r="C1048" s="11"/>
      <c r="D1048" s="15"/>
      <c r="E1048" s="11"/>
      <c r="F1048" s="16"/>
      <c r="G1048" s="53" t="str">
        <f t="shared" si="17"/>
        <v xml:space="preserve"> </v>
      </c>
    </row>
    <row r="1049" spans="2:7" ht="20.100000000000001" customHeight="1">
      <c r="B1049" s="11"/>
      <c r="C1049" s="11"/>
      <c r="D1049" s="15"/>
      <c r="E1049" s="11"/>
      <c r="F1049" s="16"/>
      <c r="G1049" s="53" t="str">
        <f t="shared" si="17"/>
        <v xml:space="preserve"> </v>
      </c>
    </row>
    <row r="1050" spans="2:7" ht="20.100000000000001" customHeight="1">
      <c r="B1050" s="11"/>
      <c r="C1050" s="11"/>
      <c r="D1050" s="15"/>
      <c r="E1050" s="11"/>
      <c r="F1050" s="16"/>
      <c r="G1050" s="53" t="str">
        <f t="shared" si="17"/>
        <v xml:space="preserve"> </v>
      </c>
    </row>
    <row r="1051" spans="2:7" ht="20.100000000000001" customHeight="1">
      <c r="B1051" s="11"/>
      <c r="C1051" s="11"/>
      <c r="D1051" s="15"/>
      <c r="E1051" s="11"/>
      <c r="F1051" s="16"/>
      <c r="G1051" s="53" t="str">
        <f t="shared" si="17"/>
        <v xml:space="preserve"> </v>
      </c>
    </row>
    <row r="1052" spans="2:7" ht="20.100000000000001" customHeight="1">
      <c r="B1052" s="11"/>
      <c r="C1052" s="11"/>
      <c r="D1052" s="15"/>
      <c r="E1052" s="11"/>
      <c r="F1052" s="16"/>
      <c r="G1052" s="53" t="str">
        <f t="shared" si="17"/>
        <v xml:space="preserve"> </v>
      </c>
    </row>
    <row r="1053" spans="2:7" ht="20.100000000000001" customHeight="1">
      <c r="B1053" s="11"/>
      <c r="C1053" s="11"/>
      <c r="D1053" s="15"/>
      <c r="E1053" s="11"/>
      <c r="F1053" s="16"/>
      <c r="G1053" s="53" t="str">
        <f t="shared" si="17"/>
        <v xml:space="preserve"> </v>
      </c>
    </row>
    <row r="1054" spans="2:7" ht="20.100000000000001" customHeight="1">
      <c r="B1054" s="11"/>
      <c r="C1054" s="11"/>
      <c r="D1054" s="15"/>
      <c r="E1054" s="11"/>
      <c r="F1054" s="16"/>
      <c r="G1054" s="53" t="str">
        <f t="shared" si="17"/>
        <v xml:space="preserve"> </v>
      </c>
    </row>
    <row r="1055" spans="2:7" ht="20.100000000000001" customHeight="1">
      <c r="B1055" s="11"/>
      <c r="C1055" s="11"/>
      <c r="D1055" s="15"/>
      <c r="E1055" s="11"/>
      <c r="F1055" s="16"/>
      <c r="G1055" s="53" t="str">
        <f t="shared" si="17"/>
        <v xml:space="preserve"> </v>
      </c>
    </row>
    <row r="1056" spans="2:7" ht="20.100000000000001" customHeight="1">
      <c r="B1056" s="11"/>
      <c r="C1056" s="11"/>
      <c r="D1056" s="15"/>
      <c r="E1056" s="11"/>
      <c r="F1056" s="16"/>
      <c r="G1056" s="53" t="str">
        <f t="shared" si="17"/>
        <v xml:space="preserve"> </v>
      </c>
    </row>
    <row r="1057" spans="2:7" ht="20.100000000000001" customHeight="1">
      <c r="B1057" s="11"/>
      <c r="C1057" s="11"/>
      <c r="D1057" s="15"/>
      <c r="E1057" s="11"/>
      <c r="F1057" s="16"/>
      <c r="G1057" s="53" t="str">
        <f t="shared" si="17"/>
        <v xml:space="preserve"> </v>
      </c>
    </row>
    <row r="1058" spans="2:7" ht="20.100000000000001" customHeight="1">
      <c r="B1058" s="11"/>
      <c r="C1058" s="11"/>
      <c r="D1058" s="15"/>
      <c r="E1058" s="11"/>
      <c r="F1058" s="16"/>
      <c r="G1058" s="53" t="str">
        <f t="shared" ref="G1058:G1121" si="18">IFERROR(IF(ISBLANK(C1058)," ",IF(ISBLANK(D1058),"NUM ARBOL",IF(ISBLANK(E1058),"DAP",IF(ISBLANK(F1058),"ALTURA",IF($E$33="DAP (cm)",PI()*((E1058/100)^2)/4*F1058*$F$9,IF($E$33="CAP (cm)",PI()*((E1058/PI()/100)^2)/4*F1058*$F$9))))))," ")</f>
        <v xml:space="preserve"> </v>
      </c>
    </row>
    <row r="1059" spans="2:7" ht="20.100000000000001" customHeight="1">
      <c r="B1059" s="11"/>
      <c r="C1059" s="11"/>
      <c r="D1059" s="15"/>
      <c r="E1059" s="11"/>
      <c r="F1059" s="16"/>
      <c r="G1059" s="53" t="str">
        <f t="shared" si="18"/>
        <v xml:space="preserve"> </v>
      </c>
    </row>
    <row r="1060" spans="2:7" ht="20.100000000000001" customHeight="1">
      <c r="B1060" s="11"/>
      <c r="C1060" s="11"/>
      <c r="D1060" s="15"/>
      <c r="E1060" s="11"/>
      <c r="F1060" s="16"/>
      <c r="G1060" s="53" t="str">
        <f t="shared" si="18"/>
        <v xml:space="preserve"> </v>
      </c>
    </row>
    <row r="1061" spans="2:7" ht="20.100000000000001" customHeight="1">
      <c r="B1061" s="11"/>
      <c r="C1061" s="11"/>
      <c r="D1061" s="15"/>
      <c r="E1061" s="11"/>
      <c r="F1061" s="16"/>
      <c r="G1061" s="53" t="str">
        <f t="shared" si="18"/>
        <v xml:space="preserve"> </v>
      </c>
    </row>
    <row r="1062" spans="2:7" ht="20.100000000000001" customHeight="1">
      <c r="B1062" s="11"/>
      <c r="C1062" s="11"/>
      <c r="D1062" s="15"/>
      <c r="E1062" s="11"/>
      <c r="F1062" s="16"/>
      <c r="G1062" s="53" t="str">
        <f t="shared" si="18"/>
        <v xml:space="preserve"> </v>
      </c>
    </row>
    <row r="1063" spans="2:7" ht="20.100000000000001" customHeight="1">
      <c r="B1063" s="11"/>
      <c r="C1063" s="11"/>
      <c r="D1063" s="15"/>
      <c r="E1063" s="11"/>
      <c r="F1063" s="16"/>
      <c r="G1063" s="53" t="str">
        <f t="shared" si="18"/>
        <v xml:space="preserve"> </v>
      </c>
    </row>
    <row r="1064" spans="2:7" ht="20.100000000000001" customHeight="1">
      <c r="B1064" s="11"/>
      <c r="C1064" s="11"/>
      <c r="D1064" s="15"/>
      <c r="E1064" s="11"/>
      <c r="F1064" s="16"/>
      <c r="G1064" s="53" t="str">
        <f t="shared" si="18"/>
        <v xml:space="preserve"> </v>
      </c>
    </row>
    <row r="1065" spans="2:7" ht="20.100000000000001" customHeight="1">
      <c r="B1065" s="11"/>
      <c r="C1065" s="11"/>
      <c r="D1065" s="15"/>
      <c r="E1065" s="11"/>
      <c r="F1065" s="16"/>
      <c r="G1065" s="53" t="str">
        <f t="shared" si="18"/>
        <v xml:space="preserve"> </v>
      </c>
    </row>
    <row r="1066" spans="2:7" ht="20.100000000000001" customHeight="1">
      <c r="B1066" s="11"/>
      <c r="C1066" s="11"/>
      <c r="D1066" s="15"/>
      <c r="E1066" s="11"/>
      <c r="F1066" s="16"/>
      <c r="G1066" s="53" t="str">
        <f t="shared" si="18"/>
        <v xml:space="preserve"> </v>
      </c>
    </row>
    <row r="1067" spans="2:7" ht="20.100000000000001" customHeight="1">
      <c r="B1067" s="11"/>
      <c r="C1067" s="11"/>
      <c r="D1067" s="15"/>
      <c r="E1067" s="11"/>
      <c r="F1067" s="16"/>
      <c r="G1067" s="53" t="str">
        <f t="shared" si="18"/>
        <v xml:space="preserve"> </v>
      </c>
    </row>
    <row r="1068" spans="2:7" ht="20.100000000000001" customHeight="1">
      <c r="B1068" s="11"/>
      <c r="C1068" s="11"/>
      <c r="D1068" s="15"/>
      <c r="E1068" s="11"/>
      <c r="F1068" s="16"/>
      <c r="G1068" s="53" t="str">
        <f t="shared" si="18"/>
        <v xml:space="preserve"> </v>
      </c>
    </row>
    <row r="1069" spans="2:7" ht="20.100000000000001" customHeight="1">
      <c r="B1069" s="11"/>
      <c r="C1069" s="11"/>
      <c r="D1069" s="15"/>
      <c r="E1069" s="11"/>
      <c r="F1069" s="16"/>
      <c r="G1069" s="53" t="str">
        <f t="shared" si="18"/>
        <v xml:space="preserve"> </v>
      </c>
    </row>
    <row r="1070" spans="2:7" ht="20.100000000000001" customHeight="1">
      <c r="B1070" s="11"/>
      <c r="C1070" s="11"/>
      <c r="D1070" s="15"/>
      <c r="E1070" s="11"/>
      <c r="F1070" s="16"/>
      <c r="G1070" s="53" t="str">
        <f t="shared" si="18"/>
        <v xml:space="preserve"> </v>
      </c>
    </row>
    <row r="1071" spans="2:7" ht="20.100000000000001" customHeight="1">
      <c r="B1071" s="11"/>
      <c r="C1071" s="11"/>
      <c r="D1071" s="15"/>
      <c r="E1071" s="11"/>
      <c r="F1071" s="16"/>
      <c r="G1071" s="53" t="str">
        <f t="shared" si="18"/>
        <v xml:space="preserve"> </v>
      </c>
    </row>
    <row r="1072" spans="2:7" ht="20.100000000000001" customHeight="1">
      <c r="B1072" s="11"/>
      <c r="C1072" s="11"/>
      <c r="D1072" s="15"/>
      <c r="E1072" s="11"/>
      <c r="F1072" s="16"/>
      <c r="G1072" s="53" t="str">
        <f t="shared" si="18"/>
        <v xml:space="preserve"> </v>
      </c>
    </row>
    <row r="1073" spans="2:7" ht="20.100000000000001" customHeight="1">
      <c r="B1073" s="11"/>
      <c r="C1073" s="11"/>
      <c r="D1073" s="15"/>
      <c r="E1073" s="11"/>
      <c r="F1073" s="16"/>
      <c r="G1073" s="53" t="str">
        <f t="shared" si="18"/>
        <v xml:space="preserve"> </v>
      </c>
    </row>
    <row r="1074" spans="2:7" ht="20.100000000000001" customHeight="1">
      <c r="B1074" s="11"/>
      <c r="C1074" s="11"/>
      <c r="D1074" s="15"/>
      <c r="E1074" s="11"/>
      <c r="F1074" s="16"/>
      <c r="G1074" s="53" t="str">
        <f t="shared" si="18"/>
        <v xml:space="preserve"> </v>
      </c>
    </row>
    <row r="1075" spans="2:7" ht="20.100000000000001" customHeight="1">
      <c r="B1075" s="11"/>
      <c r="C1075" s="11"/>
      <c r="D1075" s="15"/>
      <c r="E1075" s="11"/>
      <c r="F1075" s="16"/>
      <c r="G1075" s="53" t="str">
        <f t="shared" si="18"/>
        <v xml:space="preserve"> </v>
      </c>
    </row>
    <row r="1076" spans="2:7" ht="20.100000000000001" customHeight="1">
      <c r="B1076" s="11"/>
      <c r="C1076" s="11"/>
      <c r="D1076" s="15"/>
      <c r="E1076" s="11"/>
      <c r="F1076" s="16"/>
      <c r="G1076" s="53" t="str">
        <f t="shared" si="18"/>
        <v xml:space="preserve"> </v>
      </c>
    </row>
    <row r="1077" spans="2:7" ht="20.100000000000001" customHeight="1">
      <c r="B1077" s="11"/>
      <c r="C1077" s="11"/>
      <c r="D1077" s="15"/>
      <c r="E1077" s="11"/>
      <c r="F1077" s="16"/>
      <c r="G1077" s="53" t="str">
        <f t="shared" si="18"/>
        <v xml:space="preserve"> </v>
      </c>
    </row>
    <row r="1078" spans="2:7" ht="20.100000000000001" customHeight="1">
      <c r="B1078" s="11"/>
      <c r="C1078" s="11"/>
      <c r="D1078" s="15"/>
      <c r="E1078" s="11"/>
      <c r="F1078" s="16"/>
      <c r="G1078" s="53" t="str">
        <f t="shared" si="18"/>
        <v xml:space="preserve"> </v>
      </c>
    </row>
    <row r="1079" spans="2:7" ht="20.100000000000001" customHeight="1">
      <c r="B1079" s="11"/>
      <c r="C1079" s="11"/>
      <c r="D1079" s="15"/>
      <c r="E1079" s="11"/>
      <c r="F1079" s="16"/>
      <c r="G1079" s="53" t="str">
        <f t="shared" si="18"/>
        <v xml:space="preserve"> </v>
      </c>
    </row>
    <row r="1080" spans="2:7" ht="20.100000000000001" customHeight="1">
      <c r="B1080" s="11"/>
      <c r="C1080" s="11"/>
      <c r="D1080" s="15"/>
      <c r="E1080" s="11"/>
      <c r="F1080" s="16"/>
      <c r="G1080" s="53" t="str">
        <f t="shared" si="18"/>
        <v xml:space="preserve"> </v>
      </c>
    </row>
    <row r="1081" spans="2:7" ht="20.100000000000001" customHeight="1">
      <c r="B1081" s="11"/>
      <c r="C1081" s="11"/>
      <c r="D1081" s="15"/>
      <c r="E1081" s="11"/>
      <c r="F1081" s="16"/>
      <c r="G1081" s="53" t="str">
        <f t="shared" si="18"/>
        <v xml:space="preserve"> </v>
      </c>
    </row>
    <row r="1082" spans="2:7" ht="20.100000000000001" customHeight="1">
      <c r="B1082" s="11"/>
      <c r="C1082" s="11"/>
      <c r="D1082" s="15"/>
      <c r="E1082" s="11"/>
      <c r="F1082" s="16"/>
      <c r="G1082" s="53" t="str">
        <f t="shared" si="18"/>
        <v xml:space="preserve"> </v>
      </c>
    </row>
    <row r="1083" spans="2:7" ht="20.100000000000001" customHeight="1">
      <c r="B1083" s="11"/>
      <c r="C1083" s="11"/>
      <c r="D1083" s="15"/>
      <c r="E1083" s="11"/>
      <c r="F1083" s="16"/>
      <c r="G1083" s="53" t="str">
        <f t="shared" si="18"/>
        <v xml:space="preserve"> </v>
      </c>
    </row>
    <row r="1084" spans="2:7" ht="20.100000000000001" customHeight="1">
      <c r="B1084" s="11"/>
      <c r="C1084" s="11"/>
      <c r="D1084" s="15"/>
      <c r="E1084" s="11"/>
      <c r="F1084" s="16"/>
      <c r="G1084" s="53" t="str">
        <f t="shared" si="18"/>
        <v xml:space="preserve"> </v>
      </c>
    </row>
    <row r="1085" spans="2:7" ht="20.100000000000001" customHeight="1">
      <c r="B1085" s="11"/>
      <c r="C1085" s="11"/>
      <c r="D1085" s="15"/>
      <c r="E1085" s="11"/>
      <c r="F1085" s="16"/>
      <c r="G1085" s="53" t="str">
        <f t="shared" si="18"/>
        <v xml:space="preserve"> </v>
      </c>
    </row>
    <row r="1086" spans="2:7" ht="20.100000000000001" customHeight="1">
      <c r="B1086" s="11"/>
      <c r="C1086" s="11"/>
      <c r="D1086" s="15"/>
      <c r="E1086" s="11"/>
      <c r="F1086" s="16"/>
      <c r="G1086" s="53" t="str">
        <f t="shared" si="18"/>
        <v xml:space="preserve"> </v>
      </c>
    </row>
    <row r="1087" spans="2:7" ht="20.100000000000001" customHeight="1">
      <c r="B1087" s="11"/>
      <c r="C1087" s="11"/>
      <c r="D1087" s="15"/>
      <c r="E1087" s="11"/>
      <c r="F1087" s="16"/>
      <c r="G1087" s="53" t="str">
        <f t="shared" si="18"/>
        <v xml:space="preserve"> </v>
      </c>
    </row>
    <row r="1088" spans="2:7" ht="20.100000000000001" customHeight="1">
      <c r="B1088" s="11"/>
      <c r="C1088" s="11"/>
      <c r="D1088" s="15"/>
      <c r="E1088" s="11"/>
      <c r="F1088" s="16"/>
      <c r="G1088" s="53" t="str">
        <f t="shared" si="18"/>
        <v xml:space="preserve"> </v>
      </c>
    </row>
    <row r="1089" spans="2:7" ht="20.100000000000001" customHeight="1">
      <c r="B1089" s="11"/>
      <c r="C1089" s="11"/>
      <c r="D1089" s="15"/>
      <c r="E1089" s="11"/>
      <c r="F1089" s="16"/>
      <c r="G1089" s="53" t="str">
        <f t="shared" si="18"/>
        <v xml:space="preserve"> </v>
      </c>
    </row>
    <row r="1090" spans="2:7" ht="20.100000000000001" customHeight="1">
      <c r="B1090" s="11"/>
      <c r="C1090" s="11"/>
      <c r="D1090" s="15"/>
      <c r="E1090" s="11"/>
      <c r="F1090" s="16"/>
      <c r="G1090" s="53" t="str">
        <f t="shared" si="18"/>
        <v xml:space="preserve"> </v>
      </c>
    </row>
    <row r="1091" spans="2:7" ht="20.100000000000001" customHeight="1">
      <c r="B1091" s="11"/>
      <c r="C1091" s="11"/>
      <c r="D1091" s="15"/>
      <c r="E1091" s="11"/>
      <c r="F1091" s="16"/>
      <c r="G1091" s="53" t="str">
        <f t="shared" si="18"/>
        <v xml:space="preserve"> </v>
      </c>
    </row>
    <row r="1092" spans="2:7" ht="20.100000000000001" customHeight="1">
      <c r="B1092" s="11"/>
      <c r="C1092" s="11"/>
      <c r="D1092" s="15"/>
      <c r="E1092" s="11"/>
      <c r="F1092" s="16"/>
      <c r="G1092" s="53" t="str">
        <f t="shared" si="18"/>
        <v xml:space="preserve"> </v>
      </c>
    </row>
    <row r="1093" spans="2:7" ht="20.100000000000001" customHeight="1">
      <c r="B1093" s="11"/>
      <c r="C1093" s="11"/>
      <c r="D1093" s="15"/>
      <c r="E1093" s="11"/>
      <c r="F1093" s="16"/>
      <c r="G1093" s="53" t="str">
        <f t="shared" si="18"/>
        <v xml:space="preserve"> </v>
      </c>
    </row>
    <row r="1094" spans="2:7" ht="20.100000000000001" customHeight="1">
      <c r="B1094" s="11"/>
      <c r="C1094" s="11"/>
      <c r="D1094" s="15"/>
      <c r="E1094" s="11"/>
      <c r="F1094" s="16"/>
      <c r="G1094" s="53" t="str">
        <f t="shared" si="18"/>
        <v xml:space="preserve"> </v>
      </c>
    </row>
    <row r="1095" spans="2:7" ht="20.100000000000001" customHeight="1">
      <c r="B1095" s="11"/>
      <c r="C1095" s="11"/>
      <c r="D1095" s="15"/>
      <c r="E1095" s="11"/>
      <c r="F1095" s="16"/>
      <c r="G1095" s="53" t="str">
        <f t="shared" si="18"/>
        <v xml:space="preserve"> </v>
      </c>
    </row>
    <row r="1096" spans="2:7" ht="20.100000000000001" customHeight="1">
      <c r="B1096" s="11"/>
      <c r="C1096" s="11"/>
      <c r="D1096" s="15"/>
      <c r="E1096" s="11"/>
      <c r="F1096" s="16"/>
      <c r="G1096" s="53" t="str">
        <f t="shared" si="18"/>
        <v xml:space="preserve"> </v>
      </c>
    </row>
    <row r="1097" spans="2:7" ht="20.100000000000001" customHeight="1">
      <c r="B1097" s="11"/>
      <c r="C1097" s="11"/>
      <c r="D1097" s="15"/>
      <c r="E1097" s="11"/>
      <c r="F1097" s="16"/>
      <c r="G1097" s="53" t="str">
        <f t="shared" si="18"/>
        <v xml:space="preserve"> </v>
      </c>
    </row>
    <row r="1098" spans="2:7" ht="20.100000000000001" customHeight="1">
      <c r="B1098" s="11"/>
      <c r="C1098" s="11"/>
      <c r="D1098" s="15"/>
      <c r="E1098" s="11"/>
      <c r="F1098" s="16"/>
      <c r="G1098" s="53" t="str">
        <f t="shared" si="18"/>
        <v xml:space="preserve"> </v>
      </c>
    </row>
    <row r="1099" spans="2:7" ht="20.100000000000001" customHeight="1">
      <c r="B1099" s="11"/>
      <c r="C1099" s="11"/>
      <c r="D1099" s="15"/>
      <c r="E1099" s="11"/>
      <c r="F1099" s="16"/>
      <c r="G1099" s="53" t="str">
        <f t="shared" si="18"/>
        <v xml:space="preserve"> </v>
      </c>
    </row>
    <row r="1100" spans="2:7" ht="20.100000000000001" customHeight="1">
      <c r="B1100" s="11"/>
      <c r="C1100" s="11"/>
      <c r="D1100" s="15"/>
      <c r="E1100" s="11"/>
      <c r="F1100" s="16"/>
      <c r="G1100" s="53" t="str">
        <f t="shared" si="18"/>
        <v xml:space="preserve"> </v>
      </c>
    </row>
    <row r="1101" spans="2:7" ht="20.100000000000001" customHeight="1">
      <c r="B1101" s="11"/>
      <c r="C1101" s="11"/>
      <c r="D1101" s="15"/>
      <c r="E1101" s="11"/>
      <c r="F1101" s="16"/>
      <c r="G1101" s="53" t="str">
        <f t="shared" si="18"/>
        <v xml:space="preserve"> </v>
      </c>
    </row>
    <row r="1102" spans="2:7" ht="20.100000000000001" customHeight="1">
      <c r="B1102" s="11"/>
      <c r="C1102" s="11"/>
      <c r="D1102" s="15"/>
      <c r="E1102" s="11"/>
      <c r="F1102" s="16"/>
      <c r="G1102" s="53" t="str">
        <f t="shared" si="18"/>
        <v xml:space="preserve"> </v>
      </c>
    </row>
    <row r="1103" spans="2:7" ht="20.100000000000001" customHeight="1">
      <c r="B1103" s="11"/>
      <c r="C1103" s="11"/>
      <c r="D1103" s="15"/>
      <c r="E1103" s="11"/>
      <c r="F1103" s="16"/>
      <c r="G1103" s="53" t="str">
        <f t="shared" si="18"/>
        <v xml:space="preserve"> </v>
      </c>
    </row>
    <row r="1104" spans="2:7" ht="20.100000000000001" customHeight="1">
      <c r="B1104" s="11"/>
      <c r="C1104" s="11"/>
      <c r="D1104" s="15"/>
      <c r="E1104" s="11"/>
      <c r="F1104" s="16"/>
      <c r="G1104" s="53" t="str">
        <f t="shared" si="18"/>
        <v xml:space="preserve"> </v>
      </c>
    </row>
    <row r="1105" spans="2:7" ht="20.100000000000001" customHeight="1">
      <c r="B1105" s="11"/>
      <c r="C1105" s="11"/>
      <c r="D1105" s="15"/>
      <c r="E1105" s="11"/>
      <c r="F1105" s="16"/>
      <c r="G1105" s="53" t="str">
        <f t="shared" si="18"/>
        <v xml:space="preserve"> </v>
      </c>
    </row>
    <row r="1106" spans="2:7" ht="20.100000000000001" customHeight="1">
      <c r="B1106" s="11"/>
      <c r="C1106" s="11"/>
      <c r="D1106" s="15"/>
      <c r="E1106" s="11"/>
      <c r="F1106" s="16"/>
      <c r="G1106" s="53" t="str">
        <f t="shared" si="18"/>
        <v xml:space="preserve"> </v>
      </c>
    </row>
    <row r="1107" spans="2:7" ht="20.100000000000001" customHeight="1">
      <c r="B1107" s="11"/>
      <c r="C1107" s="11"/>
      <c r="D1107" s="15"/>
      <c r="E1107" s="11"/>
      <c r="F1107" s="16"/>
      <c r="G1107" s="53" t="str">
        <f t="shared" si="18"/>
        <v xml:space="preserve"> </v>
      </c>
    </row>
    <row r="1108" spans="2:7" ht="20.100000000000001" customHeight="1">
      <c r="B1108" s="11"/>
      <c r="C1108" s="11"/>
      <c r="D1108" s="15"/>
      <c r="E1108" s="11"/>
      <c r="F1108" s="16"/>
      <c r="G1108" s="53" t="str">
        <f t="shared" si="18"/>
        <v xml:space="preserve"> </v>
      </c>
    </row>
    <row r="1109" spans="2:7" ht="20.100000000000001" customHeight="1">
      <c r="B1109" s="11"/>
      <c r="C1109" s="11"/>
      <c r="D1109" s="15"/>
      <c r="E1109" s="11"/>
      <c r="F1109" s="16"/>
      <c r="G1109" s="53" t="str">
        <f t="shared" si="18"/>
        <v xml:space="preserve"> </v>
      </c>
    </row>
    <row r="1110" spans="2:7" ht="20.100000000000001" customHeight="1">
      <c r="B1110" s="11"/>
      <c r="C1110" s="11"/>
      <c r="D1110" s="15"/>
      <c r="E1110" s="11"/>
      <c r="F1110" s="16"/>
      <c r="G1110" s="53" t="str">
        <f t="shared" si="18"/>
        <v xml:space="preserve"> </v>
      </c>
    </row>
    <row r="1111" spans="2:7" ht="20.100000000000001" customHeight="1">
      <c r="B1111" s="11"/>
      <c r="C1111" s="11"/>
      <c r="D1111" s="15"/>
      <c r="E1111" s="11"/>
      <c r="F1111" s="16"/>
      <c r="G1111" s="53" t="str">
        <f t="shared" si="18"/>
        <v xml:space="preserve"> </v>
      </c>
    </row>
    <row r="1112" spans="2:7" ht="20.100000000000001" customHeight="1">
      <c r="B1112" s="11"/>
      <c r="C1112" s="11"/>
      <c r="D1112" s="15"/>
      <c r="E1112" s="11"/>
      <c r="F1112" s="16"/>
      <c r="G1112" s="53" t="str">
        <f t="shared" si="18"/>
        <v xml:space="preserve"> </v>
      </c>
    </row>
    <row r="1113" spans="2:7" ht="20.100000000000001" customHeight="1">
      <c r="B1113" s="11"/>
      <c r="C1113" s="11"/>
      <c r="D1113" s="15"/>
      <c r="E1113" s="11"/>
      <c r="F1113" s="16"/>
      <c r="G1113" s="53" t="str">
        <f t="shared" si="18"/>
        <v xml:space="preserve"> </v>
      </c>
    </row>
    <row r="1114" spans="2:7" ht="20.100000000000001" customHeight="1">
      <c r="B1114" s="11"/>
      <c r="C1114" s="11"/>
      <c r="D1114" s="15"/>
      <c r="E1114" s="11"/>
      <c r="F1114" s="16"/>
      <c r="G1114" s="53" t="str">
        <f t="shared" si="18"/>
        <v xml:space="preserve"> </v>
      </c>
    </row>
    <row r="1115" spans="2:7" ht="20.100000000000001" customHeight="1">
      <c r="B1115" s="11"/>
      <c r="C1115" s="11"/>
      <c r="D1115" s="15"/>
      <c r="E1115" s="11"/>
      <c r="F1115" s="16"/>
      <c r="G1115" s="53" t="str">
        <f t="shared" si="18"/>
        <v xml:space="preserve"> </v>
      </c>
    </row>
    <row r="1116" spans="2:7" ht="20.100000000000001" customHeight="1">
      <c r="B1116" s="11"/>
      <c r="C1116" s="11"/>
      <c r="D1116" s="15"/>
      <c r="E1116" s="11"/>
      <c r="F1116" s="16"/>
      <c r="G1116" s="53" t="str">
        <f t="shared" si="18"/>
        <v xml:space="preserve"> </v>
      </c>
    </row>
    <row r="1117" spans="2:7" ht="20.100000000000001" customHeight="1">
      <c r="B1117" s="11"/>
      <c r="C1117" s="11"/>
      <c r="D1117" s="15"/>
      <c r="E1117" s="11"/>
      <c r="F1117" s="16"/>
      <c r="G1117" s="53" t="str">
        <f t="shared" si="18"/>
        <v xml:space="preserve"> </v>
      </c>
    </row>
    <row r="1118" spans="2:7" ht="20.100000000000001" customHeight="1">
      <c r="B1118" s="11"/>
      <c r="C1118" s="11"/>
      <c r="D1118" s="15"/>
      <c r="E1118" s="11"/>
      <c r="F1118" s="16"/>
      <c r="G1118" s="53" t="str">
        <f t="shared" si="18"/>
        <v xml:space="preserve"> </v>
      </c>
    </row>
    <row r="1119" spans="2:7" ht="20.100000000000001" customHeight="1">
      <c r="B1119" s="11"/>
      <c r="C1119" s="11"/>
      <c r="D1119" s="15"/>
      <c r="E1119" s="11"/>
      <c r="F1119" s="16"/>
      <c r="G1119" s="53" t="str">
        <f t="shared" si="18"/>
        <v xml:space="preserve"> </v>
      </c>
    </row>
    <row r="1120" spans="2:7" ht="20.100000000000001" customHeight="1">
      <c r="B1120" s="11"/>
      <c r="C1120" s="11"/>
      <c r="D1120" s="15"/>
      <c r="E1120" s="11"/>
      <c r="F1120" s="16"/>
      <c r="G1120" s="53" t="str">
        <f t="shared" si="18"/>
        <v xml:space="preserve"> </v>
      </c>
    </row>
    <row r="1121" spans="2:7" ht="20.100000000000001" customHeight="1">
      <c r="B1121" s="11"/>
      <c r="C1121" s="11"/>
      <c r="D1121" s="15"/>
      <c r="E1121" s="11"/>
      <c r="F1121" s="16"/>
      <c r="G1121" s="53" t="str">
        <f t="shared" si="18"/>
        <v xml:space="preserve"> </v>
      </c>
    </row>
    <row r="1122" spans="2:7" ht="20.100000000000001" customHeight="1">
      <c r="B1122" s="11"/>
      <c r="C1122" s="11"/>
      <c r="D1122" s="15"/>
      <c r="E1122" s="11"/>
      <c r="F1122" s="16"/>
      <c r="G1122" s="53" t="str">
        <f t="shared" ref="G1122:G1185" si="19">IFERROR(IF(ISBLANK(C1122)," ",IF(ISBLANK(D1122),"NUM ARBOL",IF(ISBLANK(E1122),"DAP",IF(ISBLANK(F1122),"ALTURA",IF($E$33="DAP (cm)",PI()*((E1122/100)^2)/4*F1122*$F$9,IF($E$33="CAP (cm)",PI()*((E1122/PI()/100)^2)/4*F1122*$F$9))))))," ")</f>
        <v xml:space="preserve"> </v>
      </c>
    </row>
    <row r="1123" spans="2:7" ht="20.100000000000001" customHeight="1">
      <c r="B1123" s="11"/>
      <c r="C1123" s="11"/>
      <c r="D1123" s="15"/>
      <c r="E1123" s="11"/>
      <c r="F1123" s="16"/>
      <c r="G1123" s="53" t="str">
        <f t="shared" si="19"/>
        <v xml:space="preserve"> </v>
      </c>
    </row>
    <row r="1124" spans="2:7" ht="20.100000000000001" customHeight="1">
      <c r="B1124" s="11"/>
      <c r="C1124" s="11"/>
      <c r="D1124" s="15"/>
      <c r="E1124" s="11"/>
      <c r="F1124" s="16"/>
      <c r="G1124" s="53" t="str">
        <f t="shared" si="19"/>
        <v xml:space="preserve"> </v>
      </c>
    </row>
    <row r="1125" spans="2:7" ht="20.100000000000001" customHeight="1">
      <c r="B1125" s="11"/>
      <c r="C1125" s="11"/>
      <c r="D1125" s="15"/>
      <c r="E1125" s="11"/>
      <c r="F1125" s="16"/>
      <c r="G1125" s="53" t="str">
        <f t="shared" si="19"/>
        <v xml:space="preserve"> </v>
      </c>
    </row>
    <row r="1126" spans="2:7" ht="20.100000000000001" customHeight="1">
      <c r="B1126" s="11"/>
      <c r="C1126" s="11"/>
      <c r="D1126" s="15"/>
      <c r="E1126" s="11"/>
      <c r="F1126" s="16"/>
      <c r="G1126" s="53" t="str">
        <f t="shared" si="19"/>
        <v xml:space="preserve"> </v>
      </c>
    </row>
    <row r="1127" spans="2:7" ht="20.100000000000001" customHeight="1">
      <c r="B1127" s="11"/>
      <c r="C1127" s="11"/>
      <c r="D1127" s="15"/>
      <c r="E1127" s="11"/>
      <c r="F1127" s="16"/>
      <c r="G1127" s="53" t="str">
        <f t="shared" si="19"/>
        <v xml:space="preserve"> </v>
      </c>
    </row>
    <row r="1128" spans="2:7" ht="20.100000000000001" customHeight="1">
      <c r="B1128" s="11"/>
      <c r="C1128" s="11"/>
      <c r="D1128" s="15"/>
      <c r="E1128" s="11"/>
      <c r="F1128" s="16"/>
      <c r="G1128" s="53" t="str">
        <f t="shared" si="19"/>
        <v xml:space="preserve"> </v>
      </c>
    </row>
    <row r="1129" spans="2:7" ht="20.100000000000001" customHeight="1">
      <c r="B1129" s="11"/>
      <c r="C1129" s="11"/>
      <c r="D1129" s="15"/>
      <c r="E1129" s="11"/>
      <c r="F1129" s="16"/>
      <c r="G1129" s="53" t="str">
        <f t="shared" si="19"/>
        <v xml:space="preserve"> </v>
      </c>
    </row>
    <row r="1130" spans="2:7" ht="20.100000000000001" customHeight="1">
      <c r="B1130" s="11"/>
      <c r="C1130" s="11"/>
      <c r="D1130" s="15"/>
      <c r="E1130" s="11"/>
      <c r="F1130" s="16"/>
      <c r="G1130" s="53" t="str">
        <f t="shared" si="19"/>
        <v xml:space="preserve"> </v>
      </c>
    </row>
    <row r="1131" spans="2:7" ht="20.100000000000001" customHeight="1">
      <c r="B1131" s="11"/>
      <c r="C1131" s="11"/>
      <c r="D1131" s="15"/>
      <c r="E1131" s="11"/>
      <c r="F1131" s="16"/>
      <c r="G1131" s="53" t="str">
        <f t="shared" si="19"/>
        <v xml:space="preserve"> </v>
      </c>
    </row>
    <row r="1132" spans="2:7" ht="20.100000000000001" customHeight="1">
      <c r="B1132" s="11"/>
      <c r="C1132" s="11"/>
      <c r="D1132" s="15"/>
      <c r="E1132" s="11"/>
      <c r="F1132" s="16"/>
      <c r="G1132" s="53" t="str">
        <f t="shared" si="19"/>
        <v xml:space="preserve"> </v>
      </c>
    </row>
    <row r="1133" spans="2:7" ht="20.100000000000001" customHeight="1">
      <c r="B1133" s="11"/>
      <c r="C1133" s="11"/>
      <c r="D1133" s="15"/>
      <c r="E1133" s="11"/>
      <c r="F1133" s="16"/>
      <c r="G1133" s="53" t="str">
        <f t="shared" si="19"/>
        <v xml:space="preserve"> </v>
      </c>
    </row>
    <row r="1134" spans="2:7" ht="20.100000000000001" customHeight="1">
      <c r="B1134" s="11"/>
      <c r="C1134" s="11"/>
      <c r="D1134" s="15"/>
      <c r="E1134" s="11"/>
      <c r="F1134" s="16"/>
      <c r="G1134" s="53" t="str">
        <f t="shared" si="19"/>
        <v xml:space="preserve"> </v>
      </c>
    </row>
    <row r="1135" spans="2:7" ht="20.100000000000001" customHeight="1">
      <c r="B1135" s="11"/>
      <c r="C1135" s="11"/>
      <c r="D1135" s="15"/>
      <c r="E1135" s="11"/>
      <c r="F1135" s="16"/>
      <c r="G1135" s="53" t="str">
        <f t="shared" si="19"/>
        <v xml:space="preserve"> </v>
      </c>
    </row>
    <row r="1136" spans="2:7" ht="20.100000000000001" customHeight="1">
      <c r="B1136" s="11"/>
      <c r="C1136" s="11"/>
      <c r="D1136" s="15"/>
      <c r="E1136" s="11"/>
      <c r="F1136" s="16"/>
      <c r="G1136" s="53" t="str">
        <f t="shared" si="19"/>
        <v xml:space="preserve"> </v>
      </c>
    </row>
    <row r="1137" spans="2:7" ht="20.100000000000001" customHeight="1">
      <c r="B1137" s="11"/>
      <c r="C1137" s="11"/>
      <c r="D1137" s="15"/>
      <c r="E1137" s="11"/>
      <c r="F1137" s="16"/>
      <c r="G1137" s="53" t="str">
        <f t="shared" si="19"/>
        <v xml:space="preserve"> </v>
      </c>
    </row>
    <row r="1138" spans="2:7" ht="20.100000000000001" customHeight="1">
      <c r="B1138" s="11"/>
      <c r="C1138" s="11"/>
      <c r="D1138" s="15"/>
      <c r="E1138" s="11"/>
      <c r="F1138" s="16"/>
      <c r="G1138" s="53" t="str">
        <f t="shared" si="19"/>
        <v xml:space="preserve"> </v>
      </c>
    </row>
    <row r="1139" spans="2:7" ht="20.100000000000001" customHeight="1">
      <c r="B1139" s="11"/>
      <c r="C1139" s="11"/>
      <c r="D1139" s="15"/>
      <c r="E1139" s="11"/>
      <c r="F1139" s="16"/>
      <c r="G1139" s="53" t="str">
        <f t="shared" si="19"/>
        <v xml:space="preserve"> </v>
      </c>
    </row>
    <row r="1140" spans="2:7" ht="20.100000000000001" customHeight="1">
      <c r="B1140" s="11"/>
      <c r="C1140" s="11"/>
      <c r="D1140" s="15"/>
      <c r="E1140" s="11"/>
      <c r="F1140" s="16"/>
      <c r="G1140" s="53" t="str">
        <f t="shared" si="19"/>
        <v xml:space="preserve"> </v>
      </c>
    </row>
    <row r="1141" spans="2:7" ht="20.100000000000001" customHeight="1">
      <c r="B1141" s="11"/>
      <c r="C1141" s="11"/>
      <c r="D1141" s="15"/>
      <c r="E1141" s="11"/>
      <c r="F1141" s="16"/>
      <c r="G1141" s="53" t="str">
        <f t="shared" si="19"/>
        <v xml:space="preserve"> </v>
      </c>
    </row>
    <row r="1142" spans="2:7" ht="20.100000000000001" customHeight="1">
      <c r="B1142" s="11"/>
      <c r="C1142" s="11"/>
      <c r="D1142" s="15"/>
      <c r="E1142" s="11"/>
      <c r="F1142" s="16"/>
      <c r="G1142" s="53" t="str">
        <f t="shared" si="19"/>
        <v xml:space="preserve"> </v>
      </c>
    </row>
    <row r="1143" spans="2:7" ht="20.100000000000001" customHeight="1">
      <c r="B1143" s="11"/>
      <c r="C1143" s="11"/>
      <c r="D1143" s="15"/>
      <c r="E1143" s="11"/>
      <c r="F1143" s="16"/>
      <c r="G1143" s="53" t="str">
        <f t="shared" si="19"/>
        <v xml:space="preserve"> </v>
      </c>
    </row>
    <row r="1144" spans="2:7" ht="20.100000000000001" customHeight="1">
      <c r="B1144" s="11"/>
      <c r="C1144" s="11"/>
      <c r="D1144" s="15"/>
      <c r="E1144" s="11"/>
      <c r="F1144" s="16"/>
      <c r="G1144" s="53" t="str">
        <f t="shared" si="19"/>
        <v xml:space="preserve"> </v>
      </c>
    </row>
    <row r="1145" spans="2:7" ht="20.100000000000001" customHeight="1">
      <c r="B1145" s="11"/>
      <c r="C1145" s="11"/>
      <c r="D1145" s="15"/>
      <c r="E1145" s="11"/>
      <c r="F1145" s="16"/>
      <c r="G1145" s="53" t="str">
        <f t="shared" si="19"/>
        <v xml:space="preserve"> </v>
      </c>
    </row>
    <row r="1146" spans="2:7" ht="20.100000000000001" customHeight="1">
      <c r="B1146" s="11"/>
      <c r="C1146" s="11"/>
      <c r="D1146" s="15"/>
      <c r="E1146" s="11"/>
      <c r="F1146" s="16"/>
      <c r="G1146" s="53" t="str">
        <f t="shared" si="19"/>
        <v xml:space="preserve"> </v>
      </c>
    </row>
    <row r="1147" spans="2:7" ht="20.100000000000001" customHeight="1">
      <c r="B1147" s="11"/>
      <c r="C1147" s="11"/>
      <c r="D1147" s="15"/>
      <c r="E1147" s="11"/>
      <c r="F1147" s="16"/>
      <c r="G1147" s="53" t="str">
        <f t="shared" si="19"/>
        <v xml:space="preserve"> </v>
      </c>
    </row>
    <row r="1148" spans="2:7" ht="20.100000000000001" customHeight="1">
      <c r="B1148" s="11"/>
      <c r="C1148" s="11"/>
      <c r="D1148" s="15"/>
      <c r="E1148" s="11"/>
      <c r="F1148" s="16"/>
      <c r="G1148" s="53" t="str">
        <f t="shared" si="19"/>
        <v xml:space="preserve"> </v>
      </c>
    </row>
    <row r="1149" spans="2:7" ht="20.100000000000001" customHeight="1">
      <c r="B1149" s="11"/>
      <c r="C1149" s="11"/>
      <c r="D1149" s="15"/>
      <c r="E1149" s="11"/>
      <c r="F1149" s="16"/>
      <c r="G1149" s="53" t="str">
        <f t="shared" si="19"/>
        <v xml:space="preserve"> </v>
      </c>
    </row>
    <row r="1150" spans="2:7" ht="20.100000000000001" customHeight="1">
      <c r="B1150" s="11"/>
      <c r="C1150" s="11"/>
      <c r="D1150" s="15"/>
      <c r="E1150" s="11"/>
      <c r="F1150" s="16"/>
      <c r="G1150" s="53" t="str">
        <f t="shared" si="19"/>
        <v xml:space="preserve"> </v>
      </c>
    </row>
    <row r="1151" spans="2:7" ht="20.100000000000001" customHeight="1">
      <c r="B1151" s="11"/>
      <c r="C1151" s="11"/>
      <c r="D1151" s="15"/>
      <c r="E1151" s="11"/>
      <c r="F1151" s="16"/>
      <c r="G1151" s="53" t="str">
        <f t="shared" si="19"/>
        <v xml:space="preserve"> </v>
      </c>
    </row>
    <row r="1152" spans="2:7" ht="20.100000000000001" customHeight="1">
      <c r="B1152" s="11"/>
      <c r="C1152" s="11"/>
      <c r="D1152" s="15"/>
      <c r="E1152" s="11"/>
      <c r="F1152" s="16"/>
      <c r="G1152" s="53" t="str">
        <f t="shared" si="19"/>
        <v xml:space="preserve"> </v>
      </c>
    </row>
    <row r="1153" spans="2:7" ht="20.100000000000001" customHeight="1">
      <c r="B1153" s="11"/>
      <c r="C1153" s="11"/>
      <c r="D1153" s="15"/>
      <c r="E1153" s="11"/>
      <c r="F1153" s="16"/>
      <c r="G1153" s="53" t="str">
        <f t="shared" si="19"/>
        <v xml:space="preserve"> </v>
      </c>
    </row>
    <row r="1154" spans="2:7" ht="20.100000000000001" customHeight="1">
      <c r="B1154" s="11"/>
      <c r="C1154" s="11"/>
      <c r="D1154" s="15"/>
      <c r="E1154" s="11"/>
      <c r="F1154" s="16"/>
      <c r="G1154" s="53" t="str">
        <f t="shared" si="19"/>
        <v xml:space="preserve"> </v>
      </c>
    </row>
    <row r="1155" spans="2:7" ht="20.100000000000001" customHeight="1">
      <c r="B1155" s="11"/>
      <c r="C1155" s="11"/>
      <c r="D1155" s="15"/>
      <c r="E1155" s="11"/>
      <c r="F1155" s="16"/>
      <c r="G1155" s="53" t="str">
        <f t="shared" si="19"/>
        <v xml:space="preserve"> </v>
      </c>
    </row>
    <row r="1156" spans="2:7" ht="20.100000000000001" customHeight="1">
      <c r="B1156" s="11"/>
      <c r="C1156" s="11"/>
      <c r="D1156" s="15"/>
      <c r="E1156" s="11"/>
      <c r="F1156" s="16"/>
      <c r="G1156" s="53" t="str">
        <f t="shared" si="19"/>
        <v xml:space="preserve"> </v>
      </c>
    </row>
    <row r="1157" spans="2:7" ht="20.100000000000001" customHeight="1">
      <c r="B1157" s="11"/>
      <c r="C1157" s="11"/>
      <c r="D1157" s="15"/>
      <c r="E1157" s="11"/>
      <c r="F1157" s="16"/>
      <c r="G1157" s="53" t="str">
        <f t="shared" si="19"/>
        <v xml:space="preserve"> </v>
      </c>
    </row>
    <row r="1158" spans="2:7" ht="20.100000000000001" customHeight="1">
      <c r="B1158" s="11"/>
      <c r="C1158" s="11"/>
      <c r="D1158" s="15"/>
      <c r="E1158" s="11"/>
      <c r="F1158" s="16"/>
      <c r="G1158" s="53" t="str">
        <f t="shared" si="19"/>
        <v xml:space="preserve"> </v>
      </c>
    </row>
    <row r="1159" spans="2:7" ht="20.100000000000001" customHeight="1">
      <c r="B1159" s="11"/>
      <c r="C1159" s="11"/>
      <c r="D1159" s="15"/>
      <c r="E1159" s="11"/>
      <c r="F1159" s="16"/>
      <c r="G1159" s="53" t="str">
        <f t="shared" si="19"/>
        <v xml:space="preserve"> </v>
      </c>
    </row>
    <row r="1160" spans="2:7" ht="20.100000000000001" customHeight="1">
      <c r="B1160" s="11"/>
      <c r="C1160" s="11"/>
      <c r="D1160" s="15"/>
      <c r="E1160" s="11"/>
      <c r="F1160" s="16"/>
      <c r="G1160" s="53" t="str">
        <f t="shared" si="19"/>
        <v xml:space="preserve"> </v>
      </c>
    </row>
    <row r="1161" spans="2:7" ht="20.100000000000001" customHeight="1">
      <c r="B1161" s="11"/>
      <c r="C1161" s="11"/>
      <c r="D1161" s="15"/>
      <c r="E1161" s="11"/>
      <c r="F1161" s="16"/>
      <c r="G1161" s="53" t="str">
        <f t="shared" si="19"/>
        <v xml:space="preserve"> </v>
      </c>
    </row>
    <row r="1162" spans="2:7" ht="20.100000000000001" customHeight="1">
      <c r="B1162" s="11"/>
      <c r="C1162" s="11"/>
      <c r="D1162" s="15"/>
      <c r="E1162" s="11"/>
      <c r="F1162" s="16"/>
      <c r="G1162" s="53" t="str">
        <f t="shared" si="19"/>
        <v xml:space="preserve"> </v>
      </c>
    </row>
    <row r="1163" spans="2:7" ht="20.100000000000001" customHeight="1">
      <c r="B1163" s="11"/>
      <c r="C1163" s="11"/>
      <c r="D1163" s="15"/>
      <c r="E1163" s="11"/>
      <c r="F1163" s="16"/>
      <c r="G1163" s="53" t="str">
        <f t="shared" si="19"/>
        <v xml:space="preserve"> </v>
      </c>
    </row>
    <row r="1164" spans="2:7" ht="20.100000000000001" customHeight="1">
      <c r="B1164" s="11"/>
      <c r="C1164" s="11"/>
      <c r="D1164" s="15"/>
      <c r="E1164" s="11"/>
      <c r="F1164" s="16"/>
      <c r="G1164" s="53" t="str">
        <f t="shared" si="19"/>
        <v xml:space="preserve"> </v>
      </c>
    </row>
    <row r="1165" spans="2:7" ht="20.100000000000001" customHeight="1">
      <c r="B1165" s="11"/>
      <c r="C1165" s="11"/>
      <c r="D1165" s="15"/>
      <c r="E1165" s="11"/>
      <c r="F1165" s="16"/>
      <c r="G1165" s="53" t="str">
        <f t="shared" si="19"/>
        <v xml:space="preserve"> </v>
      </c>
    </row>
    <row r="1166" spans="2:7" ht="20.100000000000001" customHeight="1">
      <c r="B1166" s="11"/>
      <c r="C1166" s="11"/>
      <c r="D1166" s="15"/>
      <c r="E1166" s="11"/>
      <c r="F1166" s="16"/>
      <c r="G1166" s="53" t="str">
        <f t="shared" si="19"/>
        <v xml:space="preserve"> </v>
      </c>
    </row>
    <row r="1167" spans="2:7" ht="20.100000000000001" customHeight="1">
      <c r="B1167" s="11"/>
      <c r="C1167" s="11"/>
      <c r="D1167" s="15"/>
      <c r="E1167" s="11"/>
      <c r="F1167" s="16"/>
      <c r="G1167" s="53" t="str">
        <f t="shared" si="19"/>
        <v xml:space="preserve"> </v>
      </c>
    </row>
    <row r="1168" spans="2:7" ht="20.100000000000001" customHeight="1">
      <c r="B1168" s="11"/>
      <c r="C1168" s="11"/>
      <c r="D1168" s="15"/>
      <c r="E1168" s="11"/>
      <c r="F1168" s="16"/>
      <c r="G1168" s="53" t="str">
        <f t="shared" si="19"/>
        <v xml:space="preserve"> </v>
      </c>
    </row>
    <row r="1169" spans="2:7" ht="20.100000000000001" customHeight="1">
      <c r="B1169" s="11"/>
      <c r="C1169" s="11"/>
      <c r="D1169" s="15"/>
      <c r="E1169" s="11"/>
      <c r="F1169" s="16"/>
      <c r="G1169" s="53" t="str">
        <f t="shared" si="19"/>
        <v xml:space="preserve"> </v>
      </c>
    </row>
    <row r="1170" spans="2:7" ht="20.100000000000001" customHeight="1">
      <c r="B1170" s="11"/>
      <c r="C1170" s="11"/>
      <c r="D1170" s="15"/>
      <c r="E1170" s="11"/>
      <c r="F1170" s="16"/>
      <c r="G1170" s="53" t="str">
        <f t="shared" si="19"/>
        <v xml:space="preserve"> </v>
      </c>
    </row>
    <row r="1171" spans="2:7" ht="20.100000000000001" customHeight="1">
      <c r="B1171" s="11"/>
      <c r="C1171" s="11"/>
      <c r="D1171" s="15"/>
      <c r="E1171" s="11"/>
      <c r="F1171" s="16"/>
      <c r="G1171" s="53" t="str">
        <f t="shared" si="19"/>
        <v xml:space="preserve"> </v>
      </c>
    </row>
    <row r="1172" spans="2:7" ht="20.100000000000001" customHeight="1">
      <c r="B1172" s="11"/>
      <c r="C1172" s="11"/>
      <c r="D1172" s="15"/>
      <c r="E1172" s="11"/>
      <c r="F1172" s="16"/>
      <c r="G1172" s="53" t="str">
        <f t="shared" si="19"/>
        <v xml:space="preserve"> </v>
      </c>
    </row>
    <row r="1173" spans="2:7" ht="20.100000000000001" customHeight="1">
      <c r="B1173" s="11"/>
      <c r="C1173" s="11"/>
      <c r="D1173" s="15"/>
      <c r="E1173" s="11"/>
      <c r="F1173" s="16"/>
      <c r="G1173" s="53" t="str">
        <f t="shared" si="19"/>
        <v xml:space="preserve"> </v>
      </c>
    </row>
    <row r="1174" spans="2:7" ht="20.100000000000001" customHeight="1">
      <c r="B1174" s="11"/>
      <c r="C1174" s="11"/>
      <c r="D1174" s="15"/>
      <c r="E1174" s="11"/>
      <c r="F1174" s="16"/>
      <c r="G1174" s="53" t="str">
        <f t="shared" si="19"/>
        <v xml:space="preserve"> </v>
      </c>
    </row>
    <row r="1175" spans="2:7" ht="20.100000000000001" customHeight="1">
      <c r="B1175" s="11"/>
      <c r="C1175" s="11"/>
      <c r="D1175" s="15"/>
      <c r="E1175" s="11"/>
      <c r="F1175" s="16"/>
      <c r="G1175" s="53" t="str">
        <f t="shared" si="19"/>
        <v xml:space="preserve"> </v>
      </c>
    </row>
    <row r="1176" spans="2:7" ht="20.100000000000001" customHeight="1">
      <c r="B1176" s="11"/>
      <c r="C1176" s="11"/>
      <c r="D1176" s="15"/>
      <c r="E1176" s="11"/>
      <c r="F1176" s="16"/>
      <c r="G1176" s="53" t="str">
        <f t="shared" si="19"/>
        <v xml:space="preserve"> </v>
      </c>
    </row>
    <row r="1177" spans="2:7" ht="20.100000000000001" customHeight="1">
      <c r="B1177" s="11"/>
      <c r="C1177" s="11"/>
      <c r="D1177" s="15"/>
      <c r="E1177" s="11"/>
      <c r="F1177" s="16"/>
      <c r="G1177" s="53" t="str">
        <f t="shared" si="19"/>
        <v xml:space="preserve"> </v>
      </c>
    </row>
    <row r="1178" spans="2:7" ht="20.100000000000001" customHeight="1">
      <c r="B1178" s="11"/>
      <c r="C1178" s="11"/>
      <c r="D1178" s="15"/>
      <c r="E1178" s="11"/>
      <c r="F1178" s="16"/>
      <c r="G1178" s="53" t="str">
        <f t="shared" si="19"/>
        <v xml:space="preserve"> </v>
      </c>
    </row>
    <row r="1179" spans="2:7" ht="20.100000000000001" customHeight="1">
      <c r="B1179" s="11"/>
      <c r="C1179" s="11"/>
      <c r="D1179" s="15"/>
      <c r="E1179" s="11"/>
      <c r="F1179" s="16"/>
      <c r="G1179" s="53" t="str">
        <f t="shared" si="19"/>
        <v xml:space="preserve"> </v>
      </c>
    </row>
    <row r="1180" spans="2:7" ht="20.100000000000001" customHeight="1">
      <c r="B1180" s="11"/>
      <c r="C1180" s="11"/>
      <c r="D1180" s="15"/>
      <c r="E1180" s="11"/>
      <c r="F1180" s="16"/>
      <c r="G1180" s="53" t="str">
        <f t="shared" si="19"/>
        <v xml:space="preserve"> </v>
      </c>
    </row>
    <row r="1181" spans="2:7" ht="20.100000000000001" customHeight="1">
      <c r="B1181" s="11"/>
      <c r="C1181" s="11"/>
      <c r="D1181" s="15"/>
      <c r="E1181" s="11"/>
      <c r="F1181" s="16"/>
      <c r="G1181" s="53" t="str">
        <f t="shared" si="19"/>
        <v xml:space="preserve"> </v>
      </c>
    </row>
    <row r="1182" spans="2:7" ht="20.100000000000001" customHeight="1">
      <c r="B1182" s="11"/>
      <c r="C1182" s="11"/>
      <c r="D1182" s="15"/>
      <c r="E1182" s="11"/>
      <c r="F1182" s="16"/>
      <c r="G1182" s="53" t="str">
        <f t="shared" si="19"/>
        <v xml:space="preserve"> </v>
      </c>
    </row>
    <row r="1183" spans="2:7" ht="20.100000000000001" customHeight="1">
      <c r="B1183" s="11"/>
      <c r="C1183" s="11"/>
      <c r="D1183" s="15"/>
      <c r="E1183" s="11"/>
      <c r="F1183" s="16"/>
      <c r="G1183" s="53" t="str">
        <f t="shared" si="19"/>
        <v xml:space="preserve"> </v>
      </c>
    </row>
    <row r="1184" spans="2:7" ht="20.100000000000001" customHeight="1">
      <c r="B1184" s="11"/>
      <c r="C1184" s="11"/>
      <c r="D1184" s="15"/>
      <c r="E1184" s="11"/>
      <c r="F1184" s="16"/>
      <c r="G1184" s="53" t="str">
        <f t="shared" si="19"/>
        <v xml:space="preserve"> </v>
      </c>
    </row>
    <row r="1185" spans="2:7" ht="20.100000000000001" customHeight="1">
      <c r="B1185" s="11"/>
      <c r="C1185" s="11"/>
      <c r="D1185" s="15"/>
      <c r="E1185" s="11"/>
      <c r="F1185" s="16"/>
      <c r="G1185" s="53" t="str">
        <f t="shared" si="19"/>
        <v xml:space="preserve"> </v>
      </c>
    </row>
    <row r="1186" spans="2:7" ht="20.100000000000001" customHeight="1">
      <c r="B1186" s="11"/>
      <c r="C1186" s="11"/>
      <c r="D1186" s="15"/>
      <c r="E1186" s="11"/>
      <c r="F1186" s="16"/>
      <c r="G1186" s="53" t="str">
        <f t="shared" ref="G1186:G1249" si="20">IFERROR(IF(ISBLANK(C1186)," ",IF(ISBLANK(D1186),"NUM ARBOL",IF(ISBLANK(E1186),"DAP",IF(ISBLANK(F1186),"ALTURA",IF($E$33="DAP (cm)",PI()*((E1186/100)^2)/4*F1186*$F$9,IF($E$33="CAP (cm)",PI()*((E1186/PI()/100)^2)/4*F1186*$F$9))))))," ")</f>
        <v xml:space="preserve"> </v>
      </c>
    </row>
    <row r="1187" spans="2:7" ht="20.100000000000001" customHeight="1">
      <c r="B1187" s="11"/>
      <c r="C1187" s="11"/>
      <c r="D1187" s="15"/>
      <c r="E1187" s="11"/>
      <c r="F1187" s="16"/>
      <c r="G1187" s="53" t="str">
        <f t="shared" si="20"/>
        <v xml:space="preserve"> </v>
      </c>
    </row>
    <row r="1188" spans="2:7" ht="20.100000000000001" customHeight="1">
      <c r="B1188" s="11"/>
      <c r="C1188" s="11"/>
      <c r="D1188" s="15"/>
      <c r="E1188" s="11"/>
      <c r="F1188" s="16"/>
      <c r="G1188" s="53" t="str">
        <f t="shared" si="20"/>
        <v xml:space="preserve"> </v>
      </c>
    </row>
    <row r="1189" spans="2:7" ht="20.100000000000001" customHeight="1">
      <c r="B1189" s="11"/>
      <c r="C1189" s="11"/>
      <c r="D1189" s="15"/>
      <c r="E1189" s="11"/>
      <c r="F1189" s="16"/>
      <c r="G1189" s="53" t="str">
        <f t="shared" si="20"/>
        <v xml:space="preserve"> </v>
      </c>
    </row>
    <row r="1190" spans="2:7" ht="20.100000000000001" customHeight="1">
      <c r="B1190" s="11"/>
      <c r="C1190" s="11"/>
      <c r="D1190" s="15"/>
      <c r="E1190" s="11"/>
      <c r="F1190" s="16"/>
      <c r="G1190" s="53" t="str">
        <f t="shared" si="20"/>
        <v xml:space="preserve"> </v>
      </c>
    </row>
    <row r="1191" spans="2:7" ht="20.100000000000001" customHeight="1">
      <c r="B1191" s="11"/>
      <c r="C1191" s="11"/>
      <c r="D1191" s="15"/>
      <c r="E1191" s="11"/>
      <c r="F1191" s="16"/>
      <c r="G1191" s="53" t="str">
        <f t="shared" si="20"/>
        <v xml:space="preserve"> </v>
      </c>
    </row>
    <row r="1192" spans="2:7" ht="20.100000000000001" customHeight="1">
      <c r="B1192" s="11"/>
      <c r="C1192" s="11"/>
      <c r="D1192" s="15"/>
      <c r="E1192" s="11"/>
      <c r="F1192" s="16"/>
      <c r="G1192" s="53" t="str">
        <f t="shared" si="20"/>
        <v xml:space="preserve"> </v>
      </c>
    </row>
    <row r="1193" spans="2:7" ht="20.100000000000001" customHeight="1">
      <c r="B1193" s="11"/>
      <c r="C1193" s="11"/>
      <c r="D1193" s="15"/>
      <c r="E1193" s="11"/>
      <c r="F1193" s="16"/>
      <c r="G1193" s="53" t="str">
        <f t="shared" si="20"/>
        <v xml:space="preserve"> </v>
      </c>
    </row>
    <row r="1194" spans="2:7" ht="20.100000000000001" customHeight="1">
      <c r="B1194" s="11"/>
      <c r="C1194" s="11"/>
      <c r="D1194" s="15"/>
      <c r="E1194" s="11"/>
      <c r="F1194" s="16"/>
      <c r="G1194" s="53" t="str">
        <f t="shared" si="20"/>
        <v xml:space="preserve"> </v>
      </c>
    </row>
    <row r="1195" spans="2:7" ht="20.100000000000001" customHeight="1">
      <c r="B1195" s="11"/>
      <c r="C1195" s="11"/>
      <c r="D1195" s="15"/>
      <c r="E1195" s="11"/>
      <c r="F1195" s="16"/>
      <c r="G1195" s="53" t="str">
        <f t="shared" si="20"/>
        <v xml:space="preserve"> </v>
      </c>
    </row>
    <row r="1196" spans="2:7" ht="20.100000000000001" customHeight="1">
      <c r="B1196" s="11"/>
      <c r="C1196" s="11"/>
      <c r="D1196" s="15"/>
      <c r="E1196" s="11"/>
      <c r="F1196" s="16"/>
      <c r="G1196" s="53" t="str">
        <f t="shared" si="20"/>
        <v xml:space="preserve"> </v>
      </c>
    </row>
    <row r="1197" spans="2:7" ht="20.100000000000001" customHeight="1">
      <c r="B1197" s="11"/>
      <c r="C1197" s="11"/>
      <c r="D1197" s="15"/>
      <c r="E1197" s="11"/>
      <c r="F1197" s="16"/>
      <c r="G1197" s="53" t="str">
        <f t="shared" si="20"/>
        <v xml:space="preserve"> </v>
      </c>
    </row>
    <row r="1198" spans="2:7" ht="20.100000000000001" customHeight="1">
      <c r="B1198" s="11"/>
      <c r="C1198" s="11"/>
      <c r="D1198" s="15"/>
      <c r="E1198" s="11"/>
      <c r="F1198" s="16"/>
      <c r="G1198" s="53" t="str">
        <f t="shared" si="20"/>
        <v xml:space="preserve"> </v>
      </c>
    </row>
    <row r="1199" spans="2:7" ht="20.100000000000001" customHeight="1">
      <c r="B1199" s="11"/>
      <c r="C1199" s="11"/>
      <c r="D1199" s="15"/>
      <c r="E1199" s="11"/>
      <c r="F1199" s="16"/>
      <c r="G1199" s="53" t="str">
        <f t="shared" si="20"/>
        <v xml:space="preserve"> </v>
      </c>
    </row>
    <row r="1200" spans="2:7" ht="20.100000000000001" customHeight="1">
      <c r="B1200" s="11"/>
      <c r="C1200" s="11"/>
      <c r="D1200" s="15"/>
      <c r="E1200" s="11"/>
      <c r="F1200" s="16"/>
      <c r="G1200" s="53" t="str">
        <f t="shared" si="20"/>
        <v xml:space="preserve"> </v>
      </c>
    </row>
    <row r="1201" spans="2:7" ht="20.100000000000001" customHeight="1">
      <c r="B1201" s="11"/>
      <c r="C1201" s="11"/>
      <c r="D1201" s="15"/>
      <c r="E1201" s="11"/>
      <c r="F1201" s="16"/>
      <c r="G1201" s="53" t="str">
        <f t="shared" si="20"/>
        <v xml:space="preserve"> </v>
      </c>
    </row>
    <row r="1202" spans="2:7" ht="20.100000000000001" customHeight="1">
      <c r="B1202" s="11"/>
      <c r="C1202" s="11"/>
      <c r="D1202" s="15"/>
      <c r="E1202" s="11"/>
      <c r="F1202" s="16"/>
      <c r="G1202" s="53" t="str">
        <f t="shared" si="20"/>
        <v xml:space="preserve"> </v>
      </c>
    </row>
    <row r="1203" spans="2:7" ht="20.100000000000001" customHeight="1">
      <c r="B1203" s="11"/>
      <c r="C1203" s="11"/>
      <c r="D1203" s="15"/>
      <c r="E1203" s="11"/>
      <c r="F1203" s="16"/>
      <c r="G1203" s="53" t="str">
        <f t="shared" si="20"/>
        <v xml:space="preserve"> </v>
      </c>
    </row>
    <row r="1204" spans="2:7" ht="20.100000000000001" customHeight="1">
      <c r="B1204" s="11"/>
      <c r="C1204" s="11"/>
      <c r="D1204" s="15"/>
      <c r="E1204" s="11"/>
      <c r="F1204" s="16"/>
      <c r="G1204" s="53" t="str">
        <f t="shared" si="20"/>
        <v xml:space="preserve"> </v>
      </c>
    </row>
    <row r="1205" spans="2:7" ht="20.100000000000001" customHeight="1">
      <c r="B1205" s="11"/>
      <c r="C1205" s="11"/>
      <c r="D1205" s="15"/>
      <c r="E1205" s="11"/>
      <c r="F1205" s="16"/>
      <c r="G1205" s="53" t="str">
        <f t="shared" si="20"/>
        <v xml:space="preserve"> </v>
      </c>
    </row>
    <row r="1206" spans="2:7" ht="20.100000000000001" customHeight="1">
      <c r="B1206" s="11"/>
      <c r="C1206" s="11"/>
      <c r="D1206" s="15"/>
      <c r="E1206" s="11"/>
      <c r="F1206" s="16"/>
      <c r="G1206" s="53" t="str">
        <f t="shared" si="20"/>
        <v xml:space="preserve"> </v>
      </c>
    </row>
    <row r="1207" spans="2:7" ht="20.100000000000001" customHeight="1">
      <c r="B1207" s="11"/>
      <c r="C1207" s="11"/>
      <c r="D1207" s="15"/>
      <c r="E1207" s="11"/>
      <c r="F1207" s="16"/>
      <c r="G1207" s="53" t="str">
        <f t="shared" si="20"/>
        <v xml:space="preserve"> </v>
      </c>
    </row>
    <row r="1208" spans="2:7" ht="20.100000000000001" customHeight="1">
      <c r="B1208" s="11"/>
      <c r="C1208" s="11"/>
      <c r="D1208" s="15"/>
      <c r="E1208" s="11"/>
      <c r="F1208" s="16"/>
      <c r="G1208" s="53" t="str">
        <f t="shared" si="20"/>
        <v xml:space="preserve"> </v>
      </c>
    </row>
    <row r="1209" spans="2:7" ht="20.100000000000001" customHeight="1">
      <c r="B1209" s="11"/>
      <c r="C1209" s="11"/>
      <c r="D1209" s="15"/>
      <c r="E1209" s="11"/>
      <c r="F1209" s="16"/>
      <c r="G1209" s="53" t="str">
        <f t="shared" si="20"/>
        <v xml:space="preserve"> </v>
      </c>
    </row>
    <row r="1210" spans="2:7" ht="20.100000000000001" customHeight="1">
      <c r="B1210" s="11"/>
      <c r="C1210" s="11"/>
      <c r="D1210" s="15"/>
      <c r="E1210" s="11"/>
      <c r="F1210" s="16"/>
      <c r="G1210" s="53" t="str">
        <f t="shared" si="20"/>
        <v xml:space="preserve"> </v>
      </c>
    </row>
    <row r="1211" spans="2:7" ht="20.100000000000001" customHeight="1">
      <c r="B1211" s="11"/>
      <c r="C1211" s="11"/>
      <c r="D1211" s="15"/>
      <c r="E1211" s="11"/>
      <c r="F1211" s="16"/>
      <c r="G1211" s="53" t="str">
        <f t="shared" si="20"/>
        <v xml:space="preserve"> </v>
      </c>
    </row>
    <row r="1212" spans="2:7" ht="20.100000000000001" customHeight="1">
      <c r="B1212" s="11"/>
      <c r="C1212" s="11"/>
      <c r="D1212" s="15"/>
      <c r="E1212" s="11"/>
      <c r="F1212" s="16"/>
      <c r="G1212" s="53" t="str">
        <f t="shared" si="20"/>
        <v xml:space="preserve"> </v>
      </c>
    </row>
    <row r="1213" spans="2:7" ht="20.100000000000001" customHeight="1">
      <c r="B1213" s="11"/>
      <c r="C1213" s="11"/>
      <c r="D1213" s="15"/>
      <c r="E1213" s="11"/>
      <c r="F1213" s="16"/>
      <c r="G1213" s="53" t="str">
        <f t="shared" si="20"/>
        <v xml:space="preserve"> </v>
      </c>
    </row>
    <row r="1214" spans="2:7" ht="20.100000000000001" customHeight="1">
      <c r="B1214" s="11"/>
      <c r="C1214" s="11"/>
      <c r="D1214" s="15"/>
      <c r="E1214" s="11"/>
      <c r="F1214" s="16"/>
      <c r="G1214" s="53" t="str">
        <f t="shared" si="20"/>
        <v xml:space="preserve"> </v>
      </c>
    </row>
    <row r="1215" spans="2:7" ht="20.100000000000001" customHeight="1">
      <c r="B1215" s="11"/>
      <c r="C1215" s="11"/>
      <c r="D1215" s="15"/>
      <c r="E1215" s="11"/>
      <c r="F1215" s="16"/>
      <c r="G1215" s="53" t="str">
        <f t="shared" si="20"/>
        <v xml:space="preserve"> </v>
      </c>
    </row>
    <row r="1216" spans="2:7" ht="20.100000000000001" customHeight="1">
      <c r="B1216" s="11"/>
      <c r="C1216" s="11"/>
      <c r="D1216" s="15"/>
      <c r="E1216" s="11"/>
      <c r="F1216" s="16"/>
      <c r="G1216" s="53" t="str">
        <f t="shared" si="20"/>
        <v xml:space="preserve"> </v>
      </c>
    </row>
    <row r="1217" spans="2:7" ht="20.100000000000001" customHeight="1">
      <c r="B1217" s="11"/>
      <c r="C1217" s="11"/>
      <c r="D1217" s="15"/>
      <c r="E1217" s="11"/>
      <c r="F1217" s="16"/>
      <c r="G1217" s="53" t="str">
        <f t="shared" si="20"/>
        <v xml:space="preserve"> </v>
      </c>
    </row>
    <row r="1218" spans="2:7" ht="20.100000000000001" customHeight="1">
      <c r="B1218" s="11"/>
      <c r="C1218" s="11"/>
      <c r="D1218" s="15"/>
      <c r="E1218" s="11"/>
      <c r="F1218" s="16"/>
      <c r="G1218" s="53" t="str">
        <f t="shared" si="20"/>
        <v xml:space="preserve"> </v>
      </c>
    </row>
    <row r="1219" spans="2:7" ht="20.100000000000001" customHeight="1">
      <c r="B1219" s="11"/>
      <c r="C1219" s="11"/>
      <c r="D1219" s="15"/>
      <c r="E1219" s="11"/>
      <c r="F1219" s="16"/>
      <c r="G1219" s="53" t="str">
        <f t="shared" si="20"/>
        <v xml:space="preserve"> </v>
      </c>
    </row>
    <row r="1220" spans="2:7" ht="20.100000000000001" customHeight="1">
      <c r="B1220" s="11"/>
      <c r="C1220" s="11"/>
      <c r="D1220" s="15"/>
      <c r="E1220" s="11"/>
      <c r="F1220" s="16"/>
      <c r="G1220" s="53" t="str">
        <f t="shared" si="20"/>
        <v xml:space="preserve"> </v>
      </c>
    </row>
    <row r="1221" spans="2:7" ht="20.100000000000001" customHeight="1">
      <c r="B1221" s="11"/>
      <c r="C1221" s="11"/>
      <c r="D1221" s="15"/>
      <c r="E1221" s="11"/>
      <c r="F1221" s="16"/>
      <c r="G1221" s="53" t="str">
        <f t="shared" si="20"/>
        <v xml:space="preserve"> </v>
      </c>
    </row>
    <row r="1222" spans="2:7" ht="20.100000000000001" customHeight="1">
      <c r="B1222" s="11"/>
      <c r="C1222" s="11"/>
      <c r="D1222" s="15"/>
      <c r="E1222" s="11"/>
      <c r="F1222" s="16"/>
      <c r="G1222" s="53" t="str">
        <f t="shared" si="20"/>
        <v xml:space="preserve"> </v>
      </c>
    </row>
    <row r="1223" spans="2:7" ht="20.100000000000001" customHeight="1">
      <c r="B1223" s="11"/>
      <c r="C1223" s="11"/>
      <c r="D1223" s="15"/>
      <c r="E1223" s="11"/>
      <c r="F1223" s="16"/>
      <c r="G1223" s="53" t="str">
        <f t="shared" si="20"/>
        <v xml:space="preserve"> </v>
      </c>
    </row>
    <row r="1224" spans="2:7" ht="20.100000000000001" customHeight="1">
      <c r="B1224" s="11"/>
      <c r="C1224" s="11"/>
      <c r="D1224" s="15"/>
      <c r="E1224" s="11"/>
      <c r="F1224" s="16"/>
      <c r="G1224" s="53" t="str">
        <f t="shared" si="20"/>
        <v xml:space="preserve"> </v>
      </c>
    </row>
    <row r="1225" spans="2:7" ht="20.100000000000001" customHeight="1">
      <c r="B1225" s="11"/>
      <c r="C1225" s="11"/>
      <c r="D1225" s="15"/>
      <c r="E1225" s="11"/>
      <c r="F1225" s="16"/>
      <c r="G1225" s="53" t="str">
        <f t="shared" si="20"/>
        <v xml:space="preserve"> </v>
      </c>
    </row>
    <row r="1226" spans="2:7" ht="20.100000000000001" customHeight="1">
      <c r="B1226" s="11"/>
      <c r="C1226" s="11"/>
      <c r="D1226" s="15"/>
      <c r="E1226" s="11"/>
      <c r="F1226" s="16"/>
      <c r="G1226" s="53" t="str">
        <f t="shared" si="20"/>
        <v xml:space="preserve"> </v>
      </c>
    </row>
    <row r="1227" spans="2:7" ht="20.100000000000001" customHeight="1">
      <c r="B1227" s="11"/>
      <c r="C1227" s="11"/>
      <c r="D1227" s="15"/>
      <c r="E1227" s="11"/>
      <c r="F1227" s="16"/>
      <c r="G1227" s="53" t="str">
        <f t="shared" si="20"/>
        <v xml:space="preserve"> </v>
      </c>
    </row>
    <row r="1228" spans="2:7" ht="20.100000000000001" customHeight="1">
      <c r="B1228" s="11"/>
      <c r="C1228" s="11"/>
      <c r="D1228" s="15"/>
      <c r="E1228" s="11"/>
      <c r="F1228" s="16"/>
      <c r="G1228" s="53" t="str">
        <f t="shared" si="20"/>
        <v xml:space="preserve"> </v>
      </c>
    </row>
    <row r="1229" spans="2:7" ht="20.100000000000001" customHeight="1">
      <c r="B1229" s="11"/>
      <c r="C1229" s="11"/>
      <c r="D1229" s="15"/>
      <c r="E1229" s="11"/>
      <c r="F1229" s="16"/>
      <c r="G1229" s="53" t="str">
        <f t="shared" si="20"/>
        <v xml:space="preserve"> </v>
      </c>
    </row>
    <row r="1230" spans="2:7" ht="20.100000000000001" customHeight="1">
      <c r="B1230" s="11"/>
      <c r="C1230" s="11"/>
      <c r="D1230" s="15"/>
      <c r="E1230" s="11"/>
      <c r="F1230" s="16"/>
      <c r="G1230" s="53" t="str">
        <f t="shared" si="20"/>
        <v xml:space="preserve"> </v>
      </c>
    </row>
    <row r="1231" spans="2:7" ht="20.100000000000001" customHeight="1">
      <c r="B1231" s="11"/>
      <c r="C1231" s="11"/>
      <c r="D1231" s="15"/>
      <c r="E1231" s="11"/>
      <c r="F1231" s="16"/>
      <c r="G1231" s="53" t="str">
        <f t="shared" si="20"/>
        <v xml:space="preserve"> </v>
      </c>
    </row>
    <row r="1232" spans="2:7" ht="20.100000000000001" customHeight="1">
      <c r="B1232" s="11"/>
      <c r="C1232" s="11"/>
      <c r="D1232" s="15"/>
      <c r="E1232" s="11"/>
      <c r="F1232" s="16"/>
      <c r="G1232" s="53" t="str">
        <f t="shared" si="20"/>
        <v xml:space="preserve"> </v>
      </c>
    </row>
    <row r="1233" spans="2:7" ht="20.100000000000001" customHeight="1">
      <c r="B1233" s="11"/>
      <c r="C1233" s="11"/>
      <c r="D1233" s="15"/>
      <c r="E1233" s="11"/>
      <c r="F1233" s="16"/>
      <c r="G1233" s="53" t="str">
        <f t="shared" si="20"/>
        <v xml:space="preserve"> </v>
      </c>
    </row>
    <row r="1234" spans="2:7" ht="20.100000000000001" customHeight="1">
      <c r="B1234" s="11"/>
      <c r="C1234" s="11"/>
      <c r="D1234" s="15"/>
      <c r="E1234" s="11"/>
      <c r="F1234" s="16"/>
      <c r="G1234" s="53" t="str">
        <f t="shared" si="20"/>
        <v xml:space="preserve"> </v>
      </c>
    </row>
    <row r="1235" spans="2:7" ht="20.100000000000001" customHeight="1">
      <c r="B1235" s="11"/>
      <c r="C1235" s="11"/>
      <c r="D1235" s="15"/>
      <c r="E1235" s="11"/>
      <c r="F1235" s="16"/>
      <c r="G1235" s="53" t="str">
        <f t="shared" si="20"/>
        <v xml:space="preserve"> </v>
      </c>
    </row>
    <row r="1236" spans="2:7" ht="20.100000000000001" customHeight="1">
      <c r="B1236" s="11"/>
      <c r="C1236" s="11"/>
      <c r="D1236" s="15"/>
      <c r="E1236" s="11"/>
      <c r="F1236" s="16"/>
      <c r="G1236" s="53" t="str">
        <f t="shared" si="20"/>
        <v xml:space="preserve"> </v>
      </c>
    </row>
    <row r="1237" spans="2:7" ht="20.100000000000001" customHeight="1">
      <c r="B1237" s="11"/>
      <c r="C1237" s="11"/>
      <c r="D1237" s="15"/>
      <c r="E1237" s="11"/>
      <c r="F1237" s="16"/>
      <c r="G1237" s="53" t="str">
        <f t="shared" si="20"/>
        <v xml:space="preserve"> </v>
      </c>
    </row>
    <row r="1238" spans="2:7" ht="20.100000000000001" customHeight="1">
      <c r="B1238" s="11"/>
      <c r="C1238" s="11"/>
      <c r="D1238" s="15"/>
      <c r="E1238" s="11"/>
      <c r="F1238" s="16"/>
      <c r="G1238" s="53" t="str">
        <f t="shared" si="20"/>
        <v xml:space="preserve"> </v>
      </c>
    </row>
    <row r="1239" spans="2:7" ht="20.100000000000001" customHeight="1">
      <c r="B1239" s="11"/>
      <c r="C1239" s="11"/>
      <c r="D1239" s="15"/>
      <c r="E1239" s="11"/>
      <c r="F1239" s="16"/>
      <c r="G1239" s="53" t="str">
        <f t="shared" si="20"/>
        <v xml:space="preserve"> </v>
      </c>
    </row>
    <row r="1240" spans="2:7" ht="20.100000000000001" customHeight="1">
      <c r="B1240" s="11"/>
      <c r="C1240" s="11"/>
      <c r="D1240" s="15"/>
      <c r="E1240" s="11"/>
      <c r="F1240" s="16"/>
      <c r="G1240" s="53" t="str">
        <f t="shared" si="20"/>
        <v xml:space="preserve"> </v>
      </c>
    </row>
    <row r="1241" spans="2:7" ht="20.100000000000001" customHeight="1">
      <c r="B1241" s="11"/>
      <c r="C1241" s="11"/>
      <c r="D1241" s="15"/>
      <c r="E1241" s="11"/>
      <c r="F1241" s="16"/>
      <c r="G1241" s="53" t="str">
        <f t="shared" si="20"/>
        <v xml:space="preserve"> </v>
      </c>
    </row>
    <row r="1242" spans="2:7" ht="20.100000000000001" customHeight="1">
      <c r="B1242" s="11"/>
      <c r="C1242" s="11"/>
      <c r="D1242" s="15"/>
      <c r="E1242" s="11"/>
      <c r="F1242" s="16"/>
      <c r="G1242" s="53" t="str">
        <f t="shared" si="20"/>
        <v xml:space="preserve"> </v>
      </c>
    </row>
    <row r="1243" spans="2:7" ht="20.100000000000001" customHeight="1">
      <c r="B1243" s="11"/>
      <c r="C1243" s="11"/>
      <c r="D1243" s="15"/>
      <c r="E1243" s="11"/>
      <c r="F1243" s="16"/>
      <c r="G1243" s="53" t="str">
        <f t="shared" si="20"/>
        <v xml:space="preserve"> </v>
      </c>
    </row>
    <row r="1244" spans="2:7" ht="20.100000000000001" customHeight="1">
      <c r="B1244" s="11"/>
      <c r="C1244" s="11"/>
      <c r="D1244" s="15"/>
      <c r="E1244" s="11"/>
      <c r="F1244" s="16"/>
      <c r="G1244" s="53" t="str">
        <f t="shared" si="20"/>
        <v xml:space="preserve"> </v>
      </c>
    </row>
    <row r="1245" spans="2:7" ht="20.100000000000001" customHeight="1">
      <c r="B1245" s="11"/>
      <c r="C1245" s="11"/>
      <c r="D1245" s="15"/>
      <c r="E1245" s="11"/>
      <c r="F1245" s="16"/>
      <c r="G1245" s="53" t="str">
        <f t="shared" si="20"/>
        <v xml:space="preserve"> </v>
      </c>
    </row>
    <row r="1246" spans="2:7" ht="20.100000000000001" customHeight="1">
      <c r="B1246" s="11"/>
      <c r="C1246" s="11"/>
      <c r="D1246" s="15"/>
      <c r="E1246" s="11"/>
      <c r="F1246" s="16"/>
      <c r="G1246" s="53" t="str">
        <f t="shared" si="20"/>
        <v xml:space="preserve"> </v>
      </c>
    </row>
    <row r="1247" spans="2:7" ht="20.100000000000001" customHeight="1">
      <c r="B1247" s="11"/>
      <c r="C1247" s="11"/>
      <c r="D1247" s="15"/>
      <c r="E1247" s="11"/>
      <c r="F1247" s="16"/>
      <c r="G1247" s="53" t="str">
        <f t="shared" si="20"/>
        <v xml:space="preserve"> </v>
      </c>
    </row>
    <row r="1248" spans="2:7" ht="20.100000000000001" customHeight="1">
      <c r="B1248" s="11"/>
      <c r="C1248" s="11"/>
      <c r="D1248" s="15"/>
      <c r="E1248" s="11"/>
      <c r="F1248" s="16"/>
      <c r="G1248" s="53" t="str">
        <f t="shared" si="20"/>
        <v xml:space="preserve"> </v>
      </c>
    </row>
    <row r="1249" spans="2:7" ht="20.100000000000001" customHeight="1">
      <c r="B1249" s="11"/>
      <c r="C1249" s="11"/>
      <c r="D1249" s="15"/>
      <c r="E1249" s="11"/>
      <c r="F1249" s="16"/>
      <c r="G1249" s="53" t="str">
        <f t="shared" si="20"/>
        <v xml:space="preserve"> </v>
      </c>
    </row>
    <row r="1250" spans="2:7" ht="20.100000000000001" customHeight="1">
      <c r="B1250" s="11"/>
      <c r="C1250" s="11"/>
      <c r="D1250" s="15"/>
      <c r="E1250" s="11"/>
      <c r="F1250" s="16"/>
      <c r="G1250" s="53" t="str">
        <f t="shared" ref="G1250:G1313" si="21">IFERROR(IF(ISBLANK(C1250)," ",IF(ISBLANK(D1250),"NUM ARBOL",IF(ISBLANK(E1250),"DAP",IF(ISBLANK(F1250),"ALTURA",IF($E$33="DAP (cm)",PI()*((E1250/100)^2)/4*F1250*$F$9,IF($E$33="CAP (cm)",PI()*((E1250/PI()/100)^2)/4*F1250*$F$9))))))," ")</f>
        <v xml:space="preserve"> </v>
      </c>
    </row>
    <row r="1251" spans="2:7" ht="20.100000000000001" customHeight="1">
      <c r="B1251" s="11"/>
      <c r="C1251" s="11"/>
      <c r="D1251" s="15"/>
      <c r="E1251" s="11"/>
      <c r="F1251" s="16"/>
      <c r="G1251" s="53" t="str">
        <f t="shared" si="21"/>
        <v xml:space="preserve"> </v>
      </c>
    </row>
    <row r="1252" spans="2:7" ht="20.100000000000001" customHeight="1">
      <c r="B1252" s="11"/>
      <c r="C1252" s="11"/>
      <c r="D1252" s="15"/>
      <c r="E1252" s="11"/>
      <c r="F1252" s="16"/>
      <c r="G1252" s="53" t="str">
        <f t="shared" si="21"/>
        <v xml:space="preserve"> </v>
      </c>
    </row>
    <row r="1253" spans="2:7" ht="20.100000000000001" customHeight="1">
      <c r="B1253" s="11"/>
      <c r="C1253" s="11"/>
      <c r="D1253" s="15"/>
      <c r="E1253" s="11"/>
      <c r="F1253" s="16"/>
      <c r="G1253" s="53" t="str">
        <f t="shared" si="21"/>
        <v xml:space="preserve"> </v>
      </c>
    </row>
    <row r="1254" spans="2:7" ht="20.100000000000001" customHeight="1">
      <c r="B1254" s="11"/>
      <c r="C1254" s="11"/>
      <c r="D1254" s="15"/>
      <c r="E1254" s="11"/>
      <c r="F1254" s="16"/>
      <c r="G1254" s="53" t="str">
        <f t="shared" si="21"/>
        <v xml:space="preserve"> </v>
      </c>
    </row>
    <row r="1255" spans="2:7" ht="20.100000000000001" customHeight="1">
      <c r="B1255" s="11"/>
      <c r="C1255" s="11"/>
      <c r="D1255" s="15"/>
      <c r="E1255" s="11"/>
      <c r="F1255" s="16"/>
      <c r="G1255" s="53" t="str">
        <f t="shared" si="21"/>
        <v xml:space="preserve"> </v>
      </c>
    </row>
    <row r="1256" spans="2:7" ht="20.100000000000001" customHeight="1">
      <c r="B1256" s="11"/>
      <c r="C1256" s="11"/>
      <c r="D1256" s="15"/>
      <c r="E1256" s="11"/>
      <c r="F1256" s="16"/>
      <c r="G1256" s="53" t="str">
        <f t="shared" si="21"/>
        <v xml:space="preserve"> </v>
      </c>
    </row>
    <row r="1257" spans="2:7" ht="20.100000000000001" customHeight="1">
      <c r="B1257" s="11"/>
      <c r="C1257" s="11"/>
      <c r="D1257" s="15"/>
      <c r="E1257" s="11"/>
      <c r="F1257" s="16"/>
      <c r="G1257" s="53" t="str">
        <f t="shared" si="21"/>
        <v xml:space="preserve"> </v>
      </c>
    </row>
    <row r="1258" spans="2:7" ht="20.100000000000001" customHeight="1">
      <c r="B1258" s="11"/>
      <c r="C1258" s="11"/>
      <c r="D1258" s="15"/>
      <c r="E1258" s="11"/>
      <c r="F1258" s="16"/>
      <c r="G1258" s="53" t="str">
        <f t="shared" si="21"/>
        <v xml:space="preserve"> </v>
      </c>
    </row>
    <row r="1259" spans="2:7" ht="20.100000000000001" customHeight="1">
      <c r="B1259" s="11"/>
      <c r="C1259" s="11"/>
      <c r="D1259" s="15"/>
      <c r="E1259" s="11"/>
      <c r="F1259" s="16"/>
      <c r="G1259" s="53" t="str">
        <f t="shared" si="21"/>
        <v xml:space="preserve"> </v>
      </c>
    </row>
    <row r="1260" spans="2:7" ht="20.100000000000001" customHeight="1">
      <c r="B1260" s="11"/>
      <c r="C1260" s="11"/>
      <c r="D1260" s="15"/>
      <c r="E1260" s="11"/>
      <c r="F1260" s="16"/>
      <c r="G1260" s="53" t="str">
        <f t="shared" si="21"/>
        <v xml:space="preserve"> </v>
      </c>
    </row>
    <row r="1261" spans="2:7" ht="20.100000000000001" customHeight="1">
      <c r="B1261" s="11"/>
      <c r="C1261" s="11"/>
      <c r="D1261" s="15"/>
      <c r="E1261" s="11"/>
      <c r="F1261" s="16"/>
      <c r="G1261" s="53" t="str">
        <f t="shared" si="21"/>
        <v xml:space="preserve"> </v>
      </c>
    </row>
    <row r="1262" spans="2:7" ht="20.100000000000001" customHeight="1">
      <c r="B1262" s="11"/>
      <c r="C1262" s="11"/>
      <c r="D1262" s="15"/>
      <c r="E1262" s="11"/>
      <c r="F1262" s="16"/>
      <c r="G1262" s="53" t="str">
        <f t="shared" si="21"/>
        <v xml:space="preserve"> </v>
      </c>
    </row>
    <row r="1263" spans="2:7" ht="20.100000000000001" customHeight="1">
      <c r="B1263" s="11"/>
      <c r="C1263" s="11"/>
      <c r="D1263" s="15"/>
      <c r="E1263" s="11"/>
      <c r="F1263" s="16"/>
      <c r="G1263" s="53" t="str">
        <f t="shared" si="21"/>
        <v xml:space="preserve"> </v>
      </c>
    </row>
    <row r="1264" spans="2:7" ht="20.100000000000001" customHeight="1">
      <c r="B1264" s="11"/>
      <c r="C1264" s="11"/>
      <c r="D1264" s="15"/>
      <c r="E1264" s="11"/>
      <c r="F1264" s="16"/>
      <c r="G1264" s="53" t="str">
        <f t="shared" si="21"/>
        <v xml:space="preserve"> </v>
      </c>
    </row>
    <row r="1265" spans="2:7" ht="20.100000000000001" customHeight="1">
      <c r="B1265" s="11"/>
      <c r="C1265" s="11"/>
      <c r="D1265" s="15"/>
      <c r="E1265" s="11"/>
      <c r="F1265" s="16"/>
      <c r="G1265" s="53" t="str">
        <f t="shared" si="21"/>
        <v xml:space="preserve"> </v>
      </c>
    </row>
    <row r="1266" spans="2:7" ht="20.100000000000001" customHeight="1">
      <c r="B1266" s="11"/>
      <c r="C1266" s="11"/>
      <c r="D1266" s="15"/>
      <c r="E1266" s="11"/>
      <c r="F1266" s="16"/>
      <c r="G1266" s="53" t="str">
        <f t="shared" si="21"/>
        <v xml:space="preserve"> </v>
      </c>
    </row>
    <row r="1267" spans="2:7" ht="20.100000000000001" customHeight="1">
      <c r="B1267" s="11"/>
      <c r="C1267" s="11"/>
      <c r="D1267" s="15"/>
      <c r="E1267" s="11"/>
      <c r="F1267" s="16"/>
      <c r="G1267" s="53" t="str">
        <f t="shared" si="21"/>
        <v xml:space="preserve"> </v>
      </c>
    </row>
    <row r="1268" spans="2:7" ht="20.100000000000001" customHeight="1">
      <c r="B1268" s="11"/>
      <c r="C1268" s="11"/>
      <c r="D1268" s="15"/>
      <c r="E1268" s="11"/>
      <c r="F1268" s="16"/>
      <c r="G1268" s="53" t="str">
        <f t="shared" si="21"/>
        <v xml:space="preserve"> </v>
      </c>
    </row>
    <row r="1269" spans="2:7" ht="20.100000000000001" customHeight="1">
      <c r="B1269" s="11"/>
      <c r="C1269" s="11"/>
      <c r="D1269" s="15"/>
      <c r="E1269" s="11"/>
      <c r="F1269" s="16"/>
      <c r="G1269" s="53" t="str">
        <f t="shared" si="21"/>
        <v xml:space="preserve"> </v>
      </c>
    </row>
    <row r="1270" spans="2:7" ht="20.100000000000001" customHeight="1">
      <c r="B1270" s="11"/>
      <c r="C1270" s="11"/>
      <c r="D1270" s="15"/>
      <c r="E1270" s="11"/>
      <c r="F1270" s="16"/>
      <c r="G1270" s="53" t="str">
        <f t="shared" si="21"/>
        <v xml:space="preserve"> </v>
      </c>
    </row>
    <row r="1271" spans="2:7" ht="20.100000000000001" customHeight="1">
      <c r="B1271" s="11"/>
      <c r="C1271" s="11"/>
      <c r="D1271" s="15"/>
      <c r="E1271" s="11"/>
      <c r="F1271" s="16"/>
      <c r="G1271" s="53" t="str">
        <f t="shared" si="21"/>
        <v xml:space="preserve"> </v>
      </c>
    </row>
    <row r="1272" spans="2:7" ht="20.100000000000001" customHeight="1">
      <c r="B1272" s="11"/>
      <c r="C1272" s="11"/>
      <c r="D1272" s="15"/>
      <c r="E1272" s="11"/>
      <c r="F1272" s="16"/>
      <c r="G1272" s="53" t="str">
        <f t="shared" si="21"/>
        <v xml:space="preserve"> </v>
      </c>
    </row>
    <row r="1273" spans="2:7" ht="20.100000000000001" customHeight="1">
      <c r="B1273" s="11"/>
      <c r="C1273" s="11"/>
      <c r="D1273" s="15"/>
      <c r="E1273" s="11"/>
      <c r="F1273" s="16"/>
      <c r="G1273" s="53" t="str">
        <f t="shared" si="21"/>
        <v xml:space="preserve"> </v>
      </c>
    </row>
    <row r="1274" spans="2:7" ht="20.100000000000001" customHeight="1">
      <c r="B1274" s="11"/>
      <c r="C1274" s="11"/>
      <c r="D1274" s="15"/>
      <c r="E1274" s="11"/>
      <c r="F1274" s="16"/>
      <c r="G1274" s="53" t="str">
        <f t="shared" si="21"/>
        <v xml:space="preserve"> </v>
      </c>
    </row>
    <row r="1275" spans="2:7" ht="20.100000000000001" customHeight="1">
      <c r="B1275" s="11"/>
      <c r="C1275" s="11"/>
      <c r="D1275" s="15"/>
      <c r="E1275" s="11"/>
      <c r="F1275" s="16"/>
      <c r="G1275" s="53" t="str">
        <f t="shared" si="21"/>
        <v xml:space="preserve"> </v>
      </c>
    </row>
    <row r="1276" spans="2:7" ht="20.100000000000001" customHeight="1">
      <c r="B1276" s="11"/>
      <c r="C1276" s="11"/>
      <c r="D1276" s="15"/>
      <c r="E1276" s="11"/>
      <c r="F1276" s="16"/>
      <c r="G1276" s="53" t="str">
        <f t="shared" si="21"/>
        <v xml:space="preserve"> </v>
      </c>
    </row>
    <row r="1277" spans="2:7" ht="20.100000000000001" customHeight="1">
      <c r="B1277" s="11"/>
      <c r="C1277" s="11"/>
      <c r="D1277" s="15"/>
      <c r="E1277" s="11"/>
      <c r="F1277" s="16"/>
      <c r="G1277" s="53" t="str">
        <f t="shared" si="21"/>
        <v xml:space="preserve"> </v>
      </c>
    </row>
    <row r="1278" spans="2:7" ht="20.100000000000001" customHeight="1">
      <c r="B1278" s="11"/>
      <c r="C1278" s="11"/>
      <c r="D1278" s="15"/>
      <c r="E1278" s="11"/>
      <c r="F1278" s="16"/>
      <c r="G1278" s="53" t="str">
        <f t="shared" si="21"/>
        <v xml:space="preserve"> </v>
      </c>
    </row>
    <row r="1279" spans="2:7" ht="20.100000000000001" customHeight="1">
      <c r="B1279" s="11"/>
      <c r="C1279" s="11"/>
      <c r="D1279" s="15"/>
      <c r="E1279" s="11"/>
      <c r="F1279" s="16"/>
      <c r="G1279" s="53" t="str">
        <f t="shared" si="21"/>
        <v xml:space="preserve"> </v>
      </c>
    </row>
    <row r="1280" spans="2:7" ht="20.100000000000001" customHeight="1">
      <c r="B1280" s="11"/>
      <c r="C1280" s="11"/>
      <c r="D1280" s="15"/>
      <c r="E1280" s="11"/>
      <c r="F1280" s="16"/>
      <c r="G1280" s="53" t="str">
        <f t="shared" si="21"/>
        <v xml:space="preserve"> </v>
      </c>
    </row>
    <row r="1281" spans="2:7" ht="20.100000000000001" customHeight="1">
      <c r="B1281" s="11"/>
      <c r="C1281" s="11"/>
      <c r="D1281" s="15"/>
      <c r="E1281" s="11"/>
      <c r="F1281" s="16"/>
      <c r="G1281" s="53" t="str">
        <f t="shared" si="21"/>
        <v xml:space="preserve"> </v>
      </c>
    </row>
    <row r="1282" spans="2:7" ht="20.100000000000001" customHeight="1">
      <c r="B1282" s="11"/>
      <c r="C1282" s="11"/>
      <c r="D1282" s="15"/>
      <c r="E1282" s="11"/>
      <c r="F1282" s="16"/>
      <c r="G1282" s="53" t="str">
        <f t="shared" si="21"/>
        <v xml:space="preserve"> </v>
      </c>
    </row>
    <row r="1283" spans="2:7" ht="20.100000000000001" customHeight="1">
      <c r="B1283" s="11"/>
      <c r="C1283" s="11"/>
      <c r="D1283" s="15"/>
      <c r="E1283" s="11"/>
      <c r="F1283" s="16"/>
      <c r="G1283" s="53" t="str">
        <f t="shared" si="21"/>
        <v xml:space="preserve"> </v>
      </c>
    </row>
    <row r="1284" spans="2:7" ht="20.100000000000001" customHeight="1">
      <c r="B1284" s="11"/>
      <c r="C1284" s="11"/>
      <c r="D1284" s="15"/>
      <c r="E1284" s="11"/>
      <c r="F1284" s="16"/>
      <c r="G1284" s="53" t="str">
        <f t="shared" si="21"/>
        <v xml:space="preserve"> </v>
      </c>
    </row>
    <row r="1285" spans="2:7" ht="20.100000000000001" customHeight="1">
      <c r="B1285" s="11"/>
      <c r="C1285" s="11"/>
      <c r="D1285" s="15"/>
      <c r="E1285" s="11"/>
      <c r="F1285" s="16"/>
      <c r="G1285" s="53" t="str">
        <f t="shared" si="21"/>
        <v xml:space="preserve"> </v>
      </c>
    </row>
    <row r="1286" spans="2:7" ht="20.100000000000001" customHeight="1">
      <c r="B1286" s="11"/>
      <c r="C1286" s="11"/>
      <c r="D1286" s="15"/>
      <c r="E1286" s="11"/>
      <c r="F1286" s="16"/>
      <c r="G1286" s="53" t="str">
        <f t="shared" si="21"/>
        <v xml:space="preserve"> </v>
      </c>
    </row>
    <row r="1287" spans="2:7" ht="20.100000000000001" customHeight="1">
      <c r="B1287" s="11"/>
      <c r="C1287" s="11"/>
      <c r="D1287" s="15"/>
      <c r="E1287" s="11"/>
      <c r="F1287" s="16"/>
      <c r="G1287" s="53" t="str">
        <f t="shared" si="21"/>
        <v xml:space="preserve"> </v>
      </c>
    </row>
    <row r="1288" spans="2:7" ht="20.100000000000001" customHeight="1">
      <c r="B1288" s="11"/>
      <c r="C1288" s="11"/>
      <c r="D1288" s="15"/>
      <c r="E1288" s="11"/>
      <c r="F1288" s="16"/>
      <c r="G1288" s="53" t="str">
        <f t="shared" si="21"/>
        <v xml:space="preserve"> </v>
      </c>
    </row>
    <row r="1289" spans="2:7" ht="20.100000000000001" customHeight="1">
      <c r="B1289" s="11"/>
      <c r="C1289" s="11"/>
      <c r="D1289" s="15"/>
      <c r="E1289" s="11"/>
      <c r="F1289" s="16"/>
      <c r="G1289" s="53" t="str">
        <f t="shared" si="21"/>
        <v xml:space="preserve"> </v>
      </c>
    </row>
    <row r="1290" spans="2:7" ht="20.100000000000001" customHeight="1">
      <c r="B1290" s="11"/>
      <c r="C1290" s="11"/>
      <c r="D1290" s="15"/>
      <c r="E1290" s="11"/>
      <c r="F1290" s="16"/>
      <c r="G1290" s="53" t="str">
        <f t="shared" si="21"/>
        <v xml:space="preserve"> </v>
      </c>
    </row>
    <row r="1291" spans="2:7" ht="20.100000000000001" customHeight="1">
      <c r="B1291" s="11"/>
      <c r="C1291" s="11"/>
      <c r="D1291" s="15"/>
      <c r="E1291" s="11"/>
      <c r="F1291" s="16"/>
      <c r="G1291" s="53" t="str">
        <f t="shared" si="21"/>
        <v xml:space="preserve"> </v>
      </c>
    </row>
    <row r="1292" spans="2:7" ht="20.100000000000001" customHeight="1">
      <c r="B1292" s="11"/>
      <c r="C1292" s="11"/>
      <c r="D1292" s="15"/>
      <c r="E1292" s="11"/>
      <c r="F1292" s="16"/>
      <c r="G1292" s="53" t="str">
        <f t="shared" si="21"/>
        <v xml:space="preserve"> </v>
      </c>
    </row>
    <row r="1293" spans="2:7" ht="20.100000000000001" customHeight="1">
      <c r="B1293" s="11"/>
      <c r="C1293" s="11"/>
      <c r="D1293" s="15"/>
      <c r="E1293" s="11"/>
      <c r="F1293" s="16"/>
      <c r="G1293" s="53" t="str">
        <f t="shared" si="21"/>
        <v xml:space="preserve"> </v>
      </c>
    </row>
    <row r="1294" spans="2:7" ht="20.100000000000001" customHeight="1">
      <c r="B1294" s="11"/>
      <c r="C1294" s="11"/>
      <c r="D1294" s="15"/>
      <c r="E1294" s="11"/>
      <c r="F1294" s="16"/>
      <c r="G1294" s="53" t="str">
        <f t="shared" si="21"/>
        <v xml:space="preserve"> </v>
      </c>
    </row>
    <row r="1295" spans="2:7" ht="20.100000000000001" customHeight="1">
      <c r="B1295" s="11"/>
      <c r="C1295" s="11"/>
      <c r="D1295" s="15"/>
      <c r="E1295" s="11"/>
      <c r="F1295" s="16"/>
      <c r="G1295" s="53" t="str">
        <f t="shared" si="21"/>
        <v xml:space="preserve"> </v>
      </c>
    </row>
    <row r="1296" spans="2:7" ht="20.100000000000001" customHeight="1">
      <c r="B1296" s="11"/>
      <c r="C1296" s="11"/>
      <c r="D1296" s="15"/>
      <c r="E1296" s="11"/>
      <c r="F1296" s="16"/>
      <c r="G1296" s="53" t="str">
        <f t="shared" si="21"/>
        <v xml:space="preserve"> </v>
      </c>
    </row>
    <row r="1297" spans="2:7" ht="20.100000000000001" customHeight="1">
      <c r="B1297" s="11"/>
      <c r="C1297" s="11"/>
      <c r="D1297" s="15"/>
      <c r="E1297" s="11"/>
      <c r="F1297" s="16"/>
      <c r="G1297" s="53" t="str">
        <f t="shared" si="21"/>
        <v xml:space="preserve"> </v>
      </c>
    </row>
    <row r="1298" spans="2:7" ht="20.100000000000001" customHeight="1">
      <c r="B1298" s="11"/>
      <c r="C1298" s="11"/>
      <c r="D1298" s="15"/>
      <c r="E1298" s="11"/>
      <c r="F1298" s="16"/>
      <c r="G1298" s="53" t="str">
        <f t="shared" si="21"/>
        <v xml:space="preserve"> </v>
      </c>
    </row>
    <row r="1299" spans="2:7" ht="20.100000000000001" customHeight="1">
      <c r="B1299" s="11"/>
      <c r="C1299" s="11"/>
      <c r="D1299" s="15"/>
      <c r="E1299" s="11"/>
      <c r="F1299" s="16"/>
      <c r="G1299" s="53" t="str">
        <f t="shared" si="21"/>
        <v xml:space="preserve"> </v>
      </c>
    </row>
    <row r="1300" spans="2:7" ht="20.100000000000001" customHeight="1">
      <c r="B1300" s="11"/>
      <c r="C1300" s="11"/>
      <c r="D1300" s="15"/>
      <c r="E1300" s="11"/>
      <c r="F1300" s="16"/>
      <c r="G1300" s="53" t="str">
        <f t="shared" si="21"/>
        <v xml:space="preserve"> </v>
      </c>
    </row>
    <row r="1301" spans="2:7" ht="20.100000000000001" customHeight="1">
      <c r="B1301" s="11"/>
      <c r="C1301" s="11"/>
      <c r="D1301" s="15"/>
      <c r="E1301" s="11"/>
      <c r="F1301" s="16"/>
      <c r="G1301" s="53" t="str">
        <f t="shared" si="21"/>
        <v xml:space="preserve"> </v>
      </c>
    </row>
    <row r="1302" spans="2:7" ht="20.100000000000001" customHeight="1">
      <c r="B1302" s="11"/>
      <c r="C1302" s="11"/>
      <c r="D1302" s="15"/>
      <c r="E1302" s="11"/>
      <c r="F1302" s="16"/>
      <c r="G1302" s="53" t="str">
        <f t="shared" si="21"/>
        <v xml:space="preserve"> </v>
      </c>
    </row>
    <row r="1303" spans="2:7" ht="20.100000000000001" customHeight="1">
      <c r="B1303" s="11"/>
      <c r="C1303" s="11"/>
      <c r="D1303" s="15"/>
      <c r="E1303" s="11"/>
      <c r="F1303" s="16"/>
      <c r="G1303" s="53" t="str">
        <f t="shared" si="21"/>
        <v xml:space="preserve"> </v>
      </c>
    </row>
    <row r="1304" spans="2:7" ht="20.100000000000001" customHeight="1">
      <c r="B1304" s="11"/>
      <c r="C1304" s="11"/>
      <c r="D1304" s="15"/>
      <c r="E1304" s="11"/>
      <c r="F1304" s="16"/>
      <c r="G1304" s="53" t="str">
        <f t="shared" si="21"/>
        <v xml:space="preserve"> </v>
      </c>
    </row>
    <row r="1305" spans="2:7" ht="20.100000000000001" customHeight="1">
      <c r="B1305" s="11"/>
      <c r="C1305" s="11"/>
      <c r="D1305" s="15"/>
      <c r="E1305" s="11"/>
      <c r="F1305" s="16"/>
      <c r="G1305" s="53" t="str">
        <f t="shared" si="21"/>
        <v xml:space="preserve"> </v>
      </c>
    </row>
    <row r="1306" spans="2:7" ht="20.100000000000001" customHeight="1">
      <c r="B1306" s="11"/>
      <c r="C1306" s="11"/>
      <c r="D1306" s="15"/>
      <c r="E1306" s="11"/>
      <c r="F1306" s="16"/>
      <c r="G1306" s="53" t="str">
        <f t="shared" si="21"/>
        <v xml:space="preserve"> </v>
      </c>
    </row>
    <row r="1307" spans="2:7" ht="20.100000000000001" customHeight="1">
      <c r="B1307" s="11"/>
      <c r="C1307" s="11"/>
      <c r="D1307" s="15"/>
      <c r="E1307" s="11"/>
      <c r="F1307" s="16"/>
      <c r="G1307" s="53" t="str">
        <f t="shared" si="21"/>
        <v xml:space="preserve"> </v>
      </c>
    </row>
    <row r="1308" spans="2:7" ht="20.100000000000001" customHeight="1">
      <c r="B1308" s="11"/>
      <c r="C1308" s="11"/>
      <c r="D1308" s="15"/>
      <c r="E1308" s="11"/>
      <c r="F1308" s="16"/>
      <c r="G1308" s="53" t="str">
        <f t="shared" si="21"/>
        <v xml:space="preserve"> </v>
      </c>
    </row>
    <row r="1309" spans="2:7" ht="20.100000000000001" customHeight="1">
      <c r="B1309" s="11"/>
      <c r="C1309" s="11"/>
      <c r="D1309" s="15"/>
      <c r="E1309" s="11"/>
      <c r="F1309" s="16"/>
      <c r="G1309" s="53" t="str">
        <f t="shared" si="21"/>
        <v xml:space="preserve"> </v>
      </c>
    </row>
    <row r="1310" spans="2:7" ht="20.100000000000001" customHeight="1">
      <c r="B1310" s="11"/>
      <c r="C1310" s="11"/>
      <c r="D1310" s="15"/>
      <c r="E1310" s="11"/>
      <c r="F1310" s="16"/>
      <c r="G1310" s="53" t="str">
        <f t="shared" si="21"/>
        <v xml:space="preserve"> </v>
      </c>
    </row>
    <row r="1311" spans="2:7" ht="20.100000000000001" customHeight="1">
      <c r="B1311" s="11"/>
      <c r="C1311" s="11"/>
      <c r="D1311" s="15"/>
      <c r="E1311" s="11"/>
      <c r="F1311" s="16"/>
      <c r="G1311" s="53" t="str">
        <f t="shared" si="21"/>
        <v xml:space="preserve"> </v>
      </c>
    </row>
    <row r="1312" spans="2:7" ht="20.100000000000001" customHeight="1">
      <c r="B1312" s="11"/>
      <c r="C1312" s="11"/>
      <c r="D1312" s="15"/>
      <c r="E1312" s="11"/>
      <c r="F1312" s="16"/>
      <c r="G1312" s="53" t="str">
        <f t="shared" si="21"/>
        <v xml:space="preserve"> </v>
      </c>
    </row>
    <row r="1313" spans="2:7" ht="20.100000000000001" customHeight="1">
      <c r="B1313" s="11"/>
      <c r="C1313" s="11"/>
      <c r="D1313" s="15"/>
      <c r="E1313" s="11"/>
      <c r="F1313" s="16"/>
      <c r="G1313" s="53" t="str">
        <f t="shared" si="21"/>
        <v xml:space="preserve"> </v>
      </c>
    </row>
    <row r="1314" spans="2:7" ht="20.100000000000001" customHeight="1">
      <c r="B1314" s="11"/>
      <c r="C1314" s="11"/>
      <c r="D1314" s="15"/>
      <c r="E1314" s="11"/>
      <c r="F1314" s="16"/>
      <c r="G1314" s="53" t="str">
        <f t="shared" ref="G1314:G1377" si="22">IFERROR(IF(ISBLANK(C1314)," ",IF(ISBLANK(D1314),"NUM ARBOL",IF(ISBLANK(E1314),"DAP",IF(ISBLANK(F1314),"ALTURA",IF($E$33="DAP (cm)",PI()*((E1314/100)^2)/4*F1314*$F$9,IF($E$33="CAP (cm)",PI()*((E1314/PI()/100)^2)/4*F1314*$F$9))))))," ")</f>
        <v xml:space="preserve"> </v>
      </c>
    </row>
    <row r="1315" spans="2:7" ht="20.100000000000001" customHeight="1">
      <c r="B1315" s="11"/>
      <c r="C1315" s="11"/>
      <c r="D1315" s="15"/>
      <c r="E1315" s="11"/>
      <c r="F1315" s="16"/>
      <c r="G1315" s="53" t="str">
        <f t="shared" si="22"/>
        <v xml:space="preserve"> </v>
      </c>
    </row>
    <row r="1316" spans="2:7" ht="20.100000000000001" customHeight="1">
      <c r="B1316" s="11"/>
      <c r="C1316" s="11"/>
      <c r="D1316" s="15"/>
      <c r="E1316" s="11"/>
      <c r="F1316" s="16"/>
      <c r="G1316" s="53" t="str">
        <f t="shared" si="22"/>
        <v xml:space="preserve"> </v>
      </c>
    </row>
    <row r="1317" spans="2:7" ht="20.100000000000001" customHeight="1">
      <c r="B1317" s="11"/>
      <c r="C1317" s="11"/>
      <c r="D1317" s="15"/>
      <c r="E1317" s="11"/>
      <c r="F1317" s="16"/>
      <c r="G1317" s="53" t="str">
        <f t="shared" si="22"/>
        <v xml:space="preserve"> </v>
      </c>
    </row>
    <row r="1318" spans="2:7" ht="20.100000000000001" customHeight="1">
      <c r="B1318" s="11"/>
      <c r="C1318" s="11"/>
      <c r="D1318" s="15"/>
      <c r="E1318" s="11"/>
      <c r="F1318" s="16"/>
      <c r="G1318" s="53" t="str">
        <f t="shared" si="22"/>
        <v xml:space="preserve"> </v>
      </c>
    </row>
    <row r="1319" spans="2:7" ht="20.100000000000001" customHeight="1">
      <c r="B1319" s="11"/>
      <c r="C1319" s="11"/>
      <c r="D1319" s="15"/>
      <c r="E1319" s="11"/>
      <c r="F1319" s="16"/>
      <c r="G1319" s="53" t="str">
        <f t="shared" si="22"/>
        <v xml:space="preserve"> </v>
      </c>
    </row>
    <row r="1320" spans="2:7" ht="20.100000000000001" customHeight="1">
      <c r="B1320" s="11"/>
      <c r="C1320" s="11"/>
      <c r="D1320" s="15"/>
      <c r="E1320" s="11"/>
      <c r="F1320" s="16"/>
      <c r="G1320" s="53" t="str">
        <f t="shared" si="22"/>
        <v xml:space="preserve"> </v>
      </c>
    </row>
    <row r="1321" spans="2:7" ht="20.100000000000001" customHeight="1">
      <c r="B1321" s="11"/>
      <c r="C1321" s="11"/>
      <c r="D1321" s="15"/>
      <c r="E1321" s="11"/>
      <c r="F1321" s="16"/>
      <c r="G1321" s="53" t="str">
        <f t="shared" si="22"/>
        <v xml:space="preserve"> </v>
      </c>
    </row>
    <row r="1322" spans="2:7" ht="20.100000000000001" customHeight="1">
      <c r="B1322" s="11"/>
      <c r="C1322" s="11"/>
      <c r="D1322" s="15"/>
      <c r="E1322" s="11"/>
      <c r="F1322" s="16"/>
      <c r="G1322" s="53" t="str">
        <f t="shared" si="22"/>
        <v xml:space="preserve"> </v>
      </c>
    </row>
    <row r="1323" spans="2:7" ht="20.100000000000001" customHeight="1">
      <c r="B1323" s="11"/>
      <c r="C1323" s="11"/>
      <c r="D1323" s="15"/>
      <c r="E1323" s="11"/>
      <c r="F1323" s="16"/>
      <c r="G1323" s="53" t="str">
        <f t="shared" si="22"/>
        <v xml:space="preserve"> </v>
      </c>
    </row>
    <row r="1324" spans="2:7" ht="20.100000000000001" customHeight="1">
      <c r="B1324" s="11"/>
      <c r="C1324" s="11"/>
      <c r="D1324" s="15"/>
      <c r="E1324" s="11"/>
      <c r="F1324" s="16"/>
      <c r="G1324" s="53" t="str">
        <f t="shared" si="22"/>
        <v xml:space="preserve"> </v>
      </c>
    </row>
    <row r="1325" spans="2:7" ht="20.100000000000001" customHeight="1">
      <c r="B1325" s="11"/>
      <c r="C1325" s="11"/>
      <c r="D1325" s="15"/>
      <c r="E1325" s="11"/>
      <c r="F1325" s="16"/>
      <c r="G1325" s="53" t="str">
        <f t="shared" si="22"/>
        <v xml:space="preserve"> </v>
      </c>
    </row>
    <row r="1326" spans="2:7" ht="20.100000000000001" customHeight="1">
      <c r="B1326" s="11"/>
      <c r="C1326" s="11"/>
      <c r="D1326" s="15"/>
      <c r="E1326" s="11"/>
      <c r="F1326" s="16"/>
      <c r="G1326" s="53" t="str">
        <f t="shared" si="22"/>
        <v xml:space="preserve"> </v>
      </c>
    </row>
    <row r="1327" spans="2:7" ht="20.100000000000001" customHeight="1">
      <c r="B1327" s="11"/>
      <c r="C1327" s="11"/>
      <c r="D1327" s="15"/>
      <c r="E1327" s="11"/>
      <c r="F1327" s="16"/>
      <c r="G1327" s="53" t="str">
        <f t="shared" si="22"/>
        <v xml:space="preserve"> </v>
      </c>
    </row>
    <row r="1328" spans="2:7" ht="20.100000000000001" customHeight="1">
      <c r="B1328" s="11"/>
      <c r="C1328" s="11"/>
      <c r="D1328" s="15"/>
      <c r="E1328" s="11"/>
      <c r="F1328" s="16"/>
      <c r="G1328" s="53" t="str">
        <f t="shared" si="22"/>
        <v xml:space="preserve"> </v>
      </c>
    </row>
    <row r="1329" spans="2:7" ht="20.100000000000001" customHeight="1">
      <c r="B1329" s="11"/>
      <c r="C1329" s="11"/>
      <c r="D1329" s="15"/>
      <c r="E1329" s="11"/>
      <c r="F1329" s="16"/>
      <c r="G1329" s="53" t="str">
        <f t="shared" si="22"/>
        <v xml:space="preserve"> </v>
      </c>
    </row>
    <row r="1330" spans="2:7" ht="20.100000000000001" customHeight="1">
      <c r="B1330" s="11"/>
      <c r="C1330" s="11"/>
      <c r="D1330" s="15"/>
      <c r="E1330" s="11"/>
      <c r="F1330" s="16"/>
      <c r="G1330" s="53" t="str">
        <f t="shared" si="22"/>
        <v xml:space="preserve"> </v>
      </c>
    </row>
    <row r="1331" spans="2:7" ht="20.100000000000001" customHeight="1">
      <c r="B1331" s="11"/>
      <c r="C1331" s="11"/>
      <c r="D1331" s="15"/>
      <c r="E1331" s="11"/>
      <c r="F1331" s="16"/>
      <c r="G1331" s="53" t="str">
        <f t="shared" si="22"/>
        <v xml:space="preserve"> </v>
      </c>
    </row>
    <row r="1332" spans="2:7" ht="20.100000000000001" customHeight="1">
      <c r="B1332" s="11"/>
      <c r="C1332" s="11"/>
      <c r="D1332" s="15"/>
      <c r="E1332" s="11"/>
      <c r="F1332" s="16"/>
      <c r="G1332" s="53" t="str">
        <f t="shared" si="22"/>
        <v xml:space="preserve"> </v>
      </c>
    </row>
    <row r="1333" spans="2:7" ht="20.100000000000001" customHeight="1">
      <c r="B1333" s="11"/>
      <c r="C1333" s="11"/>
      <c r="D1333" s="15"/>
      <c r="E1333" s="11"/>
      <c r="F1333" s="16"/>
      <c r="G1333" s="53" t="str">
        <f t="shared" si="22"/>
        <v xml:space="preserve"> </v>
      </c>
    </row>
    <row r="1334" spans="2:7" ht="20.100000000000001" customHeight="1">
      <c r="B1334" s="11"/>
      <c r="C1334" s="11"/>
      <c r="D1334" s="15"/>
      <c r="E1334" s="11"/>
      <c r="F1334" s="16"/>
      <c r="G1334" s="53" t="str">
        <f t="shared" si="22"/>
        <v xml:space="preserve"> </v>
      </c>
    </row>
    <row r="1335" spans="2:7" ht="20.100000000000001" customHeight="1">
      <c r="B1335" s="11"/>
      <c r="C1335" s="11"/>
      <c r="D1335" s="15"/>
      <c r="E1335" s="11"/>
      <c r="F1335" s="16"/>
      <c r="G1335" s="53" t="str">
        <f t="shared" si="22"/>
        <v xml:space="preserve"> </v>
      </c>
    </row>
    <row r="1336" spans="2:7" ht="20.100000000000001" customHeight="1">
      <c r="B1336" s="11"/>
      <c r="C1336" s="11"/>
      <c r="D1336" s="15"/>
      <c r="E1336" s="11"/>
      <c r="F1336" s="16"/>
      <c r="G1336" s="53" t="str">
        <f t="shared" si="22"/>
        <v xml:space="preserve"> </v>
      </c>
    </row>
    <row r="1337" spans="2:7" ht="20.100000000000001" customHeight="1">
      <c r="B1337" s="11"/>
      <c r="C1337" s="11"/>
      <c r="D1337" s="15"/>
      <c r="E1337" s="11"/>
      <c r="F1337" s="16"/>
      <c r="G1337" s="53" t="str">
        <f t="shared" si="22"/>
        <v xml:space="preserve"> </v>
      </c>
    </row>
    <row r="1338" spans="2:7" ht="20.100000000000001" customHeight="1">
      <c r="B1338" s="11"/>
      <c r="C1338" s="11"/>
      <c r="D1338" s="15"/>
      <c r="E1338" s="11"/>
      <c r="F1338" s="16"/>
      <c r="G1338" s="53" t="str">
        <f t="shared" si="22"/>
        <v xml:space="preserve"> </v>
      </c>
    </row>
    <row r="1339" spans="2:7" ht="20.100000000000001" customHeight="1">
      <c r="B1339" s="11"/>
      <c r="C1339" s="11"/>
      <c r="D1339" s="15"/>
      <c r="E1339" s="11"/>
      <c r="F1339" s="16"/>
      <c r="G1339" s="53" t="str">
        <f t="shared" si="22"/>
        <v xml:space="preserve"> </v>
      </c>
    </row>
    <row r="1340" spans="2:7" ht="20.100000000000001" customHeight="1">
      <c r="B1340" s="11"/>
      <c r="C1340" s="11"/>
      <c r="D1340" s="15"/>
      <c r="E1340" s="11"/>
      <c r="F1340" s="16"/>
      <c r="G1340" s="53" t="str">
        <f t="shared" si="22"/>
        <v xml:space="preserve"> </v>
      </c>
    </row>
    <row r="1341" spans="2:7" ht="20.100000000000001" customHeight="1">
      <c r="B1341" s="11"/>
      <c r="C1341" s="11"/>
      <c r="D1341" s="15"/>
      <c r="E1341" s="11"/>
      <c r="F1341" s="16"/>
      <c r="G1341" s="53" t="str">
        <f t="shared" si="22"/>
        <v xml:space="preserve"> </v>
      </c>
    </row>
    <row r="1342" spans="2:7" ht="20.100000000000001" customHeight="1">
      <c r="B1342" s="11"/>
      <c r="C1342" s="11"/>
      <c r="D1342" s="15"/>
      <c r="E1342" s="11"/>
      <c r="F1342" s="16"/>
      <c r="G1342" s="53" t="str">
        <f t="shared" si="22"/>
        <v xml:space="preserve"> </v>
      </c>
    </row>
    <row r="1343" spans="2:7" ht="20.100000000000001" customHeight="1">
      <c r="B1343" s="11"/>
      <c r="C1343" s="11"/>
      <c r="D1343" s="15"/>
      <c r="E1343" s="11"/>
      <c r="F1343" s="16"/>
      <c r="G1343" s="53" t="str">
        <f t="shared" si="22"/>
        <v xml:space="preserve"> </v>
      </c>
    </row>
    <row r="1344" spans="2:7" ht="20.100000000000001" customHeight="1">
      <c r="B1344" s="11"/>
      <c r="C1344" s="11"/>
      <c r="D1344" s="15"/>
      <c r="E1344" s="11"/>
      <c r="F1344" s="16"/>
      <c r="G1344" s="53" t="str">
        <f t="shared" si="22"/>
        <v xml:space="preserve"> </v>
      </c>
    </row>
    <row r="1345" spans="2:7" ht="20.100000000000001" customHeight="1">
      <c r="B1345" s="11"/>
      <c r="C1345" s="11"/>
      <c r="D1345" s="15"/>
      <c r="E1345" s="11"/>
      <c r="F1345" s="16"/>
      <c r="G1345" s="53" t="str">
        <f t="shared" si="22"/>
        <v xml:space="preserve"> </v>
      </c>
    </row>
    <row r="1346" spans="2:7" ht="20.100000000000001" customHeight="1">
      <c r="B1346" s="11"/>
      <c r="C1346" s="11"/>
      <c r="D1346" s="15"/>
      <c r="E1346" s="11"/>
      <c r="F1346" s="16"/>
      <c r="G1346" s="53" t="str">
        <f t="shared" si="22"/>
        <v xml:space="preserve"> </v>
      </c>
    </row>
    <row r="1347" spans="2:7" ht="20.100000000000001" customHeight="1">
      <c r="B1347" s="11"/>
      <c r="C1347" s="11"/>
      <c r="D1347" s="15"/>
      <c r="E1347" s="11"/>
      <c r="F1347" s="16"/>
      <c r="G1347" s="53" t="str">
        <f t="shared" si="22"/>
        <v xml:space="preserve"> </v>
      </c>
    </row>
    <row r="1348" spans="2:7" ht="20.100000000000001" customHeight="1">
      <c r="B1348" s="11"/>
      <c r="C1348" s="11"/>
      <c r="D1348" s="15"/>
      <c r="E1348" s="11"/>
      <c r="F1348" s="16"/>
      <c r="G1348" s="53" t="str">
        <f t="shared" si="22"/>
        <v xml:space="preserve"> </v>
      </c>
    </row>
    <row r="1349" spans="2:7" ht="20.100000000000001" customHeight="1">
      <c r="B1349" s="11"/>
      <c r="C1349" s="11"/>
      <c r="D1349" s="15"/>
      <c r="E1349" s="11"/>
      <c r="F1349" s="16"/>
      <c r="G1349" s="53" t="str">
        <f t="shared" si="22"/>
        <v xml:space="preserve"> </v>
      </c>
    </row>
    <row r="1350" spans="2:7" ht="20.100000000000001" customHeight="1">
      <c r="B1350" s="11"/>
      <c r="C1350" s="11"/>
      <c r="D1350" s="15"/>
      <c r="E1350" s="11"/>
      <c r="F1350" s="16"/>
      <c r="G1350" s="53" t="str">
        <f t="shared" si="22"/>
        <v xml:space="preserve"> </v>
      </c>
    </row>
    <row r="1351" spans="2:7" ht="20.100000000000001" customHeight="1">
      <c r="B1351" s="11"/>
      <c r="C1351" s="11"/>
      <c r="D1351" s="15"/>
      <c r="E1351" s="11"/>
      <c r="F1351" s="16"/>
      <c r="G1351" s="53" t="str">
        <f t="shared" si="22"/>
        <v xml:space="preserve"> </v>
      </c>
    </row>
    <row r="1352" spans="2:7" ht="20.100000000000001" customHeight="1">
      <c r="B1352" s="11"/>
      <c r="C1352" s="11"/>
      <c r="D1352" s="15"/>
      <c r="E1352" s="11"/>
      <c r="F1352" s="16"/>
      <c r="G1352" s="53" t="str">
        <f t="shared" si="22"/>
        <v xml:space="preserve"> </v>
      </c>
    </row>
    <row r="1353" spans="2:7" ht="20.100000000000001" customHeight="1">
      <c r="B1353" s="11"/>
      <c r="C1353" s="11"/>
      <c r="D1353" s="15"/>
      <c r="E1353" s="11"/>
      <c r="F1353" s="16"/>
      <c r="G1353" s="53" t="str">
        <f t="shared" si="22"/>
        <v xml:space="preserve"> </v>
      </c>
    </row>
    <row r="1354" spans="2:7" ht="20.100000000000001" customHeight="1">
      <c r="B1354" s="11"/>
      <c r="C1354" s="11"/>
      <c r="D1354" s="15"/>
      <c r="E1354" s="11"/>
      <c r="F1354" s="16"/>
      <c r="G1354" s="53" t="str">
        <f t="shared" si="22"/>
        <v xml:space="preserve"> </v>
      </c>
    </row>
    <row r="1355" spans="2:7" ht="20.100000000000001" customHeight="1">
      <c r="B1355" s="11"/>
      <c r="C1355" s="11"/>
      <c r="D1355" s="15"/>
      <c r="E1355" s="11"/>
      <c r="F1355" s="16"/>
      <c r="G1355" s="53" t="str">
        <f t="shared" si="22"/>
        <v xml:space="preserve"> </v>
      </c>
    </row>
    <row r="1356" spans="2:7" ht="20.100000000000001" customHeight="1">
      <c r="B1356" s="11"/>
      <c r="C1356" s="11"/>
      <c r="D1356" s="15"/>
      <c r="E1356" s="11"/>
      <c r="F1356" s="16"/>
      <c r="G1356" s="53" t="str">
        <f t="shared" si="22"/>
        <v xml:space="preserve"> </v>
      </c>
    </row>
    <row r="1357" spans="2:7" ht="20.100000000000001" customHeight="1">
      <c r="B1357" s="11"/>
      <c r="C1357" s="11"/>
      <c r="D1357" s="15"/>
      <c r="E1357" s="11"/>
      <c r="F1357" s="16"/>
      <c r="G1357" s="53" t="str">
        <f t="shared" si="22"/>
        <v xml:space="preserve"> </v>
      </c>
    </row>
    <row r="1358" spans="2:7" ht="20.100000000000001" customHeight="1">
      <c r="B1358" s="11"/>
      <c r="C1358" s="11"/>
      <c r="D1358" s="15"/>
      <c r="E1358" s="11"/>
      <c r="F1358" s="16"/>
      <c r="G1358" s="53" t="str">
        <f t="shared" si="22"/>
        <v xml:space="preserve"> </v>
      </c>
    </row>
    <row r="1359" spans="2:7" ht="20.100000000000001" customHeight="1">
      <c r="B1359" s="11"/>
      <c r="C1359" s="11"/>
      <c r="D1359" s="15"/>
      <c r="E1359" s="11"/>
      <c r="F1359" s="16"/>
      <c r="G1359" s="53" t="str">
        <f t="shared" si="22"/>
        <v xml:space="preserve"> </v>
      </c>
    </row>
    <row r="1360" spans="2:7" ht="20.100000000000001" customHeight="1">
      <c r="B1360" s="11"/>
      <c r="C1360" s="11"/>
      <c r="D1360" s="15"/>
      <c r="E1360" s="11"/>
      <c r="F1360" s="16"/>
      <c r="G1360" s="53" t="str">
        <f t="shared" si="22"/>
        <v xml:space="preserve"> </v>
      </c>
    </row>
    <row r="1361" spans="2:7" ht="20.100000000000001" customHeight="1">
      <c r="B1361" s="11"/>
      <c r="C1361" s="11"/>
      <c r="D1361" s="15"/>
      <c r="E1361" s="11"/>
      <c r="F1361" s="16"/>
      <c r="G1361" s="53" t="str">
        <f t="shared" si="22"/>
        <v xml:space="preserve"> </v>
      </c>
    </row>
    <row r="1362" spans="2:7" ht="20.100000000000001" customHeight="1">
      <c r="B1362" s="11"/>
      <c r="C1362" s="11"/>
      <c r="D1362" s="15"/>
      <c r="E1362" s="11"/>
      <c r="F1362" s="16"/>
      <c r="G1362" s="53" t="str">
        <f t="shared" si="22"/>
        <v xml:space="preserve"> </v>
      </c>
    </row>
    <row r="1363" spans="2:7" ht="20.100000000000001" customHeight="1">
      <c r="B1363" s="11"/>
      <c r="C1363" s="11"/>
      <c r="D1363" s="15"/>
      <c r="E1363" s="11"/>
      <c r="F1363" s="16"/>
      <c r="G1363" s="53" t="str">
        <f t="shared" si="22"/>
        <v xml:space="preserve"> </v>
      </c>
    </row>
    <row r="1364" spans="2:7" ht="20.100000000000001" customHeight="1">
      <c r="B1364" s="11"/>
      <c r="C1364" s="11"/>
      <c r="D1364" s="15"/>
      <c r="E1364" s="11"/>
      <c r="F1364" s="16"/>
      <c r="G1364" s="53" t="str">
        <f t="shared" si="22"/>
        <v xml:space="preserve"> </v>
      </c>
    </row>
    <row r="1365" spans="2:7" ht="20.100000000000001" customHeight="1">
      <c r="B1365" s="11"/>
      <c r="C1365" s="11"/>
      <c r="D1365" s="15"/>
      <c r="E1365" s="11"/>
      <c r="F1365" s="16"/>
      <c r="G1365" s="53" t="str">
        <f t="shared" si="22"/>
        <v xml:space="preserve"> </v>
      </c>
    </row>
    <row r="1366" spans="2:7" ht="20.100000000000001" customHeight="1">
      <c r="B1366" s="11"/>
      <c r="C1366" s="11"/>
      <c r="D1366" s="15"/>
      <c r="E1366" s="11"/>
      <c r="F1366" s="16"/>
      <c r="G1366" s="53" t="str">
        <f t="shared" si="22"/>
        <v xml:space="preserve"> </v>
      </c>
    </row>
    <row r="1367" spans="2:7" ht="20.100000000000001" customHeight="1">
      <c r="B1367" s="11"/>
      <c r="C1367" s="11"/>
      <c r="D1367" s="15"/>
      <c r="E1367" s="11"/>
      <c r="F1367" s="16"/>
      <c r="G1367" s="53" t="str">
        <f t="shared" si="22"/>
        <v xml:space="preserve"> </v>
      </c>
    </row>
    <row r="1368" spans="2:7" ht="20.100000000000001" customHeight="1">
      <c r="B1368" s="11"/>
      <c r="C1368" s="11"/>
      <c r="D1368" s="15"/>
      <c r="E1368" s="11"/>
      <c r="F1368" s="16"/>
      <c r="G1368" s="53" t="str">
        <f t="shared" si="22"/>
        <v xml:space="preserve"> </v>
      </c>
    </row>
    <row r="1369" spans="2:7" ht="20.100000000000001" customHeight="1">
      <c r="B1369" s="11"/>
      <c r="C1369" s="11"/>
      <c r="D1369" s="15"/>
      <c r="E1369" s="11"/>
      <c r="F1369" s="16"/>
      <c r="G1369" s="53" t="str">
        <f t="shared" si="22"/>
        <v xml:space="preserve"> </v>
      </c>
    </row>
    <row r="1370" spans="2:7" ht="20.100000000000001" customHeight="1">
      <c r="B1370" s="11"/>
      <c r="C1370" s="11"/>
      <c r="D1370" s="15"/>
      <c r="E1370" s="11"/>
      <c r="F1370" s="16"/>
      <c r="G1370" s="53" t="str">
        <f t="shared" si="22"/>
        <v xml:space="preserve"> </v>
      </c>
    </row>
    <row r="1371" spans="2:7" ht="20.100000000000001" customHeight="1">
      <c r="B1371" s="11"/>
      <c r="C1371" s="11"/>
      <c r="D1371" s="15"/>
      <c r="E1371" s="11"/>
      <c r="F1371" s="16"/>
      <c r="G1371" s="53" t="str">
        <f t="shared" si="22"/>
        <v xml:space="preserve"> </v>
      </c>
    </row>
    <row r="1372" spans="2:7" ht="20.100000000000001" customHeight="1">
      <c r="B1372" s="11"/>
      <c r="C1372" s="11"/>
      <c r="D1372" s="15"/>
      <c r="E1372" s="11"/>
      <c r="F1372" s="16"/>
      <c r="G1372" s="53" t="str">
        <f t="shared" si="22"/>
        <v xml:space="preserve"> </v>
      </c>
    </row>
    <row r="1373" spans="2:7" ht="20.100000000000001" customHeight="1">
      <c r="B1373" s="11"/>
      <c r="C1373" s="11"/>
      <c r="D1373" s="15"/>
      <c r="E1373" s="11"/>
      <c r="F1373" s="16"/>
      <c r="G1373" s="53" t="str">
        <f t="shared" si="22"/>
        <v xml:space="preserve"> </v>
      </c>
    </row>
    <row r="1374" spans="2:7" ht="20.100000000000001" customHeight="1">
      <c r="B1374" s="11"/>
      <c r="C1374" s="11"/>
      <c r="D1374" s="15"/>
      <c r="E1374" s="11"/>
      <c r="F1374" s="16"/>
      <c r="G1374" s="53" t="str">
        <f t="shared" si="22"/>
        <v xml:space="preserve"> </v>
      </c>
    </row>
    <row r="1375" spans="2:7" ht="20.100000000000001" customHeight="1">
      <c r="B1375" s="11"/>
      <c r="C1375" s="11"/>
      <c r="D1375" s="15"/>
      <c r="E1375" s="11"/>
      <c r="F1375" s="16"/>
      <c r="G1375" s="53" t="str">
        <f t="shared" si="22"/>
        <v xml:space="preserve"> </v>
      </c>
    </row>
    <row r="1376" spans="2:7" ht="20.100000000000001" customHeight="1">
      <c r="B1376" s="11"/>
      <c r="C1376" s="11"/>
      <c r="D1376" s="15"/>
      <c r="E1376" s="11"/>
      <c r="F1376" s="16"/>
      <c r="G1376" s="53" t="str">
        <f t="shared" si="22"/>
        <v xml:space="preserve"> </v>
      </c>
    </row>
    <row r="1377" spans="2:7" ht="20.100000000000001" customHeight="1">
      <c r="B1377" s="11"/>
      <c r="C1377" s="11"/>
      <c r="D1377" s="15"/>
      <c r="E1377" s="11"/>
      <c r="F1377" s="16"/>
      <c r="G1377" s="53" t="str">
        <f t="shared" si="22"/>
        <v xml:space="preserve"> </v>
      </c>
    </row>
    <row r="1378" spans="2:7" ht="20.100000000000001" customHeight="1">
      <c r="B1378" s="11"/>
      <c r="C1378" s="11"/>
      <c r="D1378" s="15"/>
      <c r="E1378" s="11"/>
      <c r="F1378" s="16"/>
      <c r="G1378" s="53" t="str">
        <f t="shared" ref="G1378:G1441" si="23">IFERROR(IF(ISBLANK(C1378)," ",IF(ISBLANK(D1378),"NUM ARBOL",IF(ISBLANK(E1378),"DAP",IF(ISBLANK(F1378),"ALTURA",IF($E$33="DAP (cm)",PI()*((E1378/100)^2)/4*F1378*$F$9,IF($E$33="CAP (cm)",PI()*((E1378/PI()/100)^2)/4*F1378*$F$9))))))," ")</f>
        <v xml:space="preserve"> </v>
      </c>
    </row>
    <row r="1379" spans="2:7" ht="20.100000000000001" customHeight="1">
      <c r="B1379" s="11"/>
      <c r="C1379" s="11"/>
      <c r="D1379" s="15"/>
      <c r="E1379" s="11"/>
      <c r="F1379" s="16"/>
      <c r="G1379" s="53" t="str">
        <f t="shared" si="23"/>
        <v xml:space="preserve"> </v>
      </c>
    </row>
    <row r="1380" spans="2:7" ht="20.100000000000001" customHeight="1">
      <c r="B1380" s="11"/>
      <c r="C1380" s="11"/>
      <c r="D1380" s="15"/>
      <c r="E1380" s="11"/>
      <c r="F1380" s="16"/>
      <c r="G1380" s="53" t="str">
        <f t="shared" si="23"/>
        <v xml:space="preserve"> </v>
      </c>
    </row>
    <row r="1381" spans="2:7" ht="20.100000000000001" customHeight="1">
      <c r="B1381" s="11"/>
      <c r="C1381" s="11"/>
      <c r="D1381" s="15"/>
      <c r="E1381" s="11"/>
      <c r="F1381" s="16"/>
      <c r="G1381" s="53" t="str">
        <f t="shared" si="23"/>
        <v xml:space="preserve"> </v>
      </c>
    </row>
    <row r="1382" spans="2:7" ht="20.100000000000001" customHeight="1">
      <c r="B1382" s="11"/>
      <c r="C1382" s="11"/>
      <c r="D1382" s="15"/>
      <c r="E1382" s="11"/>
      <c r="F1382" s="16"/>
      <c r="G1382" s="53" t="str">
        <f t="shared" si="23"/>
        <v xml:space="preserve"> </v>
      </c>
    </row>
    <row r="1383" spans="2:7" ht="20.100000000000001" customHeight="1">
      <c r="B1383" s="11"/>
      <c r="C1383" s="11"/>
      <c r="D1383" s="15"/>
      <c r="E1383" s="11"/>
      <c r="F1383" s="16"/>
      <c r="G1383" s="53" t="str">
        <f t="shared" si="23"/>
        <v xml:space="preserve"> </v>
      </c>
    </row>
    <row r="1384" spans="2:7" ht="20.100000000000001" customHeight="1">
      <c r="B1384" s="11"/>
      <c r="C1384" s="11"/>
      <c r="D1384" s="15"/>
      <c r="E1384" s="11"/>
      <c r="F1384" s="16"/>
      <c r="G1384" s="53" t="str">
        <f t="shared" si="23"/>
        <v xml:space="preserve"> </v>
      </c>
    </row>
    <row r="1385" spans="2:7" ht="20.100000000000001" customHeight="1">
      <c r="B1385" s="11"/>
      <c r="C1385" s="11"/>
      <c r="D1385" s="15"/>
      <c r="E1385" s="11"/>
      <c r="F1385" s="16"/>
      <c r="G1385" s="53" t="str">
        <f t="shared" si="23"/>
        <v xml:space="preserve"> </v>
      </c>
    </row>
    <row r="1386" spans="2:7" ht="20.100000000000001" customHeight="1">
      <c r="B1386" s="11"/>
      <c r="C1386" s="11"/>
      <c r="D1386" s="15"/>
      <c r="E1386" s="11"/>
      <c r="F1386" s="16"/>
      <c r="G1386" s="53" t="str">
        <f t="shared" si="23"/>
        <v xml:space="preserve"> </v>
      </c>
    </row>
    <row r="1387" spans="2:7" ht="20.100000000000001" customHeight="1">
      <c r="B1387" s="11"/>
      <c r="C1387" s="11"/>
      <c r="D1387" s="15"/>
      <c r="E1387" s="11"/>
      <c r="F1387" s="16"/>
      <c r="G1387" s="53" t="str">
        <f t="shared" si="23"/>
        <v xml:space="preserve"> </v>
      </c>
    </row>
    <row r="1388" spans="2:7" ht="20.100000000000001" customHeight="1">
      <c r="B1388" s="11"/>
      <c r="C1388" s="11"/>
      <c r="D1388" s="15"/>
      <c r="E1388" s="11"/>
      <c r="F1388" s="16"/>
      <c r="G1388" s="53" t="str">
        <f t="shared" si="23"/>
        <v xml:space="preserve"> </v>
      </c>
    </row>
    <row r="1389" spans="2:7" ht="20.100000000000001" customHeight="1">
      <c r="B1389" s="11"/>
      <c r="C1389" s="11"/>
      <c r="D1389" s="15"/>
      <c r="E1389" s="11"/>
      <c r="F1389" s="16"/>
      <c r="G1389" s="53" t="str">
        <f t="shared" si="23"/>
        <v xml:space="preserve"> </v>
      </c>
    </row>
    <row r="1390" spans="2:7" ht="20.100000000000001" customHeight="1">
      <c r="B1390" s="11"/>
      <c r="C1390" s="11"/>
      <c r="D1390" s="15"/>
      <c r="E1390" s="11"/>
      <c r="F1390" s="16"/>
      <c r="G1390" s="53" t="str">
        <f t="shared" si="23"/>
        <v xml:space="preserve"> </v>
      </c>
    </row>
    <row r="1391" spans="2:7" ht="20.100000000000001" customHeight="1">
      <c r="B1391" s="11"/>
      <c r="C1391" s="11"/>
      <c r="D1391" s="15"/>
      <c r="E1391" s="11"/>
      <c r="F1391" s="16"/>
      <c r="G1391" s="53" t="str">
        <f t="shared" si="23"/>
        <v xml:space="preserve"> </v>
      </c>
    </row>
    <row r="1392" spans="2:7" ht="20.100000000000001" customHeight="1">
      <c r="B1392" s="11"/>
      <c r="C1392" s="11"/>
      <c r="D1392" s="15"/>
      <c r="E1392" s="11"/>
      <c r="F1392" s="16"/>
      <c r="G1392" s="53" t="str">
        <f t="shared" si="23"/>
        <v xml:space="preserve"> </v>
      </c>
    </row>
    <row r="1393" spans="2:7" ht="20.100000000000001" customHeight="1">
      <c r="B1393" s="11"/>
      <c r="C1393" s="11"/>
      <c r="D1393" s="15"/>
      <c r="E1393" s="11"/>
      <c r="F1393" s="16"/>
      <c r="G1393" s="53" t="str">
        <f t="shared" si="23"/>
        <v xml:space="preserve"> </v>
      </c>
    </row>
    <row r="1394" spans="2:7" ht="20.100000000000001" customHeight="1">
      <c r="B1394" s="11"/>
      <c r="C1394" s="11"/>
      <c r="D1394" s="15"/>
      <c r="E1394" s="11"/>
      <c r="F1394" s="16"/>
      <c r="G1394" s="53" t="str">
        <f t="shared" si="23"/>
        <v xml:space="preserve"> </v>
      </c>
    </row>
    <row r="1395" spans="2:7" ht="20.100000000000001" customHeight="1">
      <c r="B1395" s="11"/>
      <c r="C1395" s="11"/>
      <c r="D1395" s="15"/>
      <c r="E1395" s="11"/>
      <c r="F1395" s="16"/>
      <c r="G1395" s="53" t="str">
        <f t="shared" si="23"/>
        <v xml:space="preserve"> </v>
      </c>
    </row>
    <row r="1396" spans="2:7" ht="20.100000000000001" customHeight="1">
      <c r="B1396" s="11"/>
      <c r="C1396" s="11"/>
      <c r="D1396" s="15"/>
      <c r="E1396" s="11"/>
      <c r="F1396" s="16"/>
      <c r="G1396" s="53" t="str">
        <f t="shared" si="23"/>
        <v xml:space="preserve"> </v>
      </c>
    </row>
    <row r="1397" spans="2:7" ht="20.100000000000001" customHeight="1">
      <c r="B1397" s="11"/>
      <c r="C1397" s="11"/>
      <c r="D1397" s="15"/>
      <c r="E1397" s="11"/>
      <c r="F1397" s="16"/>
      <c r="G1397" s="53" t="str">
        <f t="shared" si="23"/>
        <v xml:space="preserve"> </v>
      </c>
    </row>
    <row r="1398" spans="2:7" ht="20.100000000000001" customHeight="1">
      <c r="B1398" s="11"/>
      <c r="C1398" s="11"/>
      <c r="D1398" s="15"/>
      <c r="E1398" s="11"/>
      <c r="F1398" s="16"/>
      <c r="G1398" s="53" t="str">
        <f t="shared" si="23"/>
        <v xml:space="preserve"> </v>
      </c>
    </row>
    <row r="1399" spans="2:7" ht="20.100000000000001" customHeight="1">
      <c r="B1399" s="11"/>
      <c r="C1399" s="11"/>
      <c r="D1399" s="15"/>
      <c r="E1399" s="11"/>
      <c r="F1399" s="16"/>
      <c r="G1399" s="53" t="str">
        <f t="shared" si="23"/>
        <v xml:space="preserve"> </v>
      </c>
    </row>
    <row r="1400" spans="2:7" ht="20.100000000000001" customHeight="1">
      <c r="B1400" s="11"/>
      <c r="C1400" s="11"/>
      <c r="D1400" s="15"/>
      <c r="E1400" s="11"/>
      <c r="F1400" s="16"/>
      <c r="G1400" s="53" t="str">
        <f t="shared" si="23"/>
        <v xml:space="preserve"> </v>
      </c>
    </row>
    <row r="1401" spans="2:7" ht="20.100000000000001" customHeight="1">
      <c r="B1401" s="11"/>
      <c r="C1401" s="11"/>
      <c r="D1401" s="15"/>
      <c r="E1401" s="11"/>
      <c r="F1401" s="16"/>
      <c r="G1401" s="53" t="str">
        <f t="shared" si="23"/>
        <v xml:space="preserve"> </v>
      </c>
    </row>
    <row r="1402" spans="2:7" ht="20.100000000000001" customHeight="1">
      <c r="B1402" s="11"/>
      <c r="C1402" s="11"/>
      <c r="D1402" s="15"/>
      <c r="E1402" s="11"/>
      <c r="F1402" s="16"/>
      <c r="G1402" s="53" t="str">
        <f t="shared" si="23"/>
        <v xml:space="preserve"> </v>
      </c>
    </row>
    <row r="1403" spans="2:7" ht="20.100000000000001" customHeight="1">
      <c r="B1403" s="11"/>
      <c r="C1403" s="11"/>
      <c r="D1403" s="15"/>
      <c r="E1403" s="11"/>
      <c r="F1403" s="16"/>
      <c r="G1403" s="53" t="str">
        <f t="shared" si="23"/>
        <v xml:space="preserve"> </v>
      </c>
    </row>
    <row r="1404" spans="2:7" ht="20.100000000000001" customHeight="1">
      <c r="B1404" s="11"/>
      <c r="C1404" s="11"/>
      <c r="D1404" s="15"/>
      <c r="E1404" s="11"/>
      <c r="F1404" s="16"/>
      <c r="G1404" s="53" t="str">
        <f t="shared" si="23"/>
        <v xml:space="preserve"> </v>
      </c>
    </row>
    <row r="1405" spans="2:7" ht="20.100000000000001" customHeight="1">
      <c r="B1405" s="11"/>
      <c r="C1405" s="11"/>
      <c r="D1405" s="15"/>
      <c r="E1405" s="11"/>
      <c r="F1405" s="16"/>
      <c r="G1405" s="53" t="str">
        <f t="shared" si="23"/>
        <v xml:space="preserve"> </v>
      </c>
    </row>
    <row r="1406" spans="2:7" ht="20.100000000000001" customHeight="1">
      <c r="B1406" s="11"/>
      <c r="C1406" s="11"/>
      <c r="D1406" s="15"/>
      <c r="E1406" s="11"/>
      <c r="F1406" s="16"/>
      <c r="G1406" s="53" t="str">
        <f t="shared" si="23"/>
        <v xml:space="preserve"> </v>
      </c>
    </row>
    <row r="1407" spans="2:7" ht="20.100000000000001" customHeight="1">
      <c r="B1407" s="11"/>
      <c r="C1407" s="11"/>
      <c r="D1407" s="15"/>
      <c r="E1407" s="11"/>
      <c r="F1407" s="16"/>
      <c r="G1407" s="53" t="str">
        <f t="shared" si="23"/>
        <v xml:space="preserve"> </v>
      </c>
    </row>
    <row r="1408" spans="2:7" ht="20.100000000000001" customHeight="1">
      <c r="B1408" s="11"/>
      <c r="C1408" s="11"/>
      <c r="D1408" s="15"/>
      <c r="E1408" s="11"/>
      <c r="F1408" s="16"/>
      <c r="G1408" s="53" t="str">
        <f t="shared" si="23"/>
        <v xml:space="preserve"> </v>
      </c>
    </row>
    <row r="1409" spans="2:7" ht="20.100000000000001" customHeight="1">
      <c r="B1409" s="11"/>
      <c r="C1409" s="11"/>
      <c r="D1409" s="15"/>
      <c r="E1409" s="11"/>
      <c r="F1409" s="16"/>
      <c r="G1409" s="53" t="str">
        <f t="shared" si="23"/>
        <v xml:space="preserve"> </v>
      </c>
    </row>
    <row r="1410" spans="2:7" ht="20.100000000000001" customHeight="1">
      <c r="B1410" s="11"/>
      <c r="C1410" s="11"/>
      <c r="D1410" s="15"/>
      <c r="E1410" s="11"/>
      <c r="F1410" s="16"/>
      <c r="G1410" s="53" t="str">
        <f t="shared" si="23"/>
        <v xml:space="preserve"> </v>
      </c>
    </row>
    <row r="1411" spans="2:7" ht="20.100000000000001" customHeight="1">
      <c r="B1411" s="11"/>
      <c r="C1411" s="11"/>
      <c r="D1411" s="15"/>
      <c r="E1411" s="11"/>
      <c r="F1411" s="16"/>
      <c r="G1411" s="53" t="str">
        <f t="shared" si="23"/>
        <v xml:space="preserve"> </v>
      </c>
    </row>
    <row r="1412" spans="2:7" ht="20.100000000000001" customHeight="1">
      <c r="B1412" s="11"/>
      <c r="C1412" s="11"/>
      <c r="D1412" s="15"/>
      <c r="E1412" s="11"/>
      <c r="F1412" s="16"/>
      <c r="G1412" s="53" t="str">
        <f t="shared" si="23"/>
        <v xml:space="preserve"> </v>
      </c>
    </row>
    <row r="1413" spans="2:7" ht="20.100000000000001" customHeight="1">
      <c r="B1413" s="11"/>
      <c r="C1413" s="11"/>
      <c r="D1413" s="15"/>
      <c r="E1413" s="11"/>
      <c r="F1413" s="16"/>
      <c r="G1413" s="53" t="str">
        <f t="shared" si="23"/>
        <v xml:space="preserve"> </v>
      </c>
    </row>
    <row r="1414" spans="2:7" ht="20.100000000000001" customHeight="1">
      <c r="B1414" s="11"/>
      <c r="C1414" s="11"/>
      <c r="D1414" s="15"/>
      <c r="E1414" s="11"/>
      <c r="F1414" s="16"/>
      <c r="G1414" s="53" t="str">
        <f t="shared" si="23"/>
        <v xml:space="preserve"> </v>
      </c>
    </row>
    <row r="1415" spans="2:7" ht="20.100000000000001" customHeight="1">
      <c r="B1415" s="11"/>
      <c r="C1415" s="11"/>
      <c r="D1415" s="15"/>
      <c r="E1415" s="11"/>
      <c r="F1415" s="16"/>
      <c r="G1415" s="53" t="str">
        <f t="shared" si="23"/>
        <v xml:space="preserve"> </v>
      </c>
    </row>
    <row r="1416" spans="2:7" ht="20.100000000000001" customHeight="1">
      <c r="B1416" s="11"/>
      <c r="C1416" s="11"/>
      <c r="D1416" s="15"/>
      <c r="E1416" s="11"/>
      <c r="F1416" s="16"/>
      <c r="G1416" s="53" t="str">
        <f t="shared" si="23"/>
        <v xml:space="preserve"> </v>
      </c>
    </row>
    <row r="1417" spans="2:7" ht="20.100000000000001" customHeight="1">
      <c r="B1417" s="11"/>
      <c r="C1417" s="11"/>
      <c r="D1417" s="15"/>
      <c r="E1417" s="11"/>
      <c r="F1417" s="16"/>
      <c r="G1417" s="53" t="str">
        <f t="shared" si="23"/>
        <v xml:space="preserve"> </v>
      </c>
    </row>
    <row r="1418" spans="2:7" ht="20.100000000000001" customHeight="1">
      <c r="B1418" s="11"/>
      <c r="C1418" s="11"/>
      <c r="D1418" s="15"/>
      <c r="E1418" s="11"/>
      <c r="F1418" s="16"/>
      <c r="G1418" s="53" t="str">
        <f t="shared" si="23"/>
        <v xml:space="preserve"> </v>
      </c>
    </row>
    <row r="1419" spans="2:7" ht="20.100000000000001" customHeight="1">
      <c r="B1419" s="11"/>
      <c r="C1419" s="11"/>
      <c r="D1419" s="15"/>
      <c r="E1419" s="11"/>
      <c r="F1419" s="16"/>
      <c r="G1419" s="53" t="str">
        <f t="shared" si="23"/>
        <v xml:space="preserve"> </v>
      </c>
    </row>
    <row r="1420" spans="2:7" ht="20.100000000000001" customHeight="1">
      <c r="B1420" s="11"/>
      <c r="C1420" s="11"/>
      <c r="D1420" s="15"/>
      <c r="E1420" s="11"/>
      <c r="F1420" s="16"/>
      <c r="G1420" s="53" t="str">
        <f t="shared" si="23"/>
        <v xml:space="preserve"> </v>
      </c>
    </row>
    <row r="1421" spans="2:7" ht="20.100000000000001" customHeight="1">
      <c r="B1421" s="11"/>
      <c r="C1421" s="11"/>
      <c r="D1421" s="15"/>
      <c r="E1421" s="11"/>
      <c r="F1421" s="16"/>
      <c r="G1421" s="53" t="str">
        <f t="shared" si="23"/>
        <v xml:space="preserve"> </v>
      </c>
    </row>
    <row r="1422" spans="2:7" ht="20.100000000000001" customHeight="1">
      <c r="B1422" s="11"/>
      <c r="C1422" s="11"/>
      <c r="D1422" s="15"/>
      <c r="E1422" s="11"/>
      <c r="F1422" s="16"/>
      <c r="G1422" s="53" t="str">
        <f t="shared" si="23"/>
        <v xml:space="preserve"> </v>
      </c>
    </row>
    <row r="1423" spans="2:7" ht="20.100000000000001" customHeight="1">
      <c r="B1423" s="11"/>
      <c r="C1423" s="11"/>
      <c r="D1423" s="15"/>
      <c r="E1423" s="11"/>
      <c r="F1423" s="16"/>
      <c r="G1423" s="53" t="str">
        <f t="shared" si="23"/>
        <v xml:space="preserve"> </v>
      </c>
    </row>
    <row r="1424" spans="2:7" ht="20.100000000000001" customHeight="1">
      <c r="B1424" s="11"/>
      <c r="C1424" s="11"/>
      <c r="D1424" s="15"/>
      <c r="E1424" s="11"/>
      <c r="F1424" s="16"/>
      <c r="G1424" s="53" t="str">
        <f t="shared" si="23"/>
        <v xml:space="preserve"> </v>
      </c>
    </row>
    <row r="1425" spans="2:7" ht="20.100000000000001" customHeight="1">
      <c r="B1425" s="11"/>
      <c r="C1425" s="11"/>
      <c r="D1425" s="15"/>
      <c r="E1425" s="11"/>
      <c r="F1425" s="16"/>
      <c r="G1425" s="53" t="str">
        <f t="shared" si="23"/>
        <v xml:space="preserve"> </v>
      </c>
    </row>
    <row r="1426" spans="2:7" ht="20.100000000000001" customHeight="1">
      <c r="B1426" s="11"/>
      <c r="C1426" s="11"/>
      <c r="D1426" s="15"/>
      <c r="E1426" s="11"/>
      <c r="F1426" s="16"/>
      <c r="G1426" s="53" t="str">
        <f t="shared" si="23"/>
        <v xml:space="preserve"> </v>
      </c>
    </row>
    <row r="1427" spans="2:7" ht="20.100000000000001" customHeight="1">
      <c r="B1427" s="11"/>
      <c r="C1427" s="11"/>
      <c r="D1427" s="15"/>
      <c r="E1427" s="11"/>
      <c r="F1427" s="16"/>
      <c r="G1427" s="53" t="str">
        <f t="shared" si="23"/>
        <v xml:space="preserve"> </v>
      </c>
    </row>
    <row r="1428" spans="2:7" ht="20.100000000000001" customHeight="1">
      <c r="B1428" s="11"/>
      <c r="C1428" s="11"/>
      <c r="D1428" s="15"/>
      <c r="E1428" s="11"/>
      <c r="F1428" s="16"/>
      <c r="G1428" s="53" t="str">
        <f t="shared" si="23"/>
        <v xml:space="preserve"> </v>
      </c>
    </row>
    <row r="1429" spans="2:7" ht="20.100000000000001" customHeight="1">
      <c r="B1429" s="11"/>
      <c r="C1429" s="11"/>
      <c r="D1429" s="15"/>
      <c r="E1429" s="11"/>
      <c r="F1429" s="16"/>
      <c r="G1429" s="53" t="str">
        <f t="shared" si="23"/>
        <v xml:space="preserve"> </v>
      </c>
    </row>
    <row r="1430" spans="2:7" ht="20.100000000000001" customHeight="1">
      <c r="B1430" s="11"/>
      <c r="C1430" s="11"/>
      <c r="D1430" s="15"/>
      <c r="E1430" s="11"/>
      <c r="F1430" s="16"/>
      <c r="G1430" s="53" t="str">
        <f t="shared" si="23"/>
        <v xml:space="preserve"> </v>
      </c>
    </row>
    <row r="1431" spans="2:7" ht="20.100000000000001" customHeight="1">
      <c r="B1431" s="11"/>
      <c r="C1431" s="11"/>
      <c r="D1431" s="15"/>
      <c r="E1431" s="11"/>
      <c r="F1431" s="16"/>
      <c r="G1431" s="53" t="str">
        <f t="shared" si="23"/>
        <v xml:space="preserve"> </v>
      </c>
    </row>
    <row r="1432" spans="2:7" ht="20.100000000000001" customHeight="1">
      <c r="B1432" s="11"/>
      <c r="C1432" s="11"/>
      <c r="D1432" s="15"/>
      <c r="E1432" s="11"/>
      <c r="F1432" s="16"/>
      <c r="G1432" s="53" t="str">
        <f t="shared" si="23"/>
        <v xml:space="preserve"> </v>
      </c>
    </row>
    <row r="1433" spans="2:7" ht="20.100000000000001" customHeight="1">
      <c r="B1433" s="11"/>
      <c r="C1433" s="11"/>
      <c r="D1433" s="15"/>
      <c r="E1433" s="11"/>
      <c r="F1433" s="16"/>
      <c r="G1433" s="53" t="str">
        <f t="shared" si="23"/>
        <v xml:space="preserve"> </v>
      </c>
    </row>
    <row r="1434" spans="2:7" ht="20.100000000000001" customHeight="1">
      <c r="B1434" s="11"/>
      <c r="C1434" s="11"/>
      <c r="D1434" s="15"/>
      <c r="E1434" s="11"/>
      <c r="F1434" s="16"/>
      <c r="G1434" s="53" t="str">
        <f t="shared" si="23"/>
        <v xml:space="preserve"> </v>
      </c>
    </row>
    <row r="1435" spans="2:7" ht="20.100000000000001" customHeight="1">
      <c r="B1435" s="11"/>
      <c r="C1435" s="11"/>
      <c r="D1435" s="15"/>
      <c r="E1435" s="11"/>
      <c r="F1435" s="16"/>
      <c r="G1435" s="53" t="str">
        <f t="shared" si="23"/>
        <v xml:space="preserve"> </v>
      </c>
    </row>
    <row r="1436" spans="2:7" ht="20.100000000000001" customHeight="1">
      <c r="B1436" s="11"/>
      <c r="C1436" s="11"/>
      <c r="D1436" s="15"/>
      <c r="E1436" s="11"/>
      <c r="F1436" s="16"/>
      <c r="G1436" s="53" t="str">
        <f t="shared" si="23"/>
        <v xml:space="preserve"> </v>
      </c>
    </row>
    <row r="1437" spans="2:7" ht="20.100000000000001" customHeight="1">
      <c r="B1437" s="11"/>
      <c r="C1437" s="11"/>
      <c r="D1437" s="15"/>
      <c r="E1437" s="11"/>
      <c r="F1437" s="16"/>
      <c r="G1437" s="53" t="str">
        <f t="shared" si="23"/>
        <v xml:space="preserve"> </v>
      </c>
    </row>
    <row r="1438" spans="2:7" ht="20.100000000000001" customHeight="1">
      <c r="B1438" s="11"/>
      <c r="C1438" s="11"/>
      <c r="D1438" s="15"/>
      <c r="E1438" s="11"/>
      <c r="F1438" s="16"/>
      <c r="G1438" s="53" t="str">
        <f t="shared" si="23"/>
        <v xml:space="preserve"> </v>
      </c>
    </row>
    <row r="1439" spans="2:7" ht="20.100000000000001" customHeight="1">
      <c r="B1439" s="11"/>
      <c r="C1439" s="11"/>
      <c r="D1439" s="15"/>
      <c r="E1439" s="11"/>
      <c r="F1439" s="16"/>
      <c r="G1439" s="53" t="str">
        <f t="shared" si="23"/>
        <v xml:space="preserve"> </v>
      </c>
    </row>
    <row r="1440" spans="2:7" ht="20.100000000000001" customHeight="1">
      <c r="B1440" s="11"/>
      <c r="C1440" s="11"/>
      <c r="D1440" s="15"/>
      <c r="E1440" s="11"/>
      <c r="F1440" s="16"/>
      <c r="G1440" s="53" t="str">
        <f t="shared" si="23"/>
        <v xml:space="preserve"> </v>
      </c>
    </row>
    <row r="1441" spans="2:7" ht="20.100000000000001" customHeight="1">
      <c r="B1441" s="11"/>
      <c r="C1441" s="11"/>
      <c r="D1441" s="15"/>
      <c r="E1441" s="11"/>
      <c r="F1441" s="16"/>
      <c r="G1441" s="53" t="str">
        <f t="shared" si="23"/>
        <v xml:space="preserve"> </v>
      </c>
    </row>
    <row r="1442" spans="2:7" ht="20.100000000000001" customHeight="1">
      <c r="B1442" s="11"/>
      <c r="C1442" s="11"/>
      <c r="D1442" s="15"/>
      <c r="E1442" s="11"/>
      <c r="F1442" s="16"/>
      <c r="G1442" s="53" t="str">
        <f t="shared" ref="G1442:G1505" si="24">IFERROR(IF(ISBLANK(C1442)," ",IF(ISBLANK(D1442),"NUM ARBOL",IF(ISBLANK(E1442),"DAP",IF(ISBLANK(F1442),"ALTURA",IF($E$33="DAP (cm)",PI()*((E1442/100)^2)/4*F1442*$F$9,IF($E$33="CAP (cm)",PI()*((E1442/PI()/100)^2)/4*F1442*$F$9))))))," ")</f>
        <v xml:space="preserve"> </v>
      </c>
    </row>
    <row r="1443" spans="2:7" ht="20.100000000000001" customHeight="1">
      <c r="B1443" s="11"/>
      <c r="C1443" s="11"/>
      <c r="D1443" s="15"/>
      <c r="E1443" s="11"/>
      <c r="F1443" s="16"/>
      <c r="G1443" s="53" t="str">
        <f t="shared" si="24"/>
        <v xml:space="preserve"> </v>
      </c>
    </row>
    <row r="1444" spans="2:7" ht="20.100000000000001" customHeight="1">
      <c r="B1444" s="11"/>
      <c r="C1444" s="11"/>
      <c r="D1444" s="15"/>
      <c r="E1444" s="11"/>
      <c r="F1444" s="16"/>
      <c r="G1444" s="53" t="str">
        <f t="shared" si="24"/>
        <v xml:space="preserve"> </v>
      </c>
    </row>
    <row r="1445" spans="2:7" ht="20.100000000000001" customHeight="1">
      <c r="B1445" s="11"/>
      <c r="C1445" s="11"/>
      <c r="D1445" s="15"/>
      <c r="E1445" s="11"/>
      <c r="F1445" s="16"/>
      <c r="G1445" s="53" t="str">
        <f t="shared" si="24"/>
        <v xml:space="preserve"> </v>
      </c>
    </row>
    <row r="1446" spans="2:7" ht="20.100000000000001" customHeight="1">
      <c r="B1446" s="11"/>
      <c r="C1446" s="11"/>
      <c r="D1446" s="15"/>
      <c r="E1446" s="11"/>
      <c r="F1446" s="16"/>
      <c r="G1446" s="53" t="str">
        <f t="shared" si="24"/>
        <v xml:space="preserve"> </v>
      </c>
    </row>
    <row r="1447" spans="2:7" ht="20.100000000000001" customHeight="1">
      <c r="B1447" s="11"/>
      <c r="C1447" s="11"/>
      <c r="D1447" s="15"/>
      <c r="E1447" s="11"/>
      <c r="F1447" s="16"/>
      <c r="G1447" s="53" t="str">
        <f t="shared" si="24"/>
        <v xml:space="preserve"> </v>
      </c>
    </row>
    <row r="1448" spans="2:7" ht="20.100000000000001" customHeight="1">
      <c r="B1448" s="11"/>
      <c r="C1448" s="11"/>
      <c r="D1448" s="15"/>
      <c r="E1448" s="11"/>
      <c r="F1448" s="16"/>
      <c r="G1448" s="53" t="str">
        <f t="shared" si="24"/>
        <v xml:space="preserve"> </v>
      </c>
    </row>
    <row r="1449" spans="2:7" ht="20.100000000000001" customHeight="1">
      <c r="B1449" s="11"/>
      <c r="C1449" s="11"/>
      <c r="D1449" s="15"/>
      <c r="E1449" s="11"/>
      <c r="F1449" s="16"/>
      <c r="G1449" s="53" t="str">
        <f t="shared" si="24"/>
        <v xml:space="preserve"> </v>
      </c>
    </row>
    <row r="1450" spans="2:7" ht="20.100000000000001" customHeight="1">
      <c r="B1450" s="11"/>
      <c r="C1450" s="11"/>
      <c r="D1450" s="15"/>
      <c r="E1450" s="11"/>
      <c r="F1450" s="16"/>
      <c r="G1450" s="53" t="str">
        <f t="shared" si="24"/>
        <v xml:space="preserve"> </v>
      </c>
    </row>
    <row r="1451" spans="2:7" ht="20.100000000000001" customHeight="1">
      <c r="B1451" s="11"/>
      <c r="C1451" s="11"/>
      <c r="D1451" s="15"/>
      <c r="E1451" s="11"/>
      <c r="F1451" s="16"/>
      <c r="G1451" s="53" t="str">
        <f t="shared" si="24"/>
        <v xml:space="preserve"> </v>
      </c>
    </row>
    <row r="1452" spans="2:7" ht="20.100000000000001" customHeight="1">
      <c r="B1452" s="11"/>
      <c r="C1452" s="11"/>
      <c r="D1452" s="15"/>
      <c r="E1452" s="11"/>
      <c r="F1452" s="16"/>
      <c r="G1452" s="53" t="str">
        <f t="shared" si="24"/>
        <v xml:space="preserve"> </v>
      </c>
    </row>
    <row r="1453" spans="2:7" ht="20.100000000000001" customHeight="1">
      <c r="B1453" s="11"/>
      <c r="C1453" s="11"/>
      <c r="D1453" s="15"/>
      <c r="E1453" s="11"/>
      <c r="F1453" s="16"/>
      <c r="G1453" s="53" t="str">
        <f t="shared" si="24"/>
        <v xml:space="preserve"> </v>
      </c>
    </row>
    <row r="1454" spans="2:7" ht="20.100000000000001" customHeight="1">
      <c r="B1454" s="11"/>
      <c r="C1454" s="11"/>
      <c r="D1454" s="15"/>
      <c r="E1454" s="11"/>
      <c r="F1454" s="16"/>
      <c r="G1454" s="53" t="str">
        <f t="shared" si="24"/>
        <v xml:space="preserve"> </v>
      </c>
    </row>
    <row r="1455" spans="2:7" ht="20.100000000000001" customHeight="1">
      <c r="B1455" s="11"/>
      <c r="C1455" s="11"/>
      <c r="D1455" s="15"/>
      <c r="E1455" s="11"/>
      <c r="F1455" s="16"/>
      <c r="G1455" s="53" t="str">
        <f t="shared" si="24"/>
        <v xml:space="preserve"> </v>
      </c>
    </row>
    <row r="1456" spans="2:7" ht="20.100000000000001" customHeight="1">
      <c r="B1456" s="11"/>
      <c r="C1456" s="11"/>
      <c r="D1456" s="15"/>
      <c r="E1456" s="11"/>
      <c r="F1456" s="16"/>
      <c r="G1456" s="53" t="str">
        <f t="shared" si="24"/>
        <v xml:space="preserve"> </v>
      </c>
    </row>
    <row r="1457" spans="2:7" ht="20.100000000000001" customHeight="1">
      <c r="B1457" s="11"/>
      <c r="C1457" s="11"/>
      <c r="D1457" s="15"/>
      <c r="E1457" s="11"/>
      <c r="F1457" s="16"/>
      <c r="G1457" s="53" t="str">
        <f t="shared" si="24"/>
        <v xml:space="preserve"> </v>
      </c>
    </row>
    <row r="1458" spans="2:7" ht="20.100000000000001" customHeight="1">
      <c r="B1458" s="11"/>
      <c r="C1458" s="11"/>
      <c r="D1458" s="15"/>
      <c r="E1458" s="11"/>
      <c r="F1458" s="16"/>
      <c r="G1458" s="53" t="str">
        <f t="shared" si="24"/>
        <v xml:space="preserve"> </v>
      </c>
    </row>
    <row r="1459" spans="2:7" ht="20.100000000000001" customHeight="1">
      <c r="B1459" s="11"/>
      <c r="C1459" s="11"/>
      <c r="D1459" s="15"/>
      <c r="E1459" s="11"/>
      <c r="F1459" s="16"/>
      <c r="G1459" s="53" t="str">
        <f t="shared" si="24"/>
        <v xml:space="preserve"> </v>
      </c>
    </row>
    <row r="1460" spans="2:7" ht="20.100000000000001" customHeight="1">
      <c r="B1460" s="11"/>
      <c r="C1460" s="11"/>
      <c r="D1460" s="15"/>
      <c r="E1460" s="11"/>
      <c r="F1460" s="16"/>
      <c r="G1460" s="53" t="str">
        <f t="shared" si="24"/>
        <v xml:space="preserve"> </v>
      </c>
    </row>
    <row r="1461" spans="2:7" ht="20.100000000000001" customHeight="1">
      <c r="B1461" s="11"/>
      <c r="C1461" s="11"/>
      <c r="D1461" s="15"/>
      <c r="E1461" s="11"/>
      <c r="F1461" s="16"/>
      <c r="G1461" s="53" t="str">
        <f t="shared" si="24"/>
        <v xml:space="preserve"> </v>
      </c>
    </row>
    <row r="1462" spans="2:7" ht="20.100000000000001" customHeight="1">
      <c r="B1462" s="11"/>
      <c r="C1462" s="11"/>
      <c r="D1462" s="15"/>
      <c r="E1462" s="11"/>
      <c r="F1462" s="16"/>
      <c r="G1462" s="53" t="str">
        <f t="shared" si="24"/>
        <v xml:space="preserve"> </v>
      </c>
    </row>
    <row r="1463" spans="2:7" ht="20.100000000000001" customHeight="1">
      <c r="B1463" s="11"/>
      <c r="C1463" s="11"/>
      <c r="D1463" s="15"/>
      <c r="E1463" s="11"/>
      <c r="F1463" s="16"/>
      <c r="G1463" s="53" t="str">
        <f t="shared" si="24"/>
        <v xml:space="preserve"> </v>
      </c>
    </row>
    <row r="1464" spans="2:7" ht="20.100000000000001" customHeight="1">
      <c r="B1464" s="11"/>
      <c r="C1464" s="11"/>
      <c r="D1464" s="15"/>
      <c r="E1464" s="11"/>
      <c r="F1464" s="16"/>
      <c r="G1464" s="53" t="str">
        <f t="shared" si="24"/>
        <v xml:space="preserve"> </v>
      </c>
    </row>
    <row r="1465" spans="2:7" ht="20.100000000000001" customHeight="1">
      <c r="B1465" s="11"/>
      <c r="C1465" s="11"/>
      <c r="D1465" s="15"/>
      <c r="E1465" s="11"/>
      <c r="F1465" s="16"/>
      <c r="G1465" s="53" t="str">
        <f t="shared" si="24"/>
        <v xml:space="preserve"> </v>
      </c>
    </row>
    <row r="1466" spans="2:7" ht="20.100000000000001" customHeight="1">
      <c r="B1466" s="11"/>
      <c r="C1466" s="11"/>
      <c r="D1466" s="15"/>
      <c r="E1466" s="11"/>
      <c r="F1466" s="16"/>
      <c r="G1466" s="53" t="str">
        <f t="shared" si="24"/>
        <v xml:space="preserve"> </v>
      </c>
    </row>
    <row r="1467" spans="2:7" ht="20.100000000000001" customHeight="1">
      <c r="B1467" s="11"/>
      <c r="C1467" s="11"/>
      <c r="D1467" s="15"/>
      <c r="E1467" s="11"/>
      <c r="F1467" s="16"/>
      <c r="G1467" s="53" t="str">
        <f t="shared" si="24"/>
        <v xml:space="preserve"> </v>
      </c>
    </row>
    <row r="1468" spans="2:7" ht="20.100000000000001" customHeight="1">
      <c r="B1468" s="11"/>
      <c r="C1468" s="11"/>
      <c r="D1468" s="15"/>
      <c r="E1468" s="11"/>
      <c r="F1468" s="16"/>
      <c r="G1468" s="53" t="str">
        <f t="shared" si="24"/>
        <v xml:space="preserve"> </v>
      </c>
    </row>
    <row r="1469" spans="2:7" ht="20.100000000000001" customHeight="1">
      <c r="B1469" s="11"/>
      <c r="C1469" s="11"/>
      <c r="D1469" s="15"/>
      <c r="E1469" s="11"/>
      <c r="F1469" s="16"/>
      <c r="G1469" s="53" t="str">
        <f t="shared" si="24"/>
        <v xml:space="preserve"> </v>
      </c>
    </row>
    <row r="1470" spans="2:7" ht="20.100000000000001" customHeight="1">
      <c r="B1470" s="11"/>
      <c r="C1470" s="11"/>
      <c r="D1470" s="15"/>
      <c r="E1470" s="11"/>
      <c r="F1470" s="16"/>
      <c r="G1470" s="53" t="str">
        <f t="shared" si="24"/>
        <v xml:space="preserve"> </v>
      </c>
    </row>
    <row r="1471" spans="2:7" ht="20.100000000000001" customHeight="1">
      <c r="B1471" s="11"/>
      <c r="C1471" s="11"/>
      <c r="D1471" s="15"/>
      <c r="E1471" s="11"/>
      <c r="F1471" s="16"/>
      <c r="G1471" s="53" t="str">
        <f t="shared" si="24"/>
        <v xml:space="preserve"> </v>
      </c>
    </row>
    <row r="1472" spans="2:7" ht="20.100000000000001" customHeight="1">
      <c r="B1472" s="11"/>
      <c r="C1472" s="11"/>
      <c r="D1472" s="15"/>
      <c r="E1472" s="11"/>
      <c r="F1472" s="16"/>
      <c r="G1472" s="53" t="str">
        <f t="shared" si="24"/>
        <v xml:space="preserve"> </v>
      </c>
    </row>
    <row r="1473" spans="2:7" ht="20.100000000000001" customHeight="1">
      <c r="B1473" s="11"/>
      <c r="C1473" s="11"/>
      <c r="D1473" s="15"/>
      <c r="E1473" s="11"/>
      <c r="F1473" s="16"/>
      <c r="G1473" s="53" t="str">
        <f t="shared" si="24"/>
        <v xml:space="preserve"> </v>
      </c>
    </row>
    <row r="1474" spans="2:7" ht="20.100000000000001" customHeight="1">
      <c r="B1474" s="11"/>
      <c r="C1474" s="11"/>
      <c r="D1474" s="15"/>
      <c r="E1474" s="11"/>
      <c r="F1474" s="16"/>
      <c r="G1474" s="53" t="str">
        <f t="shared" si="24"/>
        <v xml:space="preserve"> </v>
      </c>
    </row>
    <row r="1475" spans="2:7" ht="20.100000000000001" customHeight="1">
      <c r="B1475" s="11"/>
      <c r="C1475" s="11"/>
      <c r="D1475" s="15"/>
      <c r="E1475" s="11"/>
      <c r="F1475" s="16"/>
      <c r="G1475" s="53" t="str">
        <f t="shared" si="24"/>
        <v xml:space="preserve"> </v>
      </c>
    </row>
    <row r="1476" spans="2:7" ht="20.100000000000001" customHeight="1">
      <c r="B1476" s="11"/>
      <c r="C1476" s="11"/>
      <c r="D1476" s="15"/>
      <c r="E1476" s="11"/>
      <c r="F1476" s="16"/>
      <c r="G1476" s="53" t="str">
        <f t="shared" si="24"/>
        <v xml:space="preserve"> </v>
      </c>
    </row>
    <row r="1477" spans="2:7" ht="20.100000000000001" customHeight="1">
      <c r="B1477" s="11"/>
      <c r="C1477" s="11"/>
      <c r="D1477" s="15"/>
      <c r="E1477" s="11"/>
      <c r="F1477" s="16"/>
      <c r="G1477" s="53" t="str">
        <f t="shared" si="24"/>
        <v xml:space="preserve"> </v>
      </c>
    </row>
    <row r="1478" spans="2:7" ht="20.100000000000001" customHeight="1">
      <c r="B1478" s="11"/>
      <c r="C1478" s="11"/>
      <c r="D1478" s="15"/>
      <c r="E1478" s="11"/>
      <c r="F1478" s="16"/>
      <c r="G1478" s="53" t="str">
        <f t="shared" si="24"/>
        <v xml:space="preserve"> </v>
      </c>
    </row>
    <row r="1479" spans="2:7" ht="20.100000000000001" customHeight="1">
      <c r="B1479" s="11"/>
      <c r="C1479" s="11"/>
      <c r="D1479" s="15"/>
      <c r="E1479" s="11"/>
      <c r="F1479" s="16"/>
      <c r="G1479" s="53" t="str">
        <f t="shared" si="24"/>
        <v xml:space="preserve"> </v>
      </c>
    </row>
    <row r="1480" spans="2:7" ht="20.100000000000001" customHeight="1">
      <c r="B1480" s="11"/>
      <c r="C1480" s="11"/>
      <c r="D1480" s="15"/>
      <c r="E1480" s="11"/>
      <c r="F1480" s="16"/>
      <c r="G1480" s="53" t="str">
        <f t="shared" si="24"/>
        <v xml:space="preserve"> </v>
      </c>
    </row>
    <row r="1481" spans="2:7" ht="20.100000000000001" customHeight="1">
      <c r="B1481" s="11"/>
      <c r="C1481" s="11"/>
      <c r="D1481" s="15"/>
      <c r="E1481" s="11"/>
      <c r="F1481" s="16"/>
      <c r="G1481" s="53" t="str">
        <f t="shared" si="24"/>
        <v xml:space="preserve"> </v>
      </c>
    </row>
    <row r="1482" spans="2:7" ht="20.100000000000001" customHeight="1">
      <c r="B1482" s="11"/>
      <c r="C1482" s="11"/>
      <c r="D1482" s="15"/>
      <c r="E1482" s="11"/>
      <c r="F1482" s="16"/>
      <c r="G1482" s="53" t="str">
        <f t="shared" si="24"/>
        <v xml:space="preserve"> </v>
      </c>
    </row>
    <row r="1483" spans="2:7" ht="20.100000000000001" customHeight="1">
      <c r="B1483" s="11"/>
      <c r="C1483" s="11"/>
      <c r="D1483" s="15"/>
      <c r="E1483" s="11"/>
      <c r="F1483" s="16"/>
      <c r="G1483" s="53" t="str">
        <f t="shared" si="24"/>
        <v xml:space="preserve"> </v>
      </c>
    </row>
    <row r="1484" spans="2:7" ht="20.100000000000001" customHeight="1">
      <c r="B1484" s="11"/>
      <c r="C1484" s="11"/>
      <c r="D1484" s="15"/>
      <c r="E1484" s="11"/>
      <c r="F1484" s="16"/>
      <c r="G1484" s="53" t="str">
        <f t="shared" si="24"/>
        <v xml:space="preserve"> </v>
      </c>
    </row>
    <row r="1485" spans="2:7" ht="20.100000000000001" customHeight="1">
      <c r="B1485" s="11"/>
      <c r="C1485" s="11"/>
      <c r="D1485" s="15"/>
      <c r="E1485" s="11"/>
      <c r="F1485" s="16"/>
      <c r="G1485" s="53" t="str">
        <f t="shared" si="24"/>
        <v xml:space="preserve"> </v>
      </c>
    </row>
    <row r="1486" spans="2:7" ht="20.100000000000001" customHeight="1">
      <c r="B1486" s="11"/>
      <c r="C1486" s="11"/>
      <c r="D1486" s="15"/>
      <c r="E1486" s="11"/>
      <c r="F1486" s="16"/>
      <c r="G1486" s="53" t="str">
        <f t="shared" si="24"/>
        <v xml:space="preserve"> </v>
      </c>
    </row>
    <row r="1487" spans="2:7" ht="20.100000000000001" customHeight="1">
      <c r="B1487" s="11"/>
      <c r="C1487" s="11"/>
      <c r="D1487" s="15"/>
      <c r="E1487" s="11"/>
      <c r="F1487" s="16"/>
      <c r="G1487" s="53" t="str">
        <f t="shared" si="24"/>
        <v xml:space="preserve"> </v>
      </c>
    </row>
    <row r="1488" spans="2:7" ht="20.100000000000001" customHeight="1">
      <c r="B1488" s="11"/>
      <c r="C1488" s="11"/>
      <c r="D1488" s="15"/>
      <c r="E1488" s="11"/>
      <c r="F1488" s="16"/>
      <c r="G1488" s="53" t="str">
        <f t="shared" si="24"/>
        <v xml:space="preserve"> </v>
      </c>
    </row>
    <row r="1489" spans="2:7" ht="20.100000000000001" customHeight="1">
      <c r="B1489" s="11"/>
      <c r="C1489" s="11"/>
      <c r="D1489" s="15"/>
      <c r="E1489" s="11"/>
      <c r="F1489" s="16"/>
      <c r="G1489" s="53" t="str">
        <f t="shared" si="24"/>
        <v xml:space="preserve"> </v>
      </c>
    </row>
    <row r="1490" spans="2:7" ht="20.100000000000001" customHeight="1">
      <c r="B1490" s="11"/>
      <c r="C1490" s="11"/>
      <c r="D1490" s="15"/>
      <c r="E1490" s="11"/>
      <c r="F1490" s="16"/>
      <c r="G1490" s="53" t="str">
        <f t="shared" si="24"/>
        <v xml:space="preserve"> </v>
      </c>
    </row>
    <row r="1491" spans="2:7" ht="20.100000000000001" customHeight="1">
      <c r="B1491" s="11"/>
      <c r="C1491" s="11"/>
      <c r="D1491" s="15"/>
      <c r="E1491" s="11"/>
      <c r="F1491" s="16"/>
      <c r="G1491" s="53" t="str">
        <f t="shared" si="24"/>
        <v xml:space="preserve"> </v>
      </c>
    </row>
    <row r="1492" spans="2:7" ht="20.100000000000001" customHeight="1">
      <c r="B1492" s="11"/>
      <c r="C1492" s="11"/>
      <c r="D1492" s="15"/>
      <c r="E1492" s="11"/>
      <c r="F1492" s="16"/>
      <c r="G1492" s="53" t="str">
        <f t="shared" si="24"/>
        <v xml:space="preserve"> </v>
      </c>
    </row>
    <row r="1493" spans="2:7" ht="20.100000000000001" customHeight="1">
      <c r="B1493" s="11"/>
      <c r="C1493" s="11"/>
      <c r="D1493" s="15"/>
      <c r="E1493" s="11"/>
      <c r="F1493" s="16"/>
      <c r="G1493" s="53" t="str">
        <f t="shared" si="24"/>
        <v xml:space="preserve"> </v>
      </c>
    </row>
    <row r="1494" spans="2:7" ht="20.100000000000001" customHeight="1">
      <c r="B1494" s="11"/>
      <c r="C1494" s="11"/>
      <c r="D1494" s="15"/>
      <c r="E1494" s="11"/>
      <c r="F1494" s="16"/>
      <c r="G1494" s="53" t="str">
        <f t="shared" si="24"/>
        <v xml:space="preserve"> </v>
      </c>
    </row>
    <row r="1495" spans="2:7" ht="20.100000000000001" customHeight="1">
      <c r="B1495" s="11"/>
      <c r="C1495" s="11"/>
      <c r="D1495" s="15"/>
      <c r="E1495" s="11"/>
      <c r="F1495" s="16"/>
      <c r="G1495" s="53" t="str">
        <f t="shared" si="24"/>
        <v xml:space="preserve"> </v>
      </c>
    </row>
    <row r="1496" spans="2:7" ht="20.100000000000001" customHeight="1">
      <c r="B1496" s="11"/>
      <c r="C1496" s="11"/>
      <c r="D1496" s="15"/>
      <c r="E1496" s="11"/>
      <c r="F1496" s="16"/>
      <c r="G1496" s="53" t="str">
        <f t="shared" si="24"/>
        <v xml:space="preserve"> </v>
      </c>
    </row>
    <row r="1497" spans="2:7" ht="20.100000000000001" customHeight="1">
      <c r="B1497" s="11"/>
      <c r="C1497" s="11"/>
      <c r="D1497" s="15"/>
      <c r="E1497" s="11"/>
      <c r="F1497" s="16"/>
      <c r="G1497" s="53" t="str">
        <f t="shared" si="24"/>
        <v xml:space="preserve"> </v>
      </c>
    </row>
    <row r="1498" spans="2:7" ht="20.100000000000001" customHeight="1">
      <c r="B1498" s="11"/>
      <c r="C1498" s="11"/>
      <c r="D1498" s="15"/>
      <c r="E1498" s="11"/>
      <c r="F1498" s="16"/>
      <c r="G1498" s="53" t="str">
        <f t="shared" si="24"/>
        <v xml:space="preserve"> </v>
      </c>
    </row>
    <row r="1499" spans="2:7" ht="20.100000000000001" customHeight="1">
      <c r="B1499" s="11"/>
      <c r="C1499" s="11"/>
      <c r="D1499" s="15"/>
      <c r="E1499" s="11"/>
      <c r="F1499" s="16"/>
      <c r="G1499" s="53" t="str">
        <f t="shared" si="24"/>
        <v xml:space="preserve"> </v>
      </c>
    </row>
    <row r="1500" spans="2:7" ht="20.100000000000001" customHeight="1">
      <c r="B1500" s="11"/>
      <c r="C1500" s="11"/>
      <c r="D1500" s="15"/>
      <c r="E1500" s="11"/>
      <c r="F1500" s="16"/>
      <c r="G1500" s="53" t="str">
        <f t="shared" si="24"/>
        <v xml:space="preserve"> </v>
      </c>
    </row>
    <row r="1501" spans="2:7" ht="20.100000000000001" customHeight="1">
      <c r="B1501" s="11"/>
      <c r="C1501" s="11"/>
      <c r="D1501" s="15"/>
      <c r="E1501" s="11"/>
      <c r="F1501" s="16"/>
      <c r="G1501" s="53" t="str">
        <f t="shared" si="24"/>
        <v xml:space="preserve"> </v>
      </c>
    </row>
    <row r="1502" spans="2:7" ht="20.100000000000001" customHeight="1">
      <c r="B1502" s="11"/>
      <c r="C1502" s="11"/>
      <c r="D1502" s="15"/>
      <c r="E1502" s="11"/>
      <c r="F1502" s="16"/>
      <c r="G1502" s="53" t="str">
        <f t="shared" si="24"/>
        <v xml:space="preserve"> </v>
      </c>
    </row>
    <row r="1503" spans="2:7" ht="20.100000000000001" customHeight="1">
      <c r="B1503" s="11"/>
      <c r="C1503" s="11"/>
      <c r="D1503" s="15"/>
      <c r="E1503" s="11"/>
      <c r="F1503" s="16"/>
      <c r="G1503" s="53" t="str">
        <f t="shared" si="24"/>
        <v xml:space="preserve"> </v>
      </c>
    </row>
    <row r="1504" spans="2:7" ht="20.100000000000001" customHeight="1">
      <c r="B1504" s="11"/>
      <c r="C1504" s="11"/>
      <c r="D1504" s="15"/>
      <c r="E1504" s="11"/>
      <c r="F1504" s="16"/>
      <c r="G1504" s="53" t="str">
        <f t="shared" si="24"/>
        <v xml:space="preserve"> </v>
      </c>
    </row>
    <row r="1505" spans="2:7" ht="20.100000000000001" customHeight="1">
      <c r="B1505" s="11"/>
      <c r="C1505" s="11"/>
      <c r="D1505" s="15"/>
      <c r="E1505" s="11"/>
      <c r="F1505" s="16"/>
      <c r="G1505" s="53" t="str">
        <f t="shared" si="24"/>
        <v xml:space="preserve"> </v>
      </c>
    </row>
    <row r="1506" spans="2:7" ht="20.100000000000001" customHeight="1">
      <c r="B1506" s="11"/>
      <c r="C1506" s="11"/>
      <c r="D1506" s="15"/>
      <c r="E1506" s="11"/>
      <c r="F1506" s="16"/>
      <c r="G1506" s="53" t="str">
        <f t="shared" ref="G1506:G1569" si="25">IFERROR(IF(ISBLANK(C1506)," ",IF(ISBLANK(D1506),"NUM ARBOL",IF(ISBLANK(E1506),"DAP",IF(ISBLANK(F1506),"ALTURA",IF($E$33="DAP (cm)",PI()*((E1506/100)^2)/4*F1506*$F$9,IF($E$33="CAP (cm)",PI()*((E1506/PI()/100)^2)/4*F1506*$F$9))))))," ")</f>
        <v xml:space="preserve"> </v>
      </c>
    </row>
    <row r="1507" spans="2:7" ht="20.100000000000001" customHeight="1">
      <c r="B1507" s="11"/>
      <c r="C1507" s="11"/>
      <c r="D1507" s="15"/>
      <c r="E1507" s="11"/>
      <c r="F1507" s="16"/>
      <c r="G1507" s="53" t="str">
        <f t="shared" si="25"/>
        <v xml:space="preserve"> </v>
      </c>
    </row>
    <row r="1508" spans="2:7" ht="20.100000000000001" customHeight="1">
      <c r="B1508" s="11"/>
      <c r="C1508" s="11"/>
      <c r="D1508" s="15"/>
      <c r="E1508" s="11"/>
      <c r="F1508" s="16"/>
      <c r="G1508" s="53" t="str">
        <f t="shared" si="25"/>
        <v xml:space="preserve"> </v>
      </c>
    </row>
    <row r="1509" spans="2:7" ht="20.100000000000001" customHeight="1">
      <c r="B1509" s="11"/>
      <c r="C1509" s="11"/>
      <c r="D1509" s="15"/>
      <c r="E1509" s="11"/>
      <c r="F1509" s="16"/>
      <c r="G1509" s="53" t="str">
        <f t="shared" si="25"/>
        <v xml:space="preserve"> </v>
      </c>
    </row>
    <row r="1510" spans="2:7" ht="20.100000000000001" customHeight="1">
      <c r="B1510" s="11"/>
      <c r="C1510" s="11"/>
      <c r="D1510" s="15"/>
      <c r="E1510" s="11"/>
      <c r="F1510" s="16"/>
      <c r="G1510" s="53" t="str">
        <f t="shared" si="25"/>
        <v xml:space="preserve"> </v>
      </c>
    </row>
    <row r="1511" spans="2:7" ht="20.100000000000001" customHeight="1">
      <c r="B1511" s="11"/>
      <c r="C1511" s="11"/>
      <c r="D1511" s="15"/>
      <c r="E1511" s="11"/>
      <c r="F1511" s="16"/>
      <c r="G1511" s="53" t="str">
        <f t="shared" si="25"/>
        <v xml:space="preserve"> </v>
      </c>
    </row>
    <row r="1512" spans="2:7" ht="20.100000000000001" customHeight="1">
      <c r="B1512" s="11"/>
      <c r="C1512" s="11"/>
      <c r="D1512" s="15"/>
      <c r="E1512" s="11"/>
      <c r="F1512" s="16"/>
      <c r="G1512" s="53" t="str">
        <f t="shared" si="25"/>
        <v xml:space="preserve"> </v>
      </c>
    </row>
    <row r="1513" spans="2:7" ht="20.100000000000001" customHeight="1">
      <c r="B1513" s="11"/>
      <c r="C1513" s="11"/>
      <c r="D1513" s="15"/>
      <c r="E1513" s="11"/>
      <c r="F1513" s="16"/>
      <c r="G1513" s="53" t="str">
        <f t="shared" si="25"/>
        <v xml:space="preserve"> </v>
      </c>
    </row>
    <row r="1514" spans="2:7" ht="20.100000000000001" customHeight="1">
      <c r="B1514" s="11"/>
      <c r="C1514" s="11"/>
      <c r="D1514" s="15"/>
      <c r="E1514" s="11"/>
      <c r="F1514" s="16"/>
      <c r="G1514" s="53" t="str">
        <f t="shared" si="25"/>
        <v xml:space="preserve"> </v>
      </c>
    </row>
    <row r="1515" spans="2:7" ht="20.100000000000001" customHeight="1">
      <c r="B1515" s="11"/>
      <c r="C1515" s="11"/>
      <c r="D1515" s="15"/>
      <c r="E1515" s="11"/>
      <c r="F1515" s="16"/>
      <c r="G1515" s="53" t="str">
        <f t="shared" si="25"/>
        <v xml:space="preserve"> </v>
      </c>
    </row>
    <row r="1516" spans="2:7" ht="20.100000000000001" customHeight="1">
      <c r="B1516" s="11"/>
      <c r="C1516" s="11"/>
      <c r="D1516" s="15"/>
      <c r="E1516" s="11"/>
      <c r="F1516" s="16"/>
      <c r="G1516" s="53" t="str">
        <f t="shared" si="25"/>
        <v xml:space="preserve"> </v>
      </c>
    </row>
    <row r="1517" spans="2:7" ht="20.100000000000001" customHeight="1">
      <c r="B1517" s="11"/>
      <c r="C1517" s="11"/>
      <c r="D1517" s="15"/>
      <c r="E1517" s="11"/>
      <c r="F1517" s="16"/>
      <c r="G1517" s="53" t="str">
        <f t="shared" si="25"/>
        <v xml:space="preserve"> </v>
      </c>
    </row>
    <row r="1518" spans="2:7" ht="20.100000000000001" customHeight="1">
      <c r="B1518" s="11"/>
      <c r="C1518" s="11"/>
      <c r="D1518" s="15"/>
      <c r="E1518" s="11"/>
      <c r="F1518" s="16"/>
      <c r="G1518" s="53" t="str">
        <f t="shared" si="25"/>
        <v xml:space="preserve"> </v>
      </c>
    </row>
    <row r="1519" spans="2:7" ht="20.100000000000001" customHeight="1">
      <c r="B1519" s="11"/>
      <c r="C1519" s="11"/>
      <c r="D1519" s="15"/>
      <c r="E1519" s="11"/>
      <c r="F1519" s="16"/>
      <c r="G1519" s="53" t="str">
        <f t="shared" si="25"/>
        <v xml:space="preserve"> </v>
      </c>
    </row>
    <row r="1520" spans="2:7" ht="20.100000000000001" customHeight="1">
      <c r="B1520" s="11"/>
      <c r="C1520" s="11"/>
      <c r="D1520" s="15"/>
      <c r="E1520" s="11"/>
      <c r="F1520" s="16"/>
      <c r="G1520" s="53" t="str">
        <f t="shared" si="25"/>
        <v xml:space="preserve"> </v>
      </c>
    </row>
    <row r="1521" spans="2:7" ht="20.100000000000001" customHeight="1">
      <c r="B1521" s="11"/>
      <c r="C1521" s="11"/>
      <c r="D1521" s="15"/>
      <c r="E1521" s="11"/>
      <c r="F1521" s="16"/>
      <c r="G1521" s="53" t="str">
        <f t="shared" si="25"/>
        <v xml:space="preserve"> </v>
      </c>
    </row>
    <row r="1522" spans="2:7" ht="20.100000000000001" customHeight="1">
      <c r="B1522" s="11"/>
      <c r="C1522" s="11"/>
      <c r="D1522" s="15"/>
      <c r="E1522" s="11"/>
      <c r="F1522" s="16"/>
      <c r="G1522" s="53" t="str">
        <f t="shared" si="25"/>
        <v xml:space="preserve"> </v>
      </c>
    </row>
    <row r="1523" spans="2:7" ht="20.100000000000001" customHeight="1">
      <c r="B1523" s="11"/>
      <c r="C1523" s="11"/>
      <c r="D1523" s="15"/>
      <c r="E1523" s="11"/>
      <c r="F1523" s="16"/>
      <c r="G1523" s="53" t="str">
        <f t="shared" si="25"/>
        <v xml:space="preserve"> </v>
      </c>
    </row>
    <row r="1524" spans="2:7" ht="20.100000000000001" customHeight="1">
      <c r="B1524" s="11"/>
      <c r="C1524" s="11"/>
      <c r="D1524" s="15"/>
      <c r="E1524" s="11"/>
      <c r="F1524" s="16"/>
      <c r="G1524" s="53" t="str">
        <f t="shared" si="25"/>
        <v xml:space="preserve"> </v>
      </c>
    </row>
    <row r="1525" spans="2:7" ht="20.100000000000001" customHeight="1">
      <c r="B1525" s="11"/>
      <c r="C1525" s="11"/>
      <c r="D1525" s="15"/>
      <c r="E1525" s="11"/>
      <c r="F1525" s="16"/>
      <c r="G1525" s="53" t="str">
        <f t="shared" si="25"/>
        <v xml:space="preserve"> </v>
      </c>
    </row>
    <row r="1526" spans="2:7" ht="20.100000000000001" customHeight="1">
      <c r="B1526" s="11"/>
      <c r="C1526" s="11"/>
      <c r="D1526" s="15"/>
      <c r="E1526" s="11"/>
      <c r="F1526" s="16"/>
      <c r="G1526" s="53" t="str">
        <f t="shared" si="25"/>
        <v xml:space="preserve"> </v>
      </c>
    </row>
    <row r="1527" spans="2:7" ht="20.100000000000001" customHeight="1">
      <c r="B1527" s="11"/>
      <c r="C1527" s="11"/>
      <c r="D1527" s="15"/>
      <c r="E1527" s="11"/>
      <c r="F1527" s="16"/>
      <c r="G1527" s="53" t="str">
        <f t="shared" si="25"/>
        <v xml:space="preserve"> </v>
      </c>
    </row>
    <row r="1528" spans="2:7" ht="20.100000000000001" customHeight="1">
      <c r="B1528" s="11"/>
      <c r="C1528" s="11"/>
      <c r="D1528" s="15"/>
      <c r="E1528" s="11"/>
      <c r="F1528" s="16"/>
      <c r="G1528" s="53" t="str">
        <f t="shared" si="25"/>
        <v xml:space="preserve"> </v>
      </c>
    </row>
    <row r="1529" spans="2:7" ht="20.100000000000001" customHeight="1">
      <c r="B1529" s="11"/>
      <c r="C1529" s="11"/>
      <c r="D1529" s="15"/>
      <c r="E1529" s="11"/>
      <c r="F1529" s="16"/>
      <c r="G1529" s="53" t="str">
        <f t="shared" si="25"/>
        <v xml:space="preserve"> </v>
      </c>
    </row>
    <row r="1530" spans="2:7" ht="20.100000000000001" customHeight="1">
      <c r="B1530" s="11"/>
      <c r="C1530" s="11"/>
      <c r="D1530" s="15"/>
      <c r="E1530" s="11"/>
      <c r="F1530" s="16"/>
      <c r="G1530" s="53" t="str">
        <f t="shared" si="25"/>
        <v xml:space="preserve"> </v>
      </c>
    </row>
    <row r="1531" spans="2:7" ht="20.100000000000001" customHeight="1">
      <c r="B1531" s="11"/>
      <c r="C1531" s="11"/>
      <c r="D1531" s="15"/>
      <c r="E1531" s="11"/>
      <c r="F1531" s="16"/>
      <c r="G1531" s="53" t="str">
        <f t="shared" si="25"/>
        <v xml:space="preserve"> </v>
      </c>
    </row>
    <row r="1532" spans="2:7" ht="20.100000000000001" customHeight="1">
      <c r="B1532" s="11"/>
      <c r="C1532" s="11"/>
      <c r="D1532" s="15"/>
      <c r="E1532" s="11"/>
      <c r="F1532" s="16"/>
      <c r="G1532" s="53" t="str">
        <f t="shared" si="25"/>
        <v xml:space="preserve"> </v>
      </c>
    </row>
    <row r="1533" spans="2:7" ht="20.100000000000001" customHeight="1">
      <c r="B1533" s="11"/>
      <c r="C1533" s="11"/>
      <c r="D1533" s="15"/>
      <c r="E1533" s="11"/>
      <c r="F1533" s="16"/>
      <c r="G1533" s="53" t="str">
        <f t="shared" si="25"/>
        <v xml:space="preserve"> </v>
      </c>
    </row>
    <row r="1534" spans="2:7" ht="20.100000000000001" customHeight="1">
      <c r="B1534" s="11"/>
      <c r="C1534" s="11"/>
      <c r="D1534" s="15"/>
      <c r="E1534" s="11"/>
      <c r="F1534" s="16"/>
      <c r="G1534" s="53" t="str">
        <f t="shared" si="25"/>
        <v xml:space="preserve"> </v>
      </c>
    </row>
    <row r="1535" spans="2:7" ht="20.100000000000001" customHeight="1">
      <c r="B1535" s="11"/>
      <c r="C1535" s="11"/>
      <c r="D1535" s="15"/>
      <c r="E1535" s="11"/>
      <c r="F1535" s="16"/>
      <c r="G1535" s="53" t="str">
        <f t="shared" si="25"/>
        <v xml:space="preserve"> </v>
      </c>
    </row>
    <row r="1536" spans="2:7" ht="20.100000000000001" customHeight="1">
      <c r="B1536" s="11"/>
      <c r="C1536" s="11"/>
      <c r="D1536" s="15"/>
      <c r="E1536" s="11"/>
      <c r="F1536" s="16"/>
      <c r="G1536" s="53" t="str">
        <f t="shared" si="25"/>
        <v xml:space="preserve"> </v>
      </c>
    </row>
    <row r="1537" spans="2:7" ht="20.100000000000001" customHeight="1">
      <c r="B1537" s="11"/>
      <c r="C1537" s="11"/>
      <c r="D1537" s="15"/>
      <c r="E1537" s="11"/>
      <c r="F1537" s="16"/>
      <c r="G1537" s="53" t="str">
        <f t="shared" si="25"/>
        <v xml:space="preserve"> </v>
      </c>
    </row>
    <row r="1538" spans="2:7" ht="20.100000000000001" customHeight="1">
      <c r="B1538" s="11"/>
      <c r="C1538" s="11"/>
      <c r="D1538" s="15"/>
      <c r="E1538" s="11"/>
      <c r="F1538" s="16"/>
      <c r="G1538" s="53" t="str">
        <f t="shared" si="25"/>
        <v xml:space="preserve"> </v>
      </c>
    </row>
    <row r="1539" spans="2:7" ht="20.100000000000001" customHeight="1">
      <c r="B1539" s="11"/>
      <c r="C1539" s="11"/>
      <c r="D1539" s="15"/>
      <c r="E1539" s="11"/>
      <c r="F1539" s="16"/>
      <c r="G1539" s="53" t="str">
        <f t="shared" si="25"/>
        <v xml:space="preserve"> </v>
      </c>
    </row>
    <row r="1540" spans="2:7" ht="20.100000000000001" customHeight="1">
      <c r="B1540" s="11"/>
      <c r="C1540" s="11"/>
      <c r="D1540" s="15"/>
      <c r="E1540" s="11"/>
      <c r="F1540" s="16"/>
      <c r="G1540" s="53" t="str">
        <f t="shared" si="25"/>
        <v xml:space="preserve"> </v>
      </c>
    </row>
    <row r="1541" spans="2:7" ht="20.100000000000001" customHeight="1">
      <c r="B1541" s="11"/>
      <c r="C1541" s="11"/>
      <c r="D1541" s="15"/>
      <c r="E1541" s="11"/>
      <c r="F1541" s="16"/>
      <c r="G1541" s="53" t="str">
        <f t="shared" si="25"/>
        <v xml:space="preserve"> </v>
      </c>
    </row>
    <row r="1542" spans="2:7" ht="20.100000000000001" customHeight="1">
      <c r="B1542" s="11"/>
      <c r="C1542" s="11"/>
      <c r="D1542" s="15"/>
      <c r="E1542" s="11"/>
      <c r="F1542" s="16"/>
      <c r="G1542" s="53" t="str">
        <f t="shared" si="25"/>
        <v xml:space="preserve"> </v>
      </c>
    </row>
    <row r="1543" spans="2:7" ht="20.100000000000001" customHeight="1">
      <c r="B1543" s="11"/>
      <c r="C1543" s="11"/>
      <c r="D1543" s="15"/>
      <c r="E1543" s="11"/>
      <c r="F1543" s="16"/>
      <c r="G1543" s="53" t="str">
        <f t="shared" si="25"/>
        <v xml:space="preserve"> </v>
      </c>
    </row>
    <row r="1544" spans="2:7" ht="20.100000000000001" customHeight="1">
      <c r="B1544" s="11"/>
      <c r="C1544" s="11"/>
      <c r="D1544" s="15"/>
      <c r="E1544" s="11"/>
      <c r="F1544" s="16"/>
      <c r="G1544" s="53" t="str">
        <f t="shared" si="25"/>
        <v xml:space="preserve"> </v>
      </c>
    </row>
    <row r="1545" spans="2:7" ht="20.100000000000001" customHeight="1">
      <c r="B1545" s="11"/>
      <c r="C1545" s="11"/>
      <c r="D1545" s="15"/>
      <c r="E1545" s="11"/>
      <c r="F1545" s="16"/>
      <c r="G1545" s="53" t="str">
        <f t="shared" si="25"/>
        <v xml:space="preserve"> </v>
      </c>
    </row>
    <row r="1546" spans="2:7" ht="20.100000000000001" customHeight="1">
      <c r="B1546" s="11"/>
      <c r="C1546" s="11"/>
      <c r="D1546" s="15"/>
      <c r="E1546" s="11"/>
      <c r="F1546" s="16"/>
      <c r="G1546" s="53" t="str">
        <f t="shared" si="25"/>
        <v xml:space="preserve"> </v>
      </c>
    </row>
    <row r="1547" spans="2:7" ht="20.100000000000001" customHeight="1">
      <c r="B1547" s="11"/>
      <c r="C1547" s="11"/>
      <c r="D1547" s="15"/>
      <c r="E1547" s="11"/>
      <c r="F1547" s="16"/>
      <c r="G1547" s="53" t="str">
        <f t="shared" si="25"/>
        <v xml:space="preserve"> </v>
      </c>
    </row>
    <row r="1548" spans="2:7" ht="20.100000000000001" customHeight="1">
      <c r="B1548" s="11"/>
      <c r="C1548" s="11"/>
      <c r="D1548" s="15"/>
      <c r="E1548" s="11"/>
      <c r="F1548" s="16"/>
      <c r="G1548" s="53" t="str">
        <f t="shared" si="25"/>
        <v xml:space="preserve"> </v>
      </c>
    </row>
    <row r="1549" spans="2:7" ht="20.100000000000001" customHeight="1">
      <c r="B1549" s="11"/>
      <c r="C1549" s="11"/>
      <c r="D1549" s="15"/>
      <c r="E1549" s="11"/>
      <c r="F1549" s="16"/>
      <c r="G1549" s="53" t="str">
        <f t="shared" si="25"/>
        <v xml:space="preserve"> </v>
      </c>
    </row>
    <row r="1550" spans="2:7" ht="20.100000000000001" customHeight="1">
      <c r="B1550" s="11"/>
      <c r="C1550" s="11"/>
      <c r="D1550" s="15"/>
      <c r="E1550" s="11"/>
      <c r="F1550" s="16"/>
      <c r="G1550" s="53" t="str">
        <f t="shared" si="25"/>
        <v xml:space="preserve"> </v>
      </c>
    </row>
    <row r="1551" spans="2:7" ht="20.100000000000001" customHeight="1">
      <c r="B1551" s="11"/>
      <c r="C1551" s="11"/>
      <c r="D1551" s="15"/>
      <c r="E1551" s="11"/>
      <c r="F1551" s="16"/>
      <c r="G1551" s="53" t="str">
        <f t="shared" si="25"/>
        <v xml:space="preserve"> </v>
      </c>
    </row>
    <row r="1552" spans="2:7" ht="20.100000000000001" customHeight="1">
      <c r="B1552" s="11"/>
      <c r="C1552" s="11"/>
      <c r="D1552" s="15"/>
      <c r="E1552" s="11"/>
      <c r="F1552" s="16"/>
      <c r="G1552" s="53" t="str">
        <f t="shared" si="25"/>
        <v xml:space="preserve"> </v>
      </c>
    </row>
    <row r="1553" spans="2:7" ht="20.100000000000001" customHeight="1">
      <c r="B1553" s="11"/>
      <c r="C1553" s="11"/>
      <c r="D1553" s="15"/>
      <c r="E1553" s="11"/>
      <c r="F1553" s="16"/>
      <c r="G1553" s="53" t="str">
        <f t="shared" si="25"/>
        <v xml:space="preserve"> </v>
      </c>
    </row>
    <row r="1554" spans="2:7" ht="20.100000000000001" customHeight="1">
      <c r="B1554" s="11"/>
      <c r="C1554" s="11"/>
      <c r="D1554" s="15"/>
      <c r="E1554" s="11"/>
      <c r="F1554" s="16"/>
      <c r="G1554" s="53" t="str">
        <f t="shared" si="25"/>
        <v xml:space="preserve"> </v>
      </c>
    </row>
    <row r="1555" spans="2:7" ht="20.100000000000001" customHeight="1">
      <c r="B1555" s="11"/>
      <c r="C1555" s="11"/>
      <c r="D1555" s="15"/>
      <c r="E1555" s="11"/>
      <c r="F1555" s="16"/>
      <c r="G1555" s="53" t="str">
        <f t="shared" si="25"/>
        <v xml:space="preserve"> </v>
      </c>
    </row>
    <row r="1556" spans="2:7" ht="20.100000000000001" customHeight="1">
      <c r="B1556" s="11"/>
      <c r="C1556" s="11"/>
      <c r="D1556" s="15"/>
      <c r="E1556" s="11"/>
      <c r="F1556" s="16"/>
      <c r="G1556" s="53" t="str">
        <f t="shared" si="25"/>
        <v xml:space="preserve"> </v>
      </c>
    </row>
    <row r="1557" spans="2:7" ht="20.100000000000001" customHeight="1">
      <c r="B1557" s="11"/>
      <c r="C1557" s="11"/>
      <c r="D1557" s="15"/>
      <c r="E1557" s="11"/>
      <c r="F1557" s="16"/>
      <c r="G1557" s="53" t="str">
        <f t="shared" si="25"/>
        <v xml:space="preserve"> </v>
      </c>
    </row>
    <row r="1558" spans="2:7" ht="20.100000000000001" customHeight="1">
      <c r="B1558" s="11"/>
      <c r="C1558" s="11"/>
      <c r="D1558" s="15"/>
      <c r="E1558" s="11"/>
      <c r="F1558" s="16"/>
      <c r="G1558" s="53" t="str">
        <f t="shared" si="25"/>
        <v xml:space="preserve"> </v>
      </c>
    </row>
    <row r="1559" spans="2:7" ht="20.100000000000001" customHeight="1">
      <c r="B1559" s="11"/>
      <c r="C1559" s="11"/>
      <c r="D1559" s="15"/>
      <c r="E1559" s="11"/>
      <c r="F1559" s="16"/>
      <c r="G1559" s="53" t="str">
        <f t="shared" si="25"/>
        <v xml:space="preserve"> </v>
      </c>
    </row>
    <row r="1560" spans="2:7" ht="20.100000000000001" customHeight="1">
      <c r="B1560" s="11"/>
      <c r="C1560" s="11"/>
      <c r="D1560" s="15"/>
      <c r="E1560" s="11"/>
      <c r="F1560" s="16"/>
      <c r="G1560" s="53" t="str">
        <f t="shared" si="25"/>
        <v xml:space="preserve"> </v>
      </c>
    </row>
    <row r="1561" spans="2:7" ht="20.100000000000001" customHeight="1">
      <c r="B1561" s="11"/>
      <c r="C1561" s="11"/>
      <c r="D1561" s="15"/>
      <c r="E1561" s="11"/>
      <c r="F1561" s="16"/>
      <c r="G1561" s="53" t="str">
        <f t="shared" si="25"/>
        <v xml:space="preserve"> </v>
      </c>
    </row>
    <row r="1562" spans="2:7" ht="20.100000000000001" customHeight="1">
      <c r="B1562" s="11"/>
      <c r="C1562" s="11"/>
      <c r="D1562" s="15"/>
      <c r="E1562" s="11"/>
      <c r="F1562" s="16"/>
      <c r="G1562" s="53" t="str">
        <f t="shared" si="25"/>
        <v xml:space="preserve"> </v>
      </c>
    </row>
    <row r="1563" spans="2:7" ht="20.100000000000001" customHeight="1">
      <c r="B1563" s="11"/>
      <c r="C1563" s="11"/>
      <c r="D1563" s="15"/>
      <c r="E1563" s="11"/>
      <c r="F1563" s="16"/>
      <c r="G1563" s="53" t="str">
        <f t="shared" si="25"/>
        <v xml:space="preserve"> </v>
      </c>
    </row>
    <row r="1564" spans="2:7" ht="20.100000000000001" customHeight="1">
      <c r="B1564" s="11"/>
      <c r="C1564" s="11"/>
      <c r="D1564" s="15"/>
      <c r="E1564" s="11"/>
      <c r="F1564" s="16"/>
      <c r="G1564" s="53" t="str">
        <f t="shared" si="25"/>
        <v xml:space="preserve"> </v>
      </c>
    </row>
    <row r="1565" spans="2:7" ht="20.100000000000001" customHeight="1">
      <c r="B1565" s="11"/>
      <c r="C1565" s="11"/>
      <c r="D1565" s="15"/>
      <c r="E1565" s="11"/>
      <c r="F1565" s="16"/>
      <c r="G1565" s="53" t="str">
        <f t="shared" si="25"/>
        <v xml:space="preserve"> </v>
      </c>
    </row>
    <row r="1566" spans="2:7" ht="20.100000000000001" customHeight="1">
      <c r="B1566" s="11"/>
      <c r="C1566" s="11"/>
      <c r="D1566" s="15"/>
      <c r="E1566" s="11"/>
      <c r="F1566" s="16"/>
      <c r="G1566" s="53" t="str">
        <f t="shared" si="25"/>
        <v xml:space="preserve"> </v>
      </c>
    </row>
    <row r="1567" spans="2:7" ht="20.100000000000001" customHeight="1">
      <c r="B1567" s="11"/>
      <c r="C1567" s="11"/>
      <c r="D1567" s="15"/>
      <c r="E1567" s="11"/>
      <c r="F1567" s="16"/>
      <c r="G1567" s="53" t="str">
        <f t="shared" si="25"/>
        <v xml:space="preserve"> </v>
      </c>
    </row>
    <row r="1568" spans="2:7" ht="20.100000000000001" customHeight="1">
      <c r="B1568" s="11"/>
      <c r="C1568" s="11"/>
      <c r="D1568" s="15"/>
      <c r="E1568" s="11"/>
      <c r="F1568" s="16"/>
      <c r="G1568" s="53" t="str">
        <f t="shared" si="25"/>
        <v xml:space="preserve"> </v>
      </c>
    </row>
    <row r="1569" spans="2:7" ht="20.100000000000001" customHeight="1">
      <c r="B1569" s="11"/>
      <c r="C1569" s="11"/>
      <c r="D1569" s="15"/>
      <c r="E1569" s="11"/>
      <c r="F1569" s="16"/>
      <c r="G1569" s="53" t="str">
        <f t="shared" si="25"/>
        <v xml:space="preserve"> </v>
      </c>
    </row>
    <row r="1570" spans="2:7" ht="20.100000000000001" customHeight="1">
      <c r="B1570" s="11"/>
      <c r="C1570" s="11"/>
      <c r="D1570" s="15"/>
      <c r="E1570" s="11"/>
      <c r="F1570" s="16"/>
      <c r="G1570" s="53" t="str">
        <f t="shared" ref="G1570:G1633" si="26">IFERROR(IF(ISBLANK(C1570)," ",IF(ISBLANK(D1570),"NUM ARBOL",IF(ISBLANK(E1570),"DAP",IF(ISBLANK(F1570),"ALTURA",IF($E$33="DAP (cm)",PI()*((E1570/100)^2)/4*F1570*$F$9,IF($E$33="CAP (cm)",PI()*((E1570/PI()/100)^2)/4*F1570*$F$9))))))," ")</f>
        <v xml:space="preserve"> </v>
      </c>
    </row>
    <row r="1571" spans="2:7" ht="20.100000000000001" customHeight="1">
      <c r="B1571" s="11"/>
      <c r="C1571" s="11"/>
      <c r="D1571" s="15"/>
      <c r="E1571" s="11"/>
      <c r="F1571" s="16"/>
      <c r="G1571" s="53" t="str">
        <f t="shared" si="26"/>
        <v xml:space="preserve"> </v>
      </c>
    </row>
    <row r="1572" spans="2:7" ht="20.100000000000001" customHeight="1">
      <c r="B1572" s="11"/>
      <c r="C1572" s="11"/>
      <c r="D1572" s="15"/>
      <c r="E1572" s="11"/>
      <c r="F1572" s="16"/>
      <c r="G1572" s="53" t="str">
        <f t="shared" si="26"/>
        <v xml:space="preserve"> </v>
      </c>
    </row>
    <row r="1573" spans="2:7" ht="20.100000000000001" customHeight="1">
      <c r="B1573" s="11"/>
      <c r="C1573" s="11"/>
      <c r="D1573" s="15"/>
      <c r="E1573" s="11"/>
      <c r="F1573" s="16"/>
      <c r="G1573" s="53" t="str">
        <f t="shared" si="26"/>
        <v xml:space="preserve"> </v>
      </c>
    </row>
    <row r="1574" spans="2:7" ht="20.100000000000001" customHeight="1">
      <c r="B1574" s="11"/>
      <c r="C1574" s="11"/>
      <c r="D1574" s="15"/>
      <c r="E1574" s="11"/>
      <c r="F1574" s="16"/>
      <c r="G1574" s="53" t="str">
        <f t="shared" si="26"/>
        <v xml:space="preserve"> </v>
      </c>
    </row>
    <row r="1575" spans="2:7" ht="20.100000000000001" customHeight="1">
      <c r="B1575" s="11"/>
      <c r="C1575" s="11"/>
      <c r="D1575" s="15"/>
      <c r="E1575" s="11"/>
      <c r="F1575" s="16"/>
      <c r="G1575" s="53" t="str">
        <f t="shared" si="26"/>
        <v xml:space="preserve"> </v>
      </c>
    </row>
    <row r="1576" spans="2:7" ht="20.100000000000001" customHeight="1">
      <c r="B1576" s="11"/>
      <c r="C1576" s="11"/>
      <c r="D1576" s="15"/>
      <c r="E1576" s="11"/>
      <c r="F1576" s="16"/>
      <c r="G1576" s="53" t="str">
        <f t="shared" si="26"/>
        <v xml:space="preserve"> </v>
      </c>
    </row>
    <row r="1577" spans="2:7" ht="20.100000000000001" customHeight="1">
      <c r="B1577" s="11"/>
      <c r="C1577" s="11"/>
      <c r="D1577" s="15"/>
      <c r="E1577" s="11"/>
      <c r="F1577" s="16"/>
      <c r="G1577" s="53" t="str">
        <f t="shared" si="26"/>
        <v xml:space="preserve"> </v>
      </c>
    </row>
    <row r="1578" spans="2:7" ht="20.100000000000001" customHeight="1">
      <c r="B1578" s="11"/>
      <c r="C1578" s="11"/>
      <c r="D1578" s="15"/>
      <c r="E1578" s="11"/>
      <c r="F1578" s="16"/>
      <c r="G1578" s="53" t="str">
        <f t="shared" si="26"/>
        <v xml:space="preserve"> </v>
      </c>
    </row>
    <row r="1579" spans="2:7" ht="20.100000000000001" customHeight="1">
      <c r="B1579" s="11"/>
      <c r="C1579" s="11"/>
      <c r="D1579" s="15"/>
      <c r="E1579" s="11"/>
      <c r="F1579" s="16"/>
      <c r="G1579" s="53" t="str">
        <f t="shared" si="26"/>
        <v xml:space="preserve"> </v>
      </c>
    </row>
    <row r="1580" spans="2:7" ht="20.100000000000001" customHeight="1">
      <c r="B1580" s="11"/>
      <c r="C1580" s="11"/>
      <c r="D1580" s="15"/>
      <c r="E1580" s="11"/>
      <c r="F1580" s="16"/>
      <c r="G1580" s="53" t="str">
        <f t="shared" si="26"/>
        <v xml:space="preserve"> </v>
      </c>
    </row>
    <row r="1581" spans="2:7" ht="20.100000000000001" customHeight="1">
      <c r="B1581" s="11"/>
      <c r="C1581" s="11"/>
      <c r="D1581" s="15"/>
      <c r="E1581" s="11"/>
      <c r="F1581" s="16"/>
      <c r="G1581" s="53" t="str">
        <f t="shared" si="26"/>
        <v xml:space="preserve"> </v>
      </c>
    </row>
    <row r="1582" spans="2:7" ht="20.100000000000001" customHeight="1">
      <c r="B1582" s="11"/>
      <c r="C1582" s="11"/>
      <c r="D1582" s="15"/>
      <c r="E1582" s="11"/>
      <c r="F1582" s="16"/>
      <c r="G1582" s="53" t="str">
        <f t="shared" si="26"/>
        <v xml:space="preserve"> </v>
      </c>
    </row>
    <row r="1583" spans="2:7" ht="20.100000000000001" customHeight="1">
      <c r="B1583" s="11"/>
      <c r="C1583" s="11"/>
      <c r="D1583" s="15"/>
      <c r="E1583" s="11"/>
      <c r="F1583" s="16"/>
      <c r="G1583" s="53" t="str">
        <f t="shared" si="26"/>
        <v xml:space="preserve"> </v>
      </c>
    </row>
    <row r="1584" spans="2:7" ht="20.100000000000001" customHeight="1">
      <c r="B1584" s="11"/>
      <c r="C1584" s="11"/>
      <c r="D1584" s="15"/>
      <c r="E1584" s="11"/>
      <c r="F1584" s="16"/>
      <c r="G1584" s="53" t="str">
        <f t="shared" si="26"/>
        <v xml:space="preserve"> </v>
      </c>
    </row>
    <row r="1585" spans="2:7" ht="20.100000000000001" customHeight="1">
      <c r="B1585" s="11"/>
      <c r="C1585" s="11"/>
      <c r="D1585" s="15"/>
      <c r="E1585" s="11"/>
      <c r="F1585" s="16"/>
      <c r="G1585" s="53" t="str">
        <f t="shared" si="26"/>
        <v xml:space="preserve"> </v>
      </c>
    </row>
    <row r="1586" spans="2:7" ht="20.100000000000001" customHeight="1">
      <c r="B1586" s="11"/>
      <c r="C1586" s="11"/>
      <c r="D1586" s="15"/>
      <c r="E1586" s="11"/>
      <c r="F1586" s="16"/>
      <c r="G1586" s="53" t="str">
        <f t="shared" si="26"/>
        <v xml:space="preserve"> </v>
      </c>
    </row>
    <row r="1587" spans="2:7" ht="20.100000000000001" customHeight="1">
      <c r="B1587" s="11"/>
      <c r="C1587" s="11"/>
      <c r="D1587" s="15"/>
      <c r="E1587" s="11"/>
      <c r="F1587" s="16"/>
      <c r="G1587" s="53" t="str">
        <f t="shared" si="26"/>
        <v xml:space="preserve"> </v>
      </c>
    </row>
    <row r="1588" spans="2:7" ht="20.100000000000001" customHeight="1">
      <c r="B1588" s="11"/>
      <c r="C1588" s="11"/>
      <c r="D1588" s="15"/>
      <c r="E1588" s="11"/>
      <c r="F1588" s="16"/>
      <c r="G1588" s="53" t="str">
        <f t="shared" si="26"/>
        <v xml:space="preserve"> </v>
      </c>
    </row>
    <row r="1589" spans="2:7" ht="20.100000000000001" customHeight="1">
      <c r="B1589" s="11"/>
      <c r="C1589" s="11"/>
      <c r="D1589" s="15"/>
      <c r="E1589" s="11"/>
      <c r="F1589" s="16"/>
      <c r="G1589" s="53" t="str">
        <f t="shared" si="26"/>
        <v xml:space="preserve"> </v>
      </c>
    </row>
    <row r="1590" spans="2:7" ht="20.100000000000001" customHeight="1">
      <c r="B1590" s="11"/>
      <c r="C1590" s="11"/>
      <c r="D1590" s="15"/>
      <c r="E1590" s="11"/>
      <c r="F1590" s="16"/>
      <c r="G1590" s="53" t="str">
        <f t="shared" si="26"/>
        <v xml:space="preserve"> </v>
      </c>
    </row>
    <row r="1591" spans="2:7" ht="20.100000000000001" customHeight="1">
      <c r="B1591" s="11"/>
      <c r="C1591" s="11"/>
      <c r="D1591" s="15"/>
      <c r="E1591" s="11"/>
      <c r="F1591" s="16"/>
      <c r="G1591" s="53" t="str">
        <f t="shared" si="26"/>
        <v xml:space="preserve"> </v>
      </c>
    </row>
    <row r="1592" spans="2:7" ht="20.100000000000001" customHeight="1">
      <c r="B1592" s="11"/>
      <c r="C1592" s="11"/>
      <c r="D1592" s="15"/>
      <c r="E1592" s="11"/>
      <c r="F1592" s="16"/>
      <c r="G1592" s="53" t="str">
        <f t="shared" si="26"/>
        <v xml:space="preserve"> </v>
      </c>
    </row>
    <row r="1593" spans="2:7" ht="20.100000000000001" customHeight="1">
      <c r="B1593" s="11"/>
      <c r="C1593" s="11"/>
      <c r="D1593" s="15"/>
      <c r="E1593" s="11"/>
      <c r="F1593" s="16"/>
      <c r="G1593" s="53" t="str">
        <f t="shared" si="26"/>
        <v xml:space="preserve"> </v>
      </c>
    </row>
    <row r="1594" spans="2:7" ht="20.100000000000001" customHeight="1">
      <c r="B1594" s="11"/>
      <c r="C1594" s="11"/>
      <c r="D1594" s="15"/>
      <c r="E1594" s="11"/>
      <c r="F1594" s="16"/>
      <c r="G1594" s="53" t="str">
        <f t="shared" si="26"/>
        <v xml:space="preserve"> </v>
      </c>
    </row>
    <row r="1595" spans="2:7" ht="20.100000000000001" customHeight="1">
      <c r="B1595" s="11"/>
      <c r="C1595" s="11"/>
      <c r="D1595" s="15"/>
      <c r="E1595" s="11"/>
      <c r="F1595" s="16"/>
      <c r="G1595" s="53" t="str">
        <f t="shared" si="26"/>
        <v xml:space="preserve"> </v>
      </c>
    </row>
    <row r="1596" spans="2:7" ht="20.100000000000001" customHeight="1">
      <c r="B1596" s="11"/>
      <c r="C1596" s="11"/>
      <c r="D1596" s="15"/>
      <c r="E1596" s="11"/>
      <c r="F1596" s="16"/>
      <c r="G1596" s="53" t="str">
        <f t="shared" si="26"/>
        <v xml:space="preserve"> </v>
      </c>
    </row>
    <row r="1597" spans="2:7" ht="20.100000000000001" customHeight="1">
      <c r="B1597" s="11"/>
      <c r="C1597" s="11"/>
      <c r="D1597" s="15"/>
      <c r="E1597" s="11"/>
      <c r="F1597" s="16"/>
      <c r="G1597" s="53" t="str">
        <f t="shared" si="26"/>
        <v xml:space="preserve"> </v>
      </c>
    </row>
    <row r="1598" spans="2:7" ht="20.100000000000001" customHeight="1">
      <c r="B1598" s="11"/>
      <c r="C1598" s="11"/>
      <c r="D1598" s="15"/>
      <c r="E1598" s="11"/>
      <c r="F1598" s="16"/>
      <c r="G1598" s="53" t="str">
        <f t="shared" si="26"/>
        <v xml:space="preserve"> </v>
      </c>
    </row>
    <row r="1599" spans="2:7" ht="20.100000000000001" customHeight="1">
      <c r="B1599" s="11"/>
      <c r="C1599" s="11"/>
      <c r="D1599" s="15"/>
      <c r="E1599" s="11"/>
      <c r="F1599" s="16"/>
      <c r="G1599" s="53" t="str">
        <f t="shared" si="26"/>
        <v xml:space="preserve"> </v>
      </c>
    </row>
    <row r="1600" spans="2:7" ht="20.100000000000001" customHeight="1">
      <c r="B1600" s="11"/>
      <c r="C1600" s="11"/>
      <c r="D1600" s="15"/>
      <c r="E1600" s="11"/>
      <c r="F1600" s="16"/>
      <c r="G1600" s="53" t="str">
        <f t="shared" si="26"/>
        <v xml:space="preserve"> </v>
      </c>
    </row>
    <row r="1601" spans="2:7" ht="20.100000000000001" customHeight="1">
      <c r="B1601" s="11"/>
      <c r="C1601" s="11"/>
      <c r="D1601" s="15"/>
      <c r="E1601" s="11"/>
      <c r="F1601" s="16"/>
      <c r="G1601" s="53" t="str">
        <f t="shared" si="26"/>
        <v xml:space="preserve"> </v>
      </c>
    </row>
    <row r="1602" spans="2:7" ht="20.100000000000001" customHeight="1">
      <c r="B1602" s="11"/>
      <c r="C1602" s="11"/>
      <c r="D1602" s="15"/>
      <c r="E1602" s="11"/>
      <c r="F1602" s="16"/>
      <c r="G1602" s="53" t="str">
        <f t="shared" si="26"/>
        <v xml:space="preserve"> </v>
      </c>
    </row>
    <row r="1603" spans="2:7" ht="20.100000000000001" customHeight="1">
      <c r="B1603" s="11"/>
      <c r="C1603" s="11"/>
      <c r="D1603" s="15"/>
      <c r="E1603" s="11"/>
      <c r="F1603" s="16"/>
      <c r="G1603" s="53" t="str">
        <f t="shared" si="26"/>
        <v xml:space="preserve"> </v>
      </c>
    </row>
    <row r="1604" spans="2:7" ht="20.100000000000001" customHeight="1">
      <c r="B1604" s="11"/>
      <c r="C1604" s="11"/>
      <c r="D1604" s="15"/>
      <c r="E1604" s="11"/>
      <c r="F1604" s="16"/>
      <c r="G1604" s="53" t="str">
        <f t="shared" si="26"/>
        <v xml:space="preserve"> </v>
      </c>
    </row>
    <row r="1605" spans="2:7" ht="20.100000000000001" customHeight="1">
      <c r="B1605" s="11"/>
      <c r="C1605" s="11"/>
      <c r="D1605" s="15"/>
      <c r="E1605" s="11"/>
      <c r="F1605" s="16"/>
      <c r="G1605" s="53" t="str">
        <f t="shared" si="26"/>
        <v xml:space="preserve"> </v>
      </c>
    </row>
    <row r="1606" spans="2:7" ht="20.100000000000001" customHeight="1">
      <c r="B1606" s="11"/>
      <c r="C1606" s="11"/>
      <c r="D1606" s="15"/>
      <c r="E1606" s="11"/>
      <c r="F1606" s="16"/>
      <c r="G1606" s="53" t="str">
        <f t="shared" si="26"/>
        <v xml:space="preserve"> </v>
      </c>
    </row>
    <row r="1607" spans="2:7" ht="20.100000000000001" customHeight="1">
      <c r="B1607" s="11"/>
      <c r="C1607" s="11"/>
      <c r="D1607" s="15"/>
      <c r="E1607" s="11"/>
      <c r="F1607" s="16"/>
      <c r="G1607" s="53" t="str">
        <f t="shared" si="26"/>
        <v xml:space="preserve"> </v>
      </c>
    </row>
    <row r="1608" spans="2:7" ht="20.100000000000001" customHeight="1">
      <c r="B1608" s="11"/>
      <c r="C1608" s="11"/>
      <c r="D1608" s="15"/>
      <c r="E1608" s="11"/>
      <c r="F1608" s="16"/>
      <c r="G1608" s="53" t="str">
        <f t="shared" si="26"/>
        <v xml:space="preserve"> </v>
      </c>
    </row>
    <row r="1609" spans="2:7" ht="20.100000000000001" customHeight="1">
      <c r="B1609" s="11"/>
      <c r="C1609" s="11"/>
      <c r="D1609" s="15"/>
      <c r="E1609" s="11"/>
      <c r="F1609" s="16"/>
      <c r="G1609" s="53" t="str">
        <f t="shared" si="26"/>
        <v xml:space="preserve"> </v>
      </c>
    </row>
    <row r="1610" spans="2:7" ht="20.100000000000001" customHeight="1">
      <c r="B1610" s="11"/>
      <c r="C1610" s="11"/>
      <c r="D1610" s="15"/>
      <c r="E1610" s="11"/>
      <c r="F1610" s="16"/>
      <c r="G1610" s="53" t="str">
        <f t="shared" si="26"/>
        <v xml:space="preserve"> </v>
      </c>
    </row>
    <row r="1611" spans="2:7" ht="20.100000000000001" customHeight="1">
      <c r="B1611" s="11"/>
      <c r="C1611" s="11"/>
      <c r="D1611" s="15"/>
      <c r="E1611" s="11"/>
      <c r="F1611" s="16"/>
      <c r="G1611" s="53" t="str">
        <f t="shared" si="26"/>
        <v xml:space="preserve"> </v>
      </c>
    </row>
    <row r="1612" spans="2:7" ht="20.100000000000001" customHeight="1">
      <c r="B1612" s="11"/>
      <c r="C1612" s="11"/>
      <c r="D1612" s="15"/>
      <c r="E1612" s="11"/>
      <c r="F1612" s="16"/>
      <c r="G1612" s="53" t="str">
        <f t="shared" si="26"/>
        <v xml:space="preserve"> </v>
      </c>
    </row>
    <row r="1613" spans="2:7" ht="20.100000000000001" customHeight="1">
      <c r="B1613" s="11"/>
      <c r="C1613" s="11"/>
      <c r="D1613" s="15"/>
      <c r="E1613" s="11"/>
      <c r="F1613" s="16"/>
      <c r="G1613" s="53" t="str">
        <f t="shared" si="26"/>
        <v xml:space="preserve"> </v>
      </c>
    </row>
    <row r="1614" spans="2:7" ht="20.100000000000001" customHeight="1">
      <c r="B1614" s="11"/>
      <c r="C1614" s="11"/>
      <c r="D1614" s="15"/>
      <c r="E1614" s="11"/>
      <c r="F1614" s="16"/>
      <c r="G1614" s="53" t="str">
        <f t="shared" si="26"/>
        <v xml:space="preserve"> </v>
      </c>
    </row>
    <row r="1615" spans="2:7" ht="20.100000000000001" customHeight="1">
      <c r="B1615" s="11"/>
      <c r="C1615" s="11"/>
      <c r="D1615" s="15"/>
      <c r="E1615" s="11"/>
      <c r="F1615" s="16"/>
      <c r="G1615" s="53" t="str">
        <f t="shared" si="26"/>
        <v xml:space="preserve"> </v>
      </c>
    </row>
    <row r="1616" spans="2:7" ht="20.100000000000001" customHeight="1">
      <c r="B1616" s="11"/>
      <c r="C1616" s="11"/>
      <c r="D1616" s="15"/>
      <c r="E1616" s="11"/>
      <c r="F1616" s="16"/>
      <c r="G1616" s="53" t="str">
        <f t="shared" si="26"/>
        <v xml:space="preserve"> </v>
      </c>
    </row>
    <row r="1617" spans="2:7" ht="20.100000000000001" customHeight="1">
      <c r="B1617" s="11"/>
      <c r="C1617" s="11"/>
      <c r="D1617" s="15"/>
      <c r="E1617" s="11"/>
      <c r="F1617" s="16"/>
      <c r="G1617" s="53" t="str">
        <f t="shared" si="26"/>
        <v xml:space="preserve"> </v>
      </c>
    </row>
    <row r="1618" spans="2:7" ht="20.100000000000001" customHeight="1">
      <c r="B1618" s="11"/>
      <c r="C1618" s="11"/>
      <c r="D1618" s="15"/>
      <c r="E1618" s="11"/>
      <c r="F1618" s="16"/>
      <c r="G1618" s="53" t="str">
        <f t="shared" si="26"/>
        <v xml:space="preserve"> </v>
      </c>
    </row>
    <row r="1619" spans="2:7" ht="20.100000000000001" customHeight="1">
      <c r="B1619" s="11"/>
      <c r="C1619" s="11"/>
      <c r="D1619" s="15"/>
      <c r="E1619" s="11"/>
      <c r="F1619" s="16"/>
      <c r="G1619" s="53" t="str">
        <f t="shared" si="26"/>
        <v xml:space="preserve"> </v>
      </c>
    </row>
    <row r="1620" spans="2:7" ht="20.100000000000001" customHeight="1">
      <c r="B1620" s="11"/>
      <c r="C1620" s="11"/>
      <c r="D1620" s="15"/>
      <c r="E1620" s="11"/>
      <c r="F1620" s="16"/>
      <c r="G1620" s="53" t="str">
        <f t="shared" si="26"/>
        <v xml:space="preserve"> </v>
      </c>
    </row>
    <row r="1621" spans="2:7" ht="20.100000000000001" customHeight="1">
      <c r="B1621" s="11"/>
      <c r="C1621" s="11"/>
      <c r="D1621" s="15"/>
      <c r="E1621" s="11"/>
      <c r="F1621" s="16"/>
      <c r="G1621" s="53" t="str">
        <f t="shared" si="26"/>
        <v xml:space="preserve"> </v>
      </c>
    </row>
    <row r="1622" spans="2:7" ht="20.100000000000001" customHeight="1">
      <c r="B1622" s="11"/>
      <c r="C1622" s="11"/>
      <c r="D1622" s="15"/>
      <c r="E1622" s="11"/>
      <c r="F1622" s="16"/>
      <c r="G1622" s="53" t="str">
        <f t="shared" si="26"/>
        <v xml:space="preserve"> </v>
      </c>
    </row>
    <row r="1623" spans="2:7" ht="20.100000000000001" customHeight="1">
      <c r="B1623" s="11"/>
      <c r="C1623" s="11"/>
      <c r="D1623" s="15"/>
      <c r="E1623" s="11"/>
      <c r="F1623" s="16"/>
      <c r="G1623" s="53" t="str">
        <f t="shared" si="26"/>
        <v xml:space="preserve"> </v>
      </c>
    </row>
    <row r="1624" spans="2:7" ht="20.100000000000001" customHeight="1">
      <c r="B1624" s="11"/>
      <c r="C1624" s="11"/>
      <c r="D1624" s="15"/>
      <c r="E1624" s="11"/>
      <c r="F1624" s="16"/>
      <c r="G1624" s="53" t="str">
        <f t="shared" si="26"/>
        <v xml:space="preserve"> </v>
      </c>
    </row>
    <row r="1625" spans="2:7" ht="20.100000000000001" customHeight="1">
      <c r="B1625" s="11"/>
      <c r="C1625" s="11"/>
      <c r="D1625" s="15"/>
      <c r="E1625" s="11"/>
      <c r="F1625" s="16"/>
      <c r="G1625" s="53" t="str">
        <f t="shared" si="26"/>
        <v xml:space="preserve"> </v>
      </c>
    </row>
    <row r="1626" spans="2:7" ht="20.100000000000001" customHeight="1">
      <c r="B1626" s="11"/>
      <c r="C1626" s="11"/>
      <c r="D1626" s="15"/>
      <c r="E1626" s="11"/>
      <c r="F1626" s="16"/>
      <c r="G1626" s="53" t="str">
        <f t="shared" si="26"/>
        <v xml:space="preserve"> </v>
      </c>
    </row>
    <row r="1627" spans="2:7" ht="20.100000000000001" customHeight="1">
      <c r="B1627" s="11"/>
      <c r="C1627" s="11"/>
      <c r="D1627" s="15"/>
      <c r="E1627" s="11"/>
      <c r="F1627" s="16"/>
      <c r="G1627" s="53" t="str">
        <f t="shared" si="26"/>
        <v xml:space="preserve"> </v>
      </c>
    </row>
    <row r="1628" spans="2:7" ht="20.100000000000001" customHeight="1">
      <c r="B1628" s="11"/>
      <c r="C1628" s="11"/>
      <c r="D1628" s="15"/>
      <c r="E1628" s="11"/>
      <c r="F1628" s="16"/>
      <c r="G1628" s="53" t="str">
        <f t="shared" si="26"/>
        <v xml:space="preserve"> </v>
      </c>
    </row>
    <row r="1629" spans="2:7" ht="20.100000000000001" customHeight="1">
      <c r="B1629" s="11"/>
      <c r="C1629" s="11"/>
      <c r="D1629" s="15"/>
      <c r="E1629" s="11"/>
      <c r="F1629" s="16"/>
      <c r="G1629" s="53" t="str">
        <f t="shared" si="26"/>
        <v xml:space="preserve"> </v>
      </c>
    </row>
    <row r="1630" spans="2:7" ht="20.100000000000001" customHeight="1">
      <c r="B1630" s="11"/>
      <c r="C1630" s="11"/>
      <c r="D1630" s="15"/>
      <c r="E1630" s="11"/>
      <c r="F1630" s="16"/>
      <c r="G1630" s="53" t="str">
        <f t="shared" si="26"/>
        <v xml:space="preserve"> </v>
      </c>
    </row>
    <row r="1631" spans="2:7" ht="20.100000000000001" customHeight="1">
      <c r="B1631" s="11"/>
      <c r="C1631" s="11"/>
      <c r="D1631" s="15"/>
      <c r="E1631" s="11"/>
      <c r="F1631" s="16"/>
      <c r="G1631" s="53" t="str">
        <f t="shared" si="26"/>
        <v xml:space="preserve"> </v>
      </c>
    </row>
    <row r="1632" spans="2:7" ht="20.100000000000001" customHeight="1">
      <c r="B1632" s="11"/>
      <c r="C1632" s="11"/>
      <c r="D1632" s="15"/>
      <c r="E1632" s="11"/>
      <c r="F1632" s="16"/>
      <c r="G1632" s="53" t="str">
        <f t="shared" si="26"/>
        <v xml:space="preserve"> </v>
      </c>
    </row>
    <row r="1633" spans="2:7" ht="20.100000000000001" customHeight="1">
      <c r="B1633" s="11"/>
      <c r="C1633" s="11"/>
      <c r="D1633" s="15"/>
      <c r="E1633" s="11"/>
      <c r="F1633" s="16"/>
      <c r="G1633" s="53" t="str">
        <f t="shared" si="26"/>
        <v xml:space="preserve"> </v>
      </c>
    </row>
    <row r="1634" spans="2:7" ht="20.100000000000001" customHeight="1">
      <c r="B1634" s="11"/>
      <c r="C1634" s="11"/>
      <c r="D1634" s="15"/>
      <c r="E1634" s="11"/>
      <c r="F1634" s="16"/>
      <c r="G1634" s="53" t="str">
        <f t="shared" ref="G1634:G1697" si="27">IFERROR(IF(ISBLANK(C1634)," ",IF(ISBLANK(D1634),"NUM ARBOL",IF(ISBLANK(E1634),"DAP",IF(ISBLANK(F1634),"ALTURA",IF($E$33="DAP (cm)",PI()*((E1634/100)^2)/4*F1634*$F$9,IF($E$33="CAP (cm)",PI()*((E1634/PI()/100)^2)/4*F1634*$F$9))))))," ")</f>
        <v xml:space="preserve"> </v>
      </c>
    </row>
    <row r="1635" spans="2:7" ht="20.100000000000001" customHeight="1">
      <c r="B1635" s="11"/>
      <c r="C1635" s="11"/>
      <c r="D1635" s="15"/>
      <c r="E1635" s="11"/>
      <c r="F1635" s="16"/>
      <c r="G1635" s="53" t="str">
        <f t="shared" si="27"/>
        <v xml:space="preserve"> </v>
      </c>
    </row>
    <row r="1636" spans="2:7" ht="20.100000000000001" customHeight="1">
      <c r="B1636" s="11"/>
      <c r="C1636" s="11"/>
      <c r="D1636" s="15"/>
      <c r="E1636" s="11"/>
      <c r="F1636" s="16"/>
      <c r="G1636" s="53" t="str">
        <f t="shared" si="27"/>
        <v xml:space="preserve"> </v>
      </c>
    </row>
    <row r="1637" spans="2:7" ht="20.100000000000001" customHeight="1">
      <c r="B1637" s="11"/>
      <c r="C1637" s="11"/>
      <c r="D1637" s="15"/>
      <c r="E1637" s="11"/>
      <c r="F1637" s="16"/>
      <c r="G1637" s="53" t="str">
        <f t="shared" si="27"/>
        <v xml:space="preserve"> </v>
      </c>
    </row>
    <row r="1638" spans="2:7" ht="20.100000000000001" customHeight="1">
      <c r="B1638" s="11"/>
      <c r="C1638" s="11"/>
      <c r="D1638" s="15"/>
      <c r="E1638" s="11"/>
      <c r="F1638" s="16"/>
      <c r="G1638" s="53" t="str">
        <f t="shared" si="27"/>
        <v xml:space="preserve"> </v>
      </c>
    </row>
    <row r="1639" spans="2:7" ht="20.100000000000001" customHeight="1">
      <c r="B1639" s="11"/>
      <c r="C1639" s="11"/>
      <c r="D1639" s="15"/>
      <c r="E1639" s="11"/>
      <c r="F1639" s="16"/>
      <c r="G1639" s="53" t="str">
        <f t="shared" si="27"/>
        <v xml:space="preserve"> </v>
      </c>
    </row>
    <row r="1640" spans="2:7" ht="20.100000000000001" customHeight="1">
      <c r="B1640" s="11"/>
      <c r="C1640" s="11"/>
      <c r="D1640" s="15"/>
      <c r="E1640" s="11"/>
      <c r="F1640" s="16"/>
      <c r="G1640" s="53" t="str">
        <f t="shared" si="27"/>
        <v xml:space="preserve"> </v>
      </c>
    </row>
    <row r="1641" spans="2:7" ht="20.100000000000001" customHeight="1">
      <c r="B1641" s="11"/>
      <c r="C1641" s="11"/>
      <c r="D1641" s="15"/>
      <c r="E1641" s="11"/>
      <c r="F1641" s="16"/>
      <c r="G1641" s="53" t="str">
        <f t="shared" si="27"/>
        <v xml:space="preserve"> </v>
      </c>
    </row>
    <row r="1642" spans="2:7" ht="20.100000000000001" customHeight="1">
      <c r="B1642" s="11"/>
      <c r="C1642" s="11"/>
      <c r="D1642" s="15"/>
      <c r="E1642" s="11"/>
      <c r="F1642" s="16"/>
      <c r="G1642" s="53" t="str">
        <f t="shared" si="27"/>
        <v xml:space="preserve"> </v>
      </c>
    </row>
    <row r="1643" spans="2:7" ht="20.100000000000001" customHeight="1">
      <c r="B1643" s="11"/>
      <c r="C1643" s="11"/>
      <c r="D1643" s="15"/>
      <c r="E1643" s="11"/>
      <c r="F1643" s="16"/>
      <c r="G1643" s="53" t="str">
        <f t="shared" si="27"/>
        <v xml:space="preserve"> </v>
      </c>
    </row>
    <row r="1644" spans="2:7" ht="20.100000000000001" customHeight="1">
      <c r="B1644" s="11"/>
      <c r="C1644" s="11"/>
      <c r="D1644" s="15"/>
      <c r="E1644" s="11"/>
      <c r="F1644" s="16"/>
      <c r="G1644" s="53" t="str">
        <f t="shared" si="27"/>
        <v xml:space="preserve"> </v>
      </c>
    </row>
    <row r="1645" spans="2:7" ht="20.100000000000001" customHeight="1">
      <c r="B1645" s="11"/>
      <c r="C1645" s="11"/>
      <c r="D1645" s="15"/>
      <c r="E1645" s="11"/>
      <c r="F1645" s="16"/>
      <c r="G1645" s="53" t="str">
        <f t="shared" si="27"/>
        <v xml:space="preserve"> </v>
      </c>
    </row>
    <row r="1646" spans="2:7" ht="20.100000000000001" customHeight="1">
      <c r="B1646" s="11"/>
      <c r="C1646" s="11"/>
      <c r="D1646" s="15"/>
      <c r="E1646" s="11"/>
      <c r="F1646" s="16"/>
      <c r="G1646" s="53" t="str">
        <f t="shared" si="27"/>
        <v xml:space="preserve"> </v>
      </c>
    </row>
    <row r="1647" spans="2:7" ht="20.100000000000001" customHeight="1">
      <c r="B1647" s="11"/>
      <c r="C1647" s="11"/>
      <c r="D1647" s="15"/>
      <c r="E1647" s="11"/>
      <c r="F1647" s="16"/>
      <c r="G1647" s="53" t="str">
        <f t="shared" si="27"/>
        <v xml:space="preserve"> </v>
      </c>
    </row>
    <row r="1648" spans="2:7" ht="20.100000000000001" customHeight="1">
      <c r="B1648" s="11"/>
      <c r="C1648" s="11"/>
      <c r="D1648" s="15"/>
      <c r="E1648" s="11"/>
      <c r="F1648" s="16"/>
      <c r="G1648" s="53" t="str">
        <f t="shared" si="27"/>
        <v xml:space="preserve"> </v>
      </c>
    </row>
    <row r="1649" spans="2:7" ht="20.100000000000001" customHeight="1">
      <c r="B1649" s="11"/>
      <c r="C1649" s="11"/>
      <c r="D1649" s="15"/>
      <c r="E1649" s="11"/>
      <c r="F1649" s="16"/>
      <c r="G1649" s="53" t="str">
        <f t="shared" si="27"/>
        <v xml:space="preserve"> </v>
      </c>
    </row>
    <row r="1650" spans="2:7" ht="20.100000000000001" customHeight="1">
      <c r="B1650" s="11"/>
      <c r="C1650" s="11"/>
      <c r="D1650" s="15"/>
      <c r="E1650" s="11"/>
      <c r="F1650" s="16"/>
      <c r="G1650" s="53" t="str">
        <f t="shared" si="27"/>
        <v xml:space="preserve"> </v>
      </c>
    </row>
    <row r="1651" spans="2:7" ht="20.100000000000001" customHeight="1">
      <c r="B1651" s="11"/>
      <c r="C1651" s="11"/>
      <c r="D1651" s="15"/>
      <c r="E1651" s="11"/>
      <c r="F1651" s="16"/>
      <c r="G1651" s="53" t="str">
        <f t="shared" si="27"/>
        <v xml:space="preserve"> </v>
      </c>
    </row>
    <row r="1652" spans="2:7" ht="20.100000000000001" customHeight="1">
      <c r="B1652" s="11"/>
      <c r="C1652" s="11"/>
      <c r="D1652" s="15"/>
      <c r="E1652" s="11"/>
      <c r="F1652" s="16"/>
      <c r="G1652" s="53" t="str">
        <f t="shared" si="27"/>
        <v xml:space="preserve"> </v>
      </c>
    </row>
    <row r="1653" spans="2:7" ht="20.100000000000001" customHeight="1">
      <c r="B1653" s="11"/>
      <c r="C1653" s="11"/>
      <c r="D1653" s="15"/>
      <c r="E1653" s="11"/>
      <c r="F1653" s="16"/>
      <c r="G1653" s="53" t="str">
        <f t="shared" si="27"/>
        <v xml:space="preserve"> </v>
      </c>
    </row>
    <row r="1654" spans="2:7" ht="20.100000000000001" customHeight="1">
      <c r="B1654" s="11"/>
      <c r="C1654" s="11"/>
      <c r="D1654" s="15"/>
      <c r="E1654" s="11"/>
      <c r="F1654" s="16"/>
      <c r="G1654" s="53" t="str">
        <f t="shared" si="27"/>
        <v xml:space="preserve"> </v>
      </c>
    </row>
    <row r="1655" spans="2:7" ht="20.100000000000001" customHeight="1">
      <c r="B1655" s="11"/>
      <c r="C1655" s="11"/>
      <c r="D1655" s="15"/>
      <c r="E1655" s="11"/>
      <c r="F1655" s="16"/>
      <c r="G1655" s="53" t="str">
        <f t="shared" si="27"/>
        <v xml:space="preserve"> </v>
      </c>
    </row>
    <row r="1656" spans="2:7" ht="20.100000000000001" customHeight="1">
      <c r="B1656" s="11"/>
      <c r="C1656" s="11"/>
      <c r="D1656" s="15"/>
      <c r="E1656" s="11"/>
      <c r="F1656" s="16"/>
      <c r="G1656" s="53" t="str">
        <f t="shared" si="27"/>
        <v xml:space="preserve"> </v>
      </c>
    </row>
    <row r="1657" spans="2:7" ht="20.100000000000001" customHeight="1">
      <c r="B1657" s="11"/>
      <c r="C1657" s="11"/>
      <c r="D1657" s="15"/>
      <c r="E1657" s="11"/>
      <c r="F1657" s="16"/>
      <c r="G1657" s="53" t="str">
        <f t="shared" si="27"/>
        <v xml:space="preserve"> </v>
      </c>
    </row>
    <row r="1658" spans="2:7" ht="20.100000000000001" customHeight="1">
      <c r="B1658" s="11"/>
      <c r="C1658" s="11"/>
      <c r="D1658" s="15"/>
      <c r="E1658" s="11"/>
      <c r="F1658" s="16"/>
      <c r="G1658" s="53" t="str">
        <f t="shared" si="27"/>
        <v xml:space="preserve"> </v>
      </c>
    </row>
    <row r="1659" spans="2:7" ht="20.100000000000001" customHeight="1">
      <c r="B1659" s="11"/>
      <c r="C1659" s="11"/>
      <c r="D1659" s="15"/>
      <c r="E1659" s="11"/>
      <c r="F1659" s="16"/>
      <c r="G1659" s="53" t="str">
        <f t="shared" si="27"/>
        <v xml:space="preserve"> </v>
      </c>
    </row>
    <row r="1660" spans="2:7" ht="20.100000000000001" customHeight="1">
      <c r="B1660" s="11"/>
      <c r="C1660" s="11"/>
      <c r="D1660" s="15"/>
      <c r="E1660" s="11"/>
      <c r="F1660" s="16"/>
      <c r="G1660" s="53" t="str">
        <f t="shared" si="27"/>
        <v xml:space="preserve"> </v>
      </c>
    </row>
    <row r="1661" spans="2:7" ht="20.100000000000001" customHeight="1">
      <c r="B1661" s="11"/>
      <c r="C1661" s="11"/>
      <c r="D1661" s="15"/>
      <c r="E1661" s="11"/>
      <c r="F1661" s="16"/>
      <c r="G1661" s="53" t="str">
        <f t="shared" si="27"/>
        <v xml:space="preserve"> </v>
      </c>
    </row>
    <row r="1662" spans="2:7" ht="20.100000000000001" customHeight="1">
      <c r="B1662" s="11"/>
      <c r="C1662" s="11"/>
      <c r="D1662" s="15"/>
      <c r="E1662" s="11"/>
      <c r="F1662" s="16"/>
      <c r="G1662" s="53" t="str">
        <f t="shared" si="27"/>
        <v xml:space="preserve"> </v>
      </c>
    </row>
    <row r="1663" spans="2:7" ht="20.100000000000001" customHeight="1">
      <c r="B1663" s="11"/>
      <c r="C1663" s="11"/>
      <c r="D1663" s="15"/>
      <c r="E1663" s="11"/>
      <c r="F1663" s="16"/>
      <c r="G1663" s="53" t="str">
        <f t="shared" si="27"/>
        <v xml:space="preserve"> </v>
      </c>
    </row>
    <row r="1664" spans="2:7" ht="20.100000000000001" customHeight="1">
      <c r="B1664" s="11"/>
      <c r="C1664" s="11"/>
      <c r="D1664" s="15"/>
      <c r="E1664" s="11"/>
      <c r="F1664" s="16"/>
      <c r="G1664" s="53" t="str">
        <f t="shared" si="27"/>
        <v xml:space="preserve"> </v>
      </c>
    </row>
    <row r="1665" spans="2:7" ht="20.100000000000001" customHeight="1">
      <c r="B1665" s="11"/>
      <c r="C1665" s="11"/>
      <c r="D1665" s="15"/>
      <c r="E1665" s="11"/>
      <c r="F1665" s="16"/>
      <c r="G1665" s="53" t="str">
        <f t="shared" si="27"/>
        <v xml:space="preserve"> </v>
      </c>
    </row>
    <row r="1666" spans="2:7" ht="20.100000000000001" customHeight="1">
      <c r="B1666" s="11"/>
      <c r="C1666" s="11"/>
      <c r="D1666" s="15"/>
      <c r="E1666" s="11"/>
      <c r="F1666" s="16"/>
      <c r="G1666" s="53" t="str">
        <f t="shared" si="27"/>
        <v xml:space="preserve"> </v>
      </c>
    </row>
    <row r="1667" spans="2:7" ht="20.100000000000001" customHeight="1">
      <c r="B1667" s="11"/>
      <c r="C1667" s="11"/>
      <c r="D1667" s="15"/>
      <c r="E1667" s="11"/>
      <c r="F1667" s="16"/>
      <c r="G1667" s="53" t="str">
        <f t="shared" si="27"/>
        <v xml:space="preserve"> </v>
      </c>
    </row>
    <row r="1668" spans="2:7" ht="20.100000000000001" customHeight="1">
      <c r="B1668" s="11"/>
      <c r="C1668" s="11"/>
      <c r="D1668" s="15"/>
      <c r="E1668" s="11"/>
      <c r="F1668" s="16"/>
      <c r="G1668" s="53" t="str">
        <f t="shared" si="27"/>
        <v xml:space="preserve"> </v>
      </c>
    </row>
    <row r="1669" spans="2:7" ht="20.100000000000001" customHeight="1">
      <c r="B1669" s="11"/>
      <c r="C1669" s="11"/>
      <c r="D1669" s="15"/>
      <c r="E1669" s="11"/>
      <c r="F1669" s="16"/>
      <c r="G1669" s="53" t="str">
        <f t="shared" si="27"/>
        <v xml:space="preserve"> </v>
      </c>
    </row>
    <row r="1670" spans="2:7" ht="20.100000000000001" customHeight="1">
      <c r="B1670" s="11"/>
      <c r="C1670" s="11"/>
      <c r="D1670" s="15"/>
      <c r="E1670" s="11"/>
      <c r="F1670" s="16"/>
      <c r="G1670" s="53" t="str">
        <f t="shared" si="27"/>
        <v xml:space="preserve"> </v>
      </c>
    </row>
    <row r="1671" spans="2:7" ht="20.100000000000001" customHeight="1">
      <c r="B1671" s="11"/>
      <c r="C1671" s="11"/>
      <c r="D1671" s="15"/>
      <c r="E1671" s="11"/>
      <c r="F1671" s="16"/>
      <c r="G1671" s="53" t="str">
        <f t="shared" si="27"/>
        <v xml:space="preserve"> </v>
      </c>
    </row>
    <row r="1672" spans="2:7" ht="20.100000000000001" customHeight="1">
      <c r="B1672" s="11"/>
      <c r="C1672" s="11"/>
      <c r="D1672" s="15"/>
      <c r="E1672" s="11"/>
      <c r="F1672" s="16"/>
      <c r="G1672" s="53" t="str">
        <f t="shared" si="27"/>
        <v xml:space="preserve"> </v>
      </c>
    </row>
    <row r="1673" spans="2:7" ht="20.100000000000001" customHeight="1">
      <c r="B1673" s="11"/>
      <c r="C1673" s="11"/>
      <c r="D1673" s="15"/>
      <c r="E1673" s="11"/>
      <c r="F1673" s="16"/>
      <c r="G1673" s="53" t="str">
        <f t="shared" si="27"/>
        <v xml:space="preserve"> </v>
      </c>
    </row>
    <row r="1674" spans="2:7" ht="20.100000000000001" customHeight="1">
      <c r="B1674" s="11"/>
      <c r="C1674" s="11"/>
      <c r="D1674" s="15"/>
      <c r="E1674" s="11"/>
      <c r="F1674" s="16"/>
      <c r="G1674" s="53" t="str">
        <f t="shared" si="27"/>
        <v xml:space="preserve"> </v>
      </c>
    </row>
    <row r="1675" spans="2:7" ht="20.100000000000001" customHeight="1">
      <c r="B1675" s="11"/>
      <c r="C1675" s="11"/>
      <c r="D1675" s="15"/>
      <c r="E1675" s="11"/>
      <c r="F1675" s="16"/>
      <c r="G1675" s="53" t="str">
        <f t="shared" si="27"/>
        <v xml:space="preserve"> </v>
      </c>
    </row>
    <row r="1676" spans="2:7" ht="20.100000000000001" customHeight="1">
      <c r="B1676" s="11"/>
      <c r="C1676" s="11"/>
      <c r="D1676" s="15"/>
      <c r="E1676" s="11"/>
      <c r="F1676" s="16"/>
      <c r="G1676" s="53" t="str">
        <f t="shared" si="27"/>
        <v xml:space="preserve"> </v>
      </c>
    </row>
    <row r="1677" spans="2:7" ht="20.100000000000001" customHeight="1">
      <c r="B1677" s="11"/>
      <c r="C1677" s="11"/>
      <c r="D1677" s="15"/>
      <c r="E1677" s="11"/>
      <c r="F1677" s="16"/>
      <c r="G1677" s="53" t="str">
        <f t="shared" si="27"/>
        <v xml:space="preserve"> </v>
      </c>
    </row>
    <row r="1678" spans="2:7" ht="20.100000000000001" customHeight="1">
      <c r="B1678" s="11"/>
      <c r="C1678" s="11"/>
      <c r="D1678" s="15"/>
      <c r="E1678" s="11"/>
      <c r="F1678" s="16"/>
      <c r="G1678" s="53" t="str">
        <f t="shared" si="27"/>
        <v xml:space="preserve"> </v>
      </c>
    </row>
    <row r="1679" spans="2:7" ht="20.100000000000001" customHeight="1">
      <c r="B1679" s="11"/>
      <c r="C1679" s="11"/>
      <c r="D1679" s="15"/>
      <c r="E1679" s="11"/>
      <c r="F1679" s="16"/>
      <c r="G1679" s="53" t="str">
        <f t="shared" si="27"/>
        <v xml:space="preserve"> </v>
      </c>
    </row>
    <row r="1680" spans="2:7" ht="20.100000000000001" customHeight="1">
      <c r="B1680" s="11"/>
      <c r="C1680" s="11"/>
      <c r="D1680" s="15"/>
      <c r="E1680" s="11"/>
      <c r="F1680" s="16"/>
      <c r="G1680" s="53" t="str">
        <f t="shared" si="27"/>
        <v xml:space="preserve"> </v>
      </c>
    </row>
    <row r="1681" spans="2:7" ht="20.100000000000001" customHeight="1">
      <c r="B1681" s="11"/>
      <c r="C1681" s="11"/>
      <c r="D1681" s="15"/>
      <c r="E1681" s="11"/>
      <c r="F1681" s="16"/>
      <c r="G1681" s="53" t="str">
        <f t="shared" si="27"/>
        <v xml:space="preserve"> </v>
      </c>
    </row>
    <row r="1682" spans="2:7" ht="20.100000000000001" customHeight="1">
      <c r="B1682" s="11"/>
      <c r="C1682" s="11"/>
      <c r="D1682" s="15"/>
      <c r="E1682" s="11"/>
      <c r="F1682" s="16"/>
      <c r="G1682" s="53" t="str">
        <f t="shared" si="27"/>
        <v xml:space="preserve"> </v>
      </c>
    </row>
    <row r="1683" spans="2:7" ht="20.100000000000001" customHeight="1">
      <c r="B1683" s="11"/>
      <c r="C1683" s="11"/>
      <c r="D1683" s="15"/>
      <c r="E1683" s="11"/>
      <c r="F1683" s="16"/>
      <c r="G1683" s="53" t="str">
        <f t="shared" si="27"/>
        <v xml:space="preserve"> </v>
      </c>
    </row>
    <row r="1684" spans="2:7" ht="20.100000000000001" customHeight="1">
      <c r="B1684" s="11"/>
      <c r="C1684" s="11"/>
      <c r="D1684" s="15"/>
      <c r="E1684" s="11"/>
      <c r="F1684" s="16"/>
      <c r="G1684" s="53" t="str">
        <f t="shared" si="27"/>
        <v xml:space="preserve"> </v>
      </c>
    </row>
    <row r="1685" spans="2:7" ht="20.100000000000001" customHeight="1">
      <c r="B1685" s="11"/>
      <c r="C1685" s="11"/>
      <c r="D1685" s="15"/>
      <c r="E1685" s="11"/>
      <c r="F1685" s="16"/>
      <c r="G1685" s="53" t="str">
        <f t="shared" si="27"/>
        <v xml:space="preserve"> </v>
      </c>
    </row>
    <row r="1686" spans="2:7" ht="20.100000000000001" customHeight="1">
      <c r="B1686" s="11"/>
      <c r="C1686" s="11"/>
      <c r="D1686" s="15"/>
      <c r="E1686" s="11"/>
      <c r="F1686" s="16"/>
      <c r="G1686" s="53" t="str">
        <f t="shared" si="27"/>
        <v xml:space="preserve"> </v>
      </c>
    </row>
    <row r="1687" spans="2:7" ht="20.100000000000001" customHeight="1">
      <c r="B1687" s="11"/>
      <c r="C1687" s="11"/>
      <c r="D1687" s="15"/>
      <c r="E1687" s="11"/>
      <c r="F1687" s="16"/>
      <c r="G1687" s="53" t="str">
        <f t="shared" si="27"/>
        <v xml:space="preserve"> </v>
      </c>
    </row>
    <row r="1688" spans="2:7" ht="20.100000000000001" customHeight="1">
      <c r="B1688" s="11"/>
      <c r="C1688" s="11"/>
      <c r="D1688" s="15"/>
      <c r="E1688" s="11"/>
      <c r="F1688" s="16"/>
      <c r="G1688" s="53" t="str">
        <f t="shared" si="27"/>
        <v xml:space="preserve"> </v>
      </c>
    </row>
    <row r="1689" spans="2:7" ht="20.100000000000001" customHeight="1">
      <c r="B1689" s="11"/>
      <c r="C1689" s="11"/>
      <c r="D1689" s="15"/>
      <c r="E1689" s="11"/>
      <c r="F1689" s="16"/>
      <c r="G1689" s="53" t="str">
        <f t="shared" si="27"/>
        <v xml:space="preserve"> </v>
      </c>
    </row>
    <row r="1690" spans="2:7" ht="20.100000000000001" customHeight="1">
      <c r="B1690" s="11"/>
      <c r="C1690" s="11"/>
      <c r="D1690" s="15"/>
      <c r="E1690" s="11"/>
      <c r="F1690" s="16"/>
      <c r="G1690" s="53" t="str">
        <f t="shared" si="27"/>
        <v xml:space="preserve"> </v>
      </c>
    </row>
    <row r="1691" spans="2:7" ht="20.100000000000001" customHeight="1">
      <c r="B1691" s="11"/>
      <c r="C1691" s="11"/>
      <c r="D1691" s="15"/>
      <c r="E1691" s="11"/>
      <c r="F1691" s="16"/>
      <c r="G1691" s="53" t="str">
        <f t="shared" si="27"/>
        <v xml:space="preserve"> </v>
      </c>
    </row>
    <row r="1692" spans="2:7" ht="20.100000000000001" customHeight="1">
      <c r="B1692" s="11"/>
      <c r="C1692" s="11"/>
      <c r="D1692" s="15"/>
      <c r="E1692" s="11"/>
      <c r="F1692" s="16"/>
      <c r="G1692" s="53" t="str">
        <f t="shared" si="27"/>
        <v xml:space="preserve"> </v>
      </c>
    </row>
    <row r="1693" spans="2:7" ht="20.100000000000001" customHeight="1">
      <c r="B1693" s="11"/>
      <c r="C1693" s="11"/>
      <c r="D1693" s="15"/>
      <c r="E1693" s="11"/>
      <c r="F1693" s="16"/>
      <c r="G1693" s="53" t="str">
        <f t="shared" si="27"/>
        <v xml:space="preserve"> </v>
      </c>
    </row>
    <row r="1694" spans="2:7" ht="20.100000000000001" customHeight="1">
      <c r="B1694" s="11"/>
      <c r="C1694" s="11"/>
      <c r="D1694" s="15"/>
      <c r="E1694" s="11"/>
      <c r="F1694" s="16"/>
      <c r="G1694" s="53" t="str">
        <f t="shared" si="27"/>
        <v xml:space="preserve"> </v>
      </c>
    </row>
    <row r="1695" spans="2:7" ht="20.100000000000001" customHeight="1">
      <c r="B1695" s="11"/>
      <c r="C1695" s="11"/>
      <c r="D1695" s="15"/>
      <c r="E1695" s="11"/>
      <c r="F1695" s="16"/>
      <c r="G1695" s="53" t="str">
        <f t="shared" si="27"/>
        <v xml:space="preserve"> </v>
      </c>
    </row>
    <row r="1696" spans="2:7" ht="20.100000000000001" customHeight="1">
      <c r="B1696" s="11"/>
      <c r="C1696" s="11"/>
      <c r="D1696" s="15"/>
      <c r="E1696" s="11"/>
      <c r="F1696" s="16"/>
      <c r="G1696" s="53" t="str">
        <f t="shared" si="27"/>
        <v xml:space="preserve"> </v>
      </c>
    </row>
    <row r="1697" spans="2:7" ht="20.100000000000001" customHeight="1">
      <c r="B1697" s="11"/>
      <c r="C1697" s="11"/>
      <c r="D1697" s="15"/>
      <c r="E1697" s="11"/>
      <c r="F1697" s="16"/>
      <c r="G1697" s="53" t="str">
        <f t="shared" si="27"/>
        <v xml:space="preserve"> </v>
      </c>
    </row>
    <row r="1698" spans="2:7" ht="20.100000000000001" customHeight="1">
      <c r="B1698" s="11"/>
      <c r="C1698" s="11"/>
      <c r="D1698" s="15"/>
      <c r="E1698" s="11"/>
      <c r="F1698" s="16"/>
      <c r="G1698" s="53" t="str">
        <f t="shared" ref="G1698:G1761" si="28">IFERROR(IF(ISBLANK(C1698)," ",IF(ISBLANK(D1698),"NUM ARBOL",IF(ISBLANK(E1698),"DAP",IF(ISBLANK(F1698),"ALTURA",IF($E$33="DAP (cm)",PI()*((E1698/100)^2)/4*F1698*$F$9,IF($E$33="CAP (cm)",PI()*((E1698/PI()/100)^2)/4*F1698*$F$9))))))," ")</f>
        <v xml:space="preserve"> </v>
      </c>
    </row>
    <row r="1699" spans="2:7" ht="20.100000000000001" customHeight="1">
      <c r="B1699" s="11"/>
      <c r="C1699" s="11"/>
      <c r="D1699" s="15"/>
      <c r="E1699" s="11"/>
      <c r="F1699" s="16"/>
      <c r="G1699" s="53" t="str">
        <f t="shared" si="28"/>
        <v xml:space="preserve"> </v>
      </c>
    </row>
    <row r="1700" spans="2:7" ht="20.100000000000001" customHeight="1">
      <c r="B1700" s="11"/>
      <c r="C1700" s="11"/>
      <c r="D1700" s="15"/>
      <c r="E1700" s="11"/>
      <c r="F1700" s="16"/>
      <c r="G1700" s="53" t="str">
        <f t="shared" si="28"/>
        <v xml:space="preserve"> </v>
      </c>
    </row>
    <row r="1701" spans="2:7" ht="20.100000000000001" customHeight="1">
      <c r="B1701" s="11"/>
      <c r="C1701" s="11"/>
      <c r="D1701" s="15"/>
      <c r="E1701" s="11"/>
      <c r="F1701" s="16"/>
      <c r="G1701" s="53" t="str">
        <f t="shared" si="28"/>
        <v xml:space="preserve"> </v>
      </c>
    </row>
    <row r="1702" spans="2:7" ht="20.100000000000001" customHeight="1">
      <c r="B1702" s="11"/>
      <c r="C1702" s="11"/>
      <c r="D1702" s="15"/>
      <c r="E1702" s="11"/>
      <c r="F1702" s="16"/>
      <c r="G1702" s="53" t="str">
        <f t="shared" si="28"/>
        <v xml:space="preserve"> </v>
      </c>
    </row>
    <row r="1703" spans="2:7" ht="20.100000000000001" customHeight="1">
      <c r="B1703" s="11"/>
      <c r="C1703" s="11"/>
      <c r="D1703" s="15"/>
      <c r="E1703" s="11"/>
      <c r="F1703" s="16"/>
      <c r="G1703" s="53" t="str">
        <f t="shared" si="28"/>
        <v xml:space="preserve"> </v>
      </c>
    </row>
    <row r="1704" spans="2:7" ht="20.100000000000001" customHeight="1">
      <c r="B1704" s="11"/>
      <c r="C1704" s="11"/>
      <c r="D1704" s="15"/>
      <c r="E1704" s="11"/>
      <c r="F1704" s="16"/>
      <c r="G1704" s="53" t="str">
        <f t="shared" si="28"/>
        <v xml:space="preserve"> </v>
      </c>
    </row>
    <row r="1705" spans="2:7" ht="20.100000000000001" customHeight="1">
      <c r="B1705" s="11"/>
      <c r="C1705" s="11"/>
      <c r="D1705" s="15"/>
      <c r="E1705" s="11"/>
      <c r="F1705" s="16"/>
      <c r="G1705" s="53" t="str">
        <f t="shared" si="28"/>
        <v xml:space="preserve"> </v>
      </c>
    </row>
    <row r="1706" spans="2:7" ht="20.100000000000001" customHeight="1">
      <c r="B1706" s="11"/>
      <c r="C1706" s="11"/>
      <c r="D1706" s="15"/>
      <c r="E1706" s="11"/>
      <c r="F1706" s="16"/>
      <c r="G1706" s="53" t="str">
        <f t="shared" si="28"/>
        <v xml:space="preserve"> </v>
      </c>
    </row>
    <row r="1707" spans="2:7" ht="20.100000000000001" customHeight="1">
      <c r="B1707" s="11"/>
      <c r="C1707" s="11"/>
      <c r="D1707" s="15"/>
      <c r="E1707" s="11"/>
      <c r="F1707" s="16"/>
      <c r="G1707" s="53" t="str">
        <f t="shared" si="28"/>
        <v xml:space="preserve"> </v>
      </c>
    </row>
    <row r="1708" spans="2:7" ht="20.100000000000001" customHeight="1">
      <c r="B1708" s="11"/>
      <c r="C1708" s="11"/>
      <c r="D1708" s="15"/>
      <c r="E1708" s="11"/>
      <c r="F1708" s="16"/>
      <c r="G1708" s="53" t="str">
        <f t="shared" si="28"/>
        <v xml:space="preserve"> </v>
      </c>
    </row>
    <row r="1709" spans="2:7" ht="20.100000000000001" customHeight="1">
      <c r="B1709" s="11"/>
      <c r="C1709" s="11"/>
      <c r="D1709" s="15"/>
      <c r="E1709" s="11"/>
      <c r="F1709" s="16"/>
      <c r="G1709" s="53" t="str">
        <f t="shared" si="28"/>
        <v xml:space="preserve"> </v>
      </c>
    </row>
    <row r="1710" spans="2:7" ht="20.100000000000001" customHeight="1">
      <c r="B1710" s="11"/>
      <c r="C1710" s="11"/>
      <c r="D1710" s="15"/>
      <c r="E1710" s="11"/>
      <c r="F1710" s="16"/>
      <c r="G1710" s="53" t="str">
        <f t="shared" si="28"/>
        <v xml:space="preserve"> </v>
      </c>
    </row>
    <row r="1711" spans="2:7" ht="20.100000000000001" customHeight="1">
      <c r="B1711" s="11"/>
      <c r="C1711" s="11"/>
      <c r="D1711" s="15"/>
      <c r="E1711" s="11"/>
      <c r="F1711" s="16"/>
      <c r="G1711" s="53" t="str">
        <f t="shared" si="28"/>
        <v xml:space="preserve"> </v>
      </c>
    </row>
    <row r="1712" spans="2:7" ht="20.100000000000001" customHeight="1">
      <c r="B1712" s="11"/>
      <c r="C1712" s="11"/>
      <c r="D1712" s="15"/>
      <c r="E1712" s="11"/>
      <c r="F1712" s="16"/>
      <c r="G1712" s="53" t="str">
        <f t="shared" si="28"/>
        <v xml:space="preserve"> </v>
      </c>
    </row>
    <row r="1713" spans="2:7" ht="20.100000000000001" customHeight="1">
      <c r="B1713" s="11"/>
      <c r="C1713" s="11"/>
      <c r="D1713" s="15"/>
      <c r="E1713" s="11"/>
      <c r="F1713" s="16"/>
      <c r="G1713" s="53" t="str">
        <f t="shared" si="28"/>
        <v xml:space="preserve"> </v>
      </c>
    </row>
    <row r="1714" spans="2:7" ht="20.100000000000001" customHeight="1">
      <c r="B1714" s="11"/>
      <c r="C1714" s="11"/>
      <c r="D1714" s="15"/>
      <c r="E1714" s="11"/>
      <c r="F1714" s="16"/>
      <c r="G1714" s="53" t="str">
        <f t="shared" si="28"/>
        <v xml:space="preserve"> </v>
      </c>
    </row>
    <row r="1715" spans="2:7" ht="20.100000000000001" customHeight="1">
      <c r="B1715" s="11"/>
      <c r="C1715" s="11"/>
      <c r="D1715" s="15"/>
      <c r="E1715" s="11"/>
      <c r="F1715" s="16"/>
      <c r="G1715" s="53" t="str">
        <f t="shared" si="28"/>
        <v xml:space="preserve"> </v>
      </c>
    </row>
    <row r="1716" spans="2:7" ht="20.100000000000001" customHeight="1">
      <c r="B1716" s="11"/>
      <c r="C1716" s="11"/>
      <c r="D1716" s="15"/>
      <c r="E1716" s="11"/>
      <c r="F1716" s="16"/>
      <c r="G1716" s="53" t="str">
        <f t="shared" si="28"/>
        <v xml:space="preserve"> </v>
      </c>
    </row>
    <row r="1717" spans="2:7" ht="20.100000000000001" customHeight="1">
      <c r="B1717" s="11"/>
      <c r="C1717" s="11"/>
      <c r="D1717" s="15"/>
      <c r="E1717" s="11"/>
      <c r="F1717" s="16"/>
      <c r="G1717" s="53" t="str">
        <f t="shared" si="28"/>
        <v xml:space="preserve"> </v>
      </c>
    </row>
    <row r="1718" spans="2:7" ht="20.100000000000001" customHeight="1">
      <c r="B1718" s="11"/>
      <c r="C1718" s="11"/>
      <c r="D1718" s="15"/>
      <c r="E1718" s="11"/>
      <c r="F1718" s="16"/>
      <c r="G1718" s="53" t="str">
        <f t="shared" si="28"/>
        <v xml:space="preserve"> </v>
      </c>
    </row>
    <row r="1719" spans="2:7" ht="20.100000000000001" customHeight="1">
      <c r="B1719" s="11"/>
      <c r="C1719" s="11"/>
      <c r="D1719" s="15"/>
      <c r="E1719" s="11"/>
      <c r="F1719" s="16"/>
      <c r="G1719" s="53" t="str">
        <f t="shared" si="28"/>
        <v xml:space="preserve"> </v>
      </c>
    </row>
    <row r="1720" spans="2:7" ht="20.100000000000001" customHeight="1">
      <c r="B1720" s="11"/>
      <c r="C1720" s="11"/>
      <c r="D1720" s="15"/>
      <c r="E1720" s="11"/>
      <c r="F1720" s="16"/>
      <c r="G1720" s="53" t="str">
        <f t="shared" si="28"/>
        <v xml:space="preserve"> </v>
      </c>
    </row>
    <row r="1721" spans="2:7" ht="20.100000000000001" customHeight="1">
      <c r="B1721" s="11"/>
      <c r="C1721" s="11"/>
      <c r="D1721" s="15"/>
      <c r="E1721" s="11"/>
      <c r="F1721" s="16"/>
      <c r="G1721" s="53" t="str">
        <f t="shared" si="28"/>
        <v xml:space="preserve"> </v>
      </c>
    </row>
    <row r="1722" spans="2:7" ht="20.100000000000001" customHeight="1">
      <c r="B1722" s="11"/>
      <c r="C1722" s="11"/>
      <c r="D1722" s="15"/>
      <c r="E1722" s="11"/>
      <c r="F1722" s="16"/>
      <c r="G1722" s="53" t="str">
        <f t="shared" si="28"/>
        <v xml:space="preserve"> </v>
      </c>
    </row>
    <row r="1723" spans="2:7" ht="20.100000000000001" customHeight="1">
      <c r="B1723" s="11"/>
      <c r="C1723" s="11"/>
      <c r="D1723" s="15"/>
      <c r="E1723" s="11"/>
      <c r="F1723" s="16"/>
      <c r="G1723" s="53" t="str">
        <f t="shared" si="28"/>
        <v xml:space="preserve"> </v>
      </c>
    </row>
    <row r="1724" spans="2:7" ht="20.100000000000001" customHeight="1">
      <c r="B1724" s="11"/>
      <c r="C1724" s="11"/>
      <c r="D1724" s="15"/>
      <c r="E1724" s="11"/>
      <c r="F1724" s="16"/>
      <c r="G1724" s="53" t="str">
        <f t="shared" si="28"/>
        <v xml:space="preserve"> </v>
      </c>
    </row>
    <row r="1725" spans="2:7" ht="20.100000000000001" customHeight="1">
      <c r="B1725" s="11"/>
      <c r="C1725" s="11"/>
      <c r="D1725" s="15"/>
      <c r="E1725" s="11"/>
      <c r="F1725" s="16"/>
      <c r="G1725" s="53" t="str">
        <f t="shared" si="28"/>
        <v xml:space="preserve"> </v>
      </c>
    </row>
    <row r="1726" spans="2:7" ht="20.100000000000001" customHeight="1">
      <c r="B1726" s="11"/>
      <c r="C1726" s="11"/>
      <c r="D1726" s="15"/>
      <c r="E1726" s="11"/>
      <c r="F1726" s="16"/>
      <c r="G1726" s="53" t="str">
        <f t="shared" si="28"/>
        <v xml:space="preserve"> </v>
      </c>
    </row>
    <row r="1727" spans="2:7" ht="20.100000000000001" customHeight="1">
      <c r="B1727" s="11"/>
      <c r="C1727" s="11"/>
      <c r="D1727" s="15"/>
      <c r="E1727" s="11"/>
      <c r="F1727" s="16"/>
      <c r="G1727" s="53" t="str">
        <f t="shared" si="28"/>
        <v xml:space="preserve"> </v>
      </c>
    </row>
    <row r="1728" spans="2:7" ht="20.100000000000001" customHeight="1">
      <c r="B1728" s="11"/>
      <c r="C1728" s="11"/>
      <c r="D1728" s="15"/>
      <c r="E1728" s="11"/>
      <c r="F1728" s="16"/>
      <c r="G1728" s="53" t="str">
        <f t="shared" si="28"/>
        <v xml:space="preserve"> </v>
      </c>
    </row>
    <row r="1729" spans="2:7" ht="20.100000000000001" customHeight="1">
      <c r="B1729" s="11"/>
      <c r="C1729" s="11"/>
      <c r="D1729" s="15"/>
      <c r="E1729" s="11"/>
      <c r="F1729" s="16"/>
      <c r="G1729" s="53" t="str">
        <f t="shared" si="28"/>
        <v xml:space="preserve"> </v>
      </c>
    </row>
    <row r="1730" spans="2:7" ht="20.100000000000001" customHeight="1">
      <c r="B1730" s="11"/>
      <c r="C1730" s="11"/>
      <c r="D1730" s="15"/>
      <c r="E1730" s="11"/>
      <c r="F1730" s="16"/>
      <c r="G1730" s="53" t="str">
        <f t="shared" si="28"/>
        <v xml:space="preserve"> </v>
      </c>
    </row>
    <row r="1731" spans="2:7" ht="20.100000000000001" customHeight="1">
      <c r="B1731" s="11"/>
      <c r="C1731" s="11"/>
      <c r="D1731" s="15"/>
      <c r="E1731" s="11"/>
      <c r="F1731" s="16"/>
      <c r="G1731" s="53" t="str">
        <f t="shared" si="28"/>
        <v xml:space="preserve"> </v>
      </c>
    </row>
    <row r="1732" spans="2:7" ht="20.100000000000001" customHeight="1">
      <c r="B1732" s="11"/>
      <c r="C1732" s="11"/>
      <c r="D1732" s="15"/>
      <c r="E1732" s="11"/>
      <c r="F1732" s="16"/>
      <c r="G1732" s="53" t="str">
        <f t="shared" si="28"/>
        <v xml:space="preserve"> </v>
      </c>
    </row>
    <row r="1733" spans="2:7" ht="20.100000000000001" customHeight="1">
      <c r="B1733" s="11"/>
      <c r="C1733" s="11"/>
      <c r="D1733" s="15"/>
      <c r="E1733" s="11"/>
      <c r="F1733" s="16"/>
      <c r="G1733" s="53" t="str">
        <f t="shared" si="28"/>
        <v xml:space="preserve"> </v>
      </c>
    </row>
    <row r="1734" spans="2:7" ht="20.100000000000001" customHeight="1">
      <c r="B1734" s="11"/>
      <c r="C1734" s="11"/>
      <c r="D1734" s="15"/>
      <c r="E1734" s="11"/>
      <c r="F1734" s="16"/>
      <c r="G1734" s="53" t="str">
        <f t="shared" si="28"/>
        <v xml:space="preserve"> </v>
      </c>
    </row>
    <row r="1735" spans="2:7" ht="20.100000000000001" customHeight="1">
      <c r="B1735" s="11"/>
      <c r="C1735" s="11"/>
      <c r="D1735" s="15"/>
      <c r="E1735" s="11"/>
      <c r="F1735" s="16"/>
      <c r="G1735" s="53" t="str">
        <f t="shared" si="28"/>
        <v xml:space="preserve"> </v>
      </c>
    </row>
    <row r="1736" spans="2:7" ht="20.100000000000001" customHeight="1">
      <c r="B1736" s="11"/>
      <c r="C1736" s="11"/>
      <c r="D1736" s="15"/>
      <c r="E1736" s="11"/>
      <c r="F1736" s="16"/>
      <c r="G1736" s="53" t="str">
        <f t="shared" si="28"/>
        <v xml:space="preserve"> </v>
      </c>
    </row>
    <row r="1737" spans="2:7" ht="20.100000000000001" customHeight="1">
      <c r="B1737" s="11"/>
      <c r="C1737" s="11"/>
      <c r="D1737" s="15"/>
      <c r="E1737" s="11"/>
      <c r="F1737" s="16"/>
      <c r="G1737" s="53" t="str">
        <f t="shared" si="28"/>
        <v xml:space="preserve"> </v>
      </c>
    </row>
    <row r="1738" spans="2:7" ht="20.100000000000001" customHeight="1">
      <c r="B1738" s="11"/>
      <c r="C1738" s="11"/>
      <c r="D1738" s="15"/>
      <c r="E1738" s="11"/>
      <c r="F1738" s="16"/>
      <c r="G1738" s="53" t="str">
        <f t="shared" si="28"/>
        <v xml:space="preserve"> </v>
      </c>
    </row>
    <row r="1739" spans="2:7" ht="20.100000000000001" customHeight="1">
      <c r="B1739" s="11"/>
      <c r="C1739" s="11"/>
      <c r="D1739" s="15"/>
      <c r="E1739" s="11"/>
      <c r="F1739" s="16"/>
      <c r="G1739" s="53" t="str">
        <f t="shared" si="28"/>
        <v xml:space="preserve"> </v>
      </c>
    </row>
    <row r="1740" spans="2:7" ht="20.100000000000001" customHeight="1">
      <c r="B1740" s="11"/>
      <c r="C1740" s="11"/>
      <c r="D1740" s="15"/>
      <c r="E1740" s="11"/>
      <c r="F1740" s="16"/>
      <c r="G1740" s="53" t="str">
        <f t="shared" si="28"/>
        <v xml:space="preserve"> </v>
      </c>
    </row>
    <row r="1741" spans="2:7" ht="20.100000000000001" customHeight="1">
      <c r="B1741" s="11"/>
      <c r="C1741" s="11"/>
      <c r="D1741" s="15"/>
      <c r="E1741" s="11"/>
      <c r="F1741" s="16"/>
      <c r="G1741" s="53" t="str">
        <f t="shared" si="28"/>
        <v xml:space="preserve"> </v>
      </c>
    </row>
    <row r="1742" spans="2:7" ht="20.100000000000001" customHeight="1">
      <c r="B1742" s="11"/>
      <c r="C1742" s="11"/>
      <c r="D1742" s="15"/>
      <c r="E1742" s="11"/>
      <c r="F1742" s="16"/>
      <c r="G1742" s="53" t="str">
        <f t="shared" si="28"/>
        <v xml:space="preserve"> </v>
      </c>
    </row>
    <row r="1743" spans="2:7" ht="20.100000000000001" customHeight="1">
      <c r="B1743" s="11"/>
      <c r="C1743" s="11"/>
      <c r="D1743" s="15"/>
      <c r="E1743" s="11"/>
      <c r="F1743" s="16"/>
      <c r="G1743" s="53" t="str">
        <f t="shared" si="28"/>
        <v xml:space="preserve"> </v>
      </c>
    </row>
    <row r="1744" spans="2:7" ht="20.100000000000001" customHeight="1">
      <c r="B1744" s="11"/>
      <c r="C1744" s="11"/>
      <c r="D1744" s="15"/>
      <c r="E1744" s="11"/>
      <c r="F1744" s="16"/>
      <c r="G1744" s="53" t="str">
        <f t="shared" si="28"/>
        <v xml:space="preserve"> </v>
      </c>
    </row>
    <row r="1745" spans="2:7" ht="20.100000000000001" customHeight="1">
      <c r="B1745" s="11"/>
      <c r="C1745" s="11"/>
      <c r="D1745" s="15"/>
      <c r="E1745" s="11"/>
      <c r="F1745" s="16"/>
      <c r="G1745" s="53" t="str">
        <f t="shared" si="28"/>
        <v xml:space="preserve"> </v>
      </c>
    </row>
    <row r="1746" spans="2:7" ht="20.100000000000001" customHeight="1">
      <c r="B1746" s="11"/>
      <c r="C1746" s="11"/>
      <c r="D1746" s="15"/>
      <c r="E1746" s="11"/>
      <c r="F1746" s="16"/>
      <c r="G1746" s="53" t="str">
        <f t="shared" si="28"/>
        <v xml:space="preserve"> </v>
      </c>
    </row>
    <row r="1747" spans="2:7" ht="20.100000000000001" customHeight="1">
      <c r="B1747" s="11"/>
      <c r="C1747" s="11"/>
      <c r="D1747" s="15"/>
      <c r="E1747" s="11"/>
      <c r="F1747" s="16"/>
      <c r="G1747" s="53" t="str">
        <f t="shared" si="28"/>
        <v xml:space="preserve"> </v>
      </c>
    </row>
    <row r="1748" spans="2:7" ht="20.100000000000001" customHeight="1">
      <c r="B1748" s="11"/>
      <c r="C1748" s="11"/>
      <c r="D1748" s="15"/>
      <c r="E1748" s="11"/>
      <c r="F1748" s="16"/>
      <c r="G1748" s="53" t="str">
        <f t="shared" si="28"/>
        <v xml:space="preserve"> </v>
      </c>
    </row>
    <row r="1749" spans="2:7" ht="20.100000000000001" customHeight="1">
      <c r="B1749" s="11"/>
      <c r="C1749" s="11"/>
      <c r="D1749" s="15"/>
      <c r="E1749" s="11"/>
      <c r="F1749" s="16"/>
      <c r="G1749" s="53" t="str">
        <f t="shared" si="28"/>
        <v xml:space="preserve"> </v>
      </c>
    </row>
    <row r="1750" spans="2:7" ht="20.100000000000001" customHeight="1">
      <c r="B1750" s="11"/>
      <c r="C1750" s="11"/>
      <c r="D1750" s="15"/>
      <c r="E1750" s="11"/>
      <c r="F1750" s="16"/>
      <c r="G1750" s="53" t="str">
        <f t="shared" si="28"/>
        <v xml:space="preserve"> </v>
      </c>
    </row>
    <row r="1751" spans="2:7" ht="20.100000000000001" customHeight="1">
      <c r="B1751" s="11"/>
      <c r="C1751" s="11"/>
      <c r="D1751" s="15"/>
      <c r="E1751" s="11"/>
      <c r="F1751" s="16"/>
      <c r="G1751" s="53" t="str">
        <f t="shared" si="28"/>
        <v xml:space="preserve"> </v>
      </c>
    </row>
    <row r="1752" spans="2:7" ht="20.100000000000001" customHeight="1">
      <c r="B1752" s="11"/>
      <c r="C1752" s="11"/>
      <c r="D1752" s="15"/>
      <c r="E1752" s="11"/>
      <c r="F1752" s="16"/>
      <c r="G1752" s="53" t="str">
        <f t="shared" si="28"/>
        <v xml:space="preserve"> </v>
      </c>
    </row>
    <row r="1753" spans="2:7" ht="20.100000000000001" customHeight="1">
      <c r="B1753" s="11"/>
      <c r="C1753" s="11"/>
      <c r="D1753" s="15"/>
      <c r="E1753" s="11"/>
      <c r="F1753" s="16"/>
      <c r="G1753" s="53" t="str">
        <f t="shared" si="28"/>
        <v xml:space="preserve"> </v>
      </c>
    </row>
    <row r="1754" spans="2:7" ht="20.100000000000001" customHeight="1">
      <c r="B1754" s="11"/>
      <c r="C1754" s="11"/>
      <c r="D1754" s="15"/>
      <c r="E1754" s="11"/>
      <c r="F1754" s="16"/>
      <c r="G1754" s="53" t="str">
        <f t="shared" si="28"/>
        <v xml:space="preserve"> </v>
      </c>
    </row>
    <row r="1755" spans="2:7" ht="20.100000000000001" customHeight="1">
      <c r="B1755" s="11"/>
      <c r="C1755" s="11"/>
      <c r="D1755" s="15"/>
      <c r="E1755" s="11"/>
      <c r="F1755" s="16"/>
      <c r="G1755" s="53" t="str">
        <f t="shared" si="28"/>
        <v xml:space="preserve"> </v>
      </c>
    </row>
    <row r="1756" spans="2:7" ht="20.100000000000001" customHeight="1">
      <c r="B1756" s="11"/>
      <c r="C1756" s="11"/>
      <c r="D1756" s="15"/>
      <c r="E1756" s="11"/>
      <c r="F1756" s="16"/>
      <c r="G1756" s="53" t="str">
        <f t="shared" si="28"/>
        <v xml:space="preserve"> </v>
      </c>
    </row>
    <row r="1757" spans="2:7" ht="20.100000000000001" customHeight="1">
      <c r="B1757" s="11"/>
      <c r="C1757" s="11"/>
      <c r="D1757" s="15"/>
      <c r="E1757" s="11"/>
      <c r="F1757" s="16"/>
      <c r="G1757" s="53" t="str">
        <f t="shared" si="28"/>
        <v xml:space="preserve"> </v>
      </c>
    </row>
    <row r="1758" spans="2:7" ht="20.100000000000001" customHeight="1">
      <c r="B1758" s="11"/>
      <c r="C1758" s="11"/>
      <c r="D1758" s="15"/>
      <c r="E1758" s="11"/>
      <c r="F1758" s="16"/>
      <c r="G1758" s="53" t="str">
        <f t="shared" si="28"/>
        <v xml:space="preserve"> </v>
      </c>
    </row>
    <row r="1759" spans="2:7" ht="20.100000000000001" customHeight="1">
      <c r="B1759" s="11"/>
      <c r="C1759" s="11"/>
      <c r="D1759" s="15"/>
      <c r="E1759" s="11"/>
      <c r="F1759" s="16"/>
      <c r="G1759" s="53" t="str">
        <f t="shared" si="28"/>
        <v xml:space="preserve"> </v>
      </c>
    </row>
    <row r="1760" spans="2:7" ht="20.100000000000001" customHeight="1">
      <c r="B1760" s="11"/>
      <c r="C1760" s="11"/>
      <c r="D1760" s="15"/>
      <c r="E1760" s="11"/>
      <c r="F1760" s="16"/>
      <c r="G1760" s="53" t="str">
        <f t="shared" si="28"/>
        <v xml:space="preserve"> </v>
      </c>
    </row>
    <row r="1761" spans="2:7" ht="20.100000000000001" customHeight="1">
      <c r="B1761" s="11"/>
      <c r="C1761" s="11"/>
      <c r="D1761" s="15"/>
      <c r="E1761" s="11"/>
      <c r="F1761" s="16"/>
      <c r="G1761" s="53" t="str">
        <f t="shared" si="28"/>
        <v xml:space="preserve"> </v>
      </c>
    </row>
    <row r="1762" spans="2:7" ht="20.100000000000001" customHeight="1">
      <c r="B1762" s="11"/>
      <c r="C1762" s="11"/>
      <c r="D1762" s="15"/>
      <c r="E1762" s="11"/>
      <c r="F1762" s="16"/>
      <c r="G1762" s="53" t="str">
        <f t="shared" ref="G1762:G1825" si="29">IFERROR(IF(ISBLANK(C1762)," ",IF(ISBLANK(D1762),"NUM ARBOL",IF(ISBLANK(E1762),"DAP",IF(ISBLANK(F1762),"ALTURA",IF($E$33="DAP (cm)",PI()*((E1762/100)^2)/4*F1762*$F$9,IF($E$33="CAP (cm)",PI()*((E1762/PI()/100)^2)/4*F1762*$F$9))))))," ")</f>
        <v xml:space="preserve"> </v>
      </c>
    </row>
    <row r="1763" spans="2:7" ht="20.100000000000001" customHeight="1">
      <c r="B1763" s="11"/>
      <c r="C1763" s="11"/>
      <c r="D1763" s="15"/>
      <c r="E1763" s="11"/>
      <c r="F1763" s="16"/>
      <c r="G1763" s="53" t="str">
        <f t="shared" si="29"/>
        <v xml:space="preserve"> </v>
      </c>
    </row>
    <row r="1764" spans="2:7" ht="20.100000000000001" customHeight="1">
      <c r="B1764" s="11"/>
      <c r="C1764" s="11"/>
      <c r="D1764" s="15"/>
      <c r="E1764" s="11"/>
      <c r="F1764" s="16"/>
      <c r="G1764" s="53" t="str">
        <f t="shared" si="29"/>
        <v xml:space="preserve"> </v>
      </c>
    </row>
    <row r="1765" spans="2:7" ht="20.100000000000001" customHeight="1">
      <c r="B1765" s="11"/>
      <c r="C1765" s="11"/>
      <c r="D1765" s="15"/>
      <c r="E1765" s="11"/>
      <c r="F1765" s="16"/>
      <c r="G1765" s="53" t="str">
        <f t="shared" si="29"/>
        <v xml:space="preserve"> </v>
      </c>
    </row>
    <row r="1766" spans="2:7" ht="20.100000000000001" customHeight="1">
      <c r="B1766" s="11"/>
      <c r="C1766" s="11"/>
      <c r="D1766" s="15"/>
      <c r="E1766" s="11"/>
      <c r="F1766" s="16"/>
      <c r="G1766" s="53" t="str">
        <f t="shared" si="29"/>
        <v xml:space="preserve"> </v>
      </c>
    </row>
    <row r="1767" spans="2:7" ht="20.100000000000001" customHeight="1">
      <c r="B1767" s="11"/>
      <c r="C1767" s="11"/>
      <c r="D1767" s="15"/>
      <c r="E1767" s="11"/>
      <c r="F1767" s="16"/>
      <c r="G1767" s="53" t="str">
        <f t="shared" si="29"/>
        <v xml:space="preserve"> </v>
      </c>
    </row>
    <row r="1768" spans="2:7" ht="20.100000000000001" customHeight="1">
      <c r="B1768" s="11"/>
      <c r="C1768" s="11"/>
      <c r="D1768" s="15"/>
      <c r="E1768" s="11"/>
      <c r="F1768" s="16"/>
      <c r="G1768" s="53" t="str">
        <f t="shared" si="29"/>
        <v xml:space="preserve"> </v>
      </c>
    </row>
    <row r="1769" spans="2:7" ht="20.100000000000001" customHeight="1">
      <c r="B1769" s="11"/>
      <c r="C1769" s="11"/>
      <c r="D1769" s="15"/>
      <c r="E1769" s="11"/>
      <c r="F1769" s="16"/>
      <c r="G1769" s="53" t="str">
        <f t="shared" si="29"/>
        <v xml:space="preserve"> </v>
      </c>
    </row>
    <row r="1770" spans="2:7" ht="20.100000000000001" customHeight="1">
      <c r="B1770" s="11"/>
      <c r="C1770" s="11"/>
      <c r="D1770" s="15"/>
      <c r="E1770" s="11"/>
      <c r="F1770" s="16"/>
      <c r="G1770" s="53" t="str">
        <f t="shared" si="29"/>
        <v xml:space="preserve"> </v>
      </c>
    </row>
    <row r="1771" spans="2:7" ht="20.100000000000001" customHeight="1">
      <c r="B1771" s="11"/>
      <c r="C1771" s="11"/>
      <c r="D1771" s="15"/>
      <c r="E1771" s="11"/>
      <c r="F1771" s="16"/>
      <c r="G1771" s="53" t="str">
        <f t="shared" si="29"/>
        <v xml:space="preserve"> </v>
      </c>
    </row>
    <row r="1772" spans="2:7" ht="20.100000000000001" customHeight="1">
      <c r="B1772" s="11"/>
      <c r="C1772" s="11"/>
      <c r="D1772" s="15"/>
      <c r="E1772" s="11"/>
      <c r="F1772" s="16"/>
      <c r="G1772" s="53" t="str">
        <f t="shared" si="29"/>
        <v xml:space="preserve"> </v>
      </c>
    </row>
    <row r="1773" spans="2:7" ht="20.100000000000001" customHeight="1">
      <c r="B1773" s="11"/>
      <c r="C1773" s="11"/>
      <c r="D1773" s="15"/>
      <c r="E1773" s="11"/>
      <c r="F1773" s="16"/>
      <c r="G1773" s="53" t="str">
        <f t="shared" si="29"/>
        <v xml:space="preserve"> </v>
      </c>
    </row>
    <row r="1774" spans="2:7" ht="20.100000000000001" customHeight="1">
      <c r="B1774" s="11"/>
      <c r="C1774" s="11"/>
      <c r="D1774" s="15"/>
      <c r="E1774" s="11"/>
      <c r="F1774" s="16"/>
      <c r="G1774" s="53" t="str">
        <f t="shared" si="29"/>
        <v xml:space="preserve"> </v>
      </c>
    </row>
    <row r="1775" spans="2:7" ht="20.100000000000001" customHeight="1">
      <c r="B1775" s="11"/>
      <c r="C1775" s="11"/>
      <c r="D1775" s="15"/>
      <c r="E1775" s="11"/>
      <c r="F1775" s="16"/>
      <c r="G1775" s="53" t="str">
        <f t="shared" si="29"/>
        <v xml:space="preserve"> </v>
      </c>
    </row>
    <row r="1776" spans="2:7" ht="20.100000000000001" customHeight="1">
      <c r="B1776" s="11"/>
      <c r="C1776" s="11"/>
      <c r="D1776" s="15"/>
      <c r="E1776" s="11"/>
      <c r="F1776" s="16"/>
      <c r="G1776" s="53" t="str">
        <f t="shared" si="29"/>
        <v xml:space="preserve"> </v>
      </c>
    </row>
    <row r="1777" spans="2:7" ht="20.100000000000001" customHeight="1">
      <c r="B1777" s="11"/>
      <c r="C1777" s="11"/>
      <c r="D1777" s="15"/>
      <c r="E1777" s="11"/>
      <c r="F1777" s="16"/>
      <c r="G1777" s="53" t="str">
        <f t="shared" si="29"/>
        <v xml:space="preserve"> </v>
      </c>
    </row>
    <row r="1778" spans="2:7" ht="20.100000000000001" customHeight="1">
      <c r="B1778" s="11"/>
      <c r="C1778" s="11"/>
      <c r="D1778" s="15"/>
      <c r="E1778" s="11"/>
      <c r="F1778" s="16"/>
      <c r="G1778" s="53" t="str">
        <f t="shared" si="29"/>
        <v xml:space="preserve"> </v>
      </c>
    </row>
    <row r="1779" spans="2:7" ht="20.100000000000001" customHeight="1">
      <c r="B1779" s="11"/>
      <c r="C1779" s="11"/>
      <c r="D1779" s="15"/>
      <c r="E1779" s="11"/>
      <c r="F1779" s="16"/>
      <c r="G1779" s="53" t="str">
        <f t="shared" si="29"/>
        <v xml:space="preserve"> </v>
      </c>
    </row>
    <row r="1780" spans="2:7" ht="20.100000000000001" customHeight="1">
      <c r="B1780" s="11"/>
      <c r="C1780" s="11"/>
      <c r="D1780" s="15"/>
      <c r="E1780" s="11"/>
      <c r="F1780" s="16"/>
      <c r="G1780" s="53" t="str">
        <f t="shared" si="29"/>
        <v xml:space="preserve"> </v>
      </c>
    </row>
    <row r="1781" spans="2:7" ht="20.100000000000001" customHeight="1">
      <c r="B1781" s="11"/>
      <c r="C1781" s="11"/>
      <c r="D1781" s="15"/>
      <c r="E1781" s="11"/>
      <c r="F1781" s="16"/>
      <c r="G1781" s="53" t="str">
        <f t="shared" si="29"/>
        <v xml:space="preserve"> </v>
      </c>
    </row>
    <row r="1782" spans="2:7" ht="20.100000000000001" customHeight="1">
      <c r="B1782" s="11"/>
      <c r="C1782" s="11"/>
      <c r="D1782" s="15"/>
      <c r="E1782" s="11"/>
      <c r="F1782" s="16"/>
      <c r="G1782" s="53" t="str">
        <f t="shared" si="29"/>
        <v xml:space="preserve"> </v>
      </c>
    </row>
    <row r="1783" spans="2:7" ht="20.100000000000001" customHeight="1">
      <c r="B1783" s="11"/>
      <c r="C1783" s="11"/>
      <c r="D1783" s="15"/>
      <c r="E1783" s="11"/>
      <c r="F1783" s="16"/>
      <c r="G1783" s="53" t="str">
        <f t="shared" si="29"/>
        <v xml:space="preserve"> </v>
      </c>
    </row>
    <row r="1784" spans="2:7" ht="20.100000000000001" customHeight="1">
      <c r="B1784" s="11"/>
      <c r="C1784" s="11"/>
      <c r="D1784" s="15"/>
      <c r="E1784" s="11"/>
      <c r="F1784" s="16"/>
      <c r="G1784" s="53" t="str">
        <f t="shared" si="29"/>
        <v xml:space="preserve"> </v>
      </c>
    </row>
    <row r="1785" spans="2:7" ht="20.100000000000001" customHeight="1">
      <c r="B1785" s="11"/>
      <c r="C1785" s="11"/>
      <c r="D1785" s="15"/>
      <c r="E1785" s="11"/>
      <c r="F1785" s="16"/>
      <c r="G1785" s="53" t="str">
        <f t="shared" si="29"/>
        <v xml:space="preserve"> </v>
      </c>
    </row>
    <row r="1786" spans="2:7" ht="20.100000000000001" customHeight="1">
      <c r="B1786" s="11"/>
      <c r="C1786" s="11"/>
      <c r="D1786" s="15"/>
      <c r="E1786" s="11"/>
      <c r="F1786" s="16"/>
      <c r="G1786" s="53" t="str">
        <f t="shared" si="29"/>
        <v xml:space="preserve"> </v>
      </c>
    </row>
    <row r="1787" spans="2:7" ht="20.100000000000001" customHeight="1">
      <c r="B1787" s="11"/>
      <c r="C1787" s="11"/>
      <c r="D1787" s="15"/>
      <c r="E1787" s="11"/>
      <c r="F1787" s="16"/>
      <c r="G1787" s="53" t="str">
        <f t="shared" si="29"/>
        <v xml:space="preserve"> </v>
      </c>
    </row>
    <row r="1788" spans="2:7" ht="20.100000000000001" customHeight="1">
      <c r="B1788" s="11"/>
      <c r="C1788" s="11"/>
      <c r="D1788" s="15"/>
      <c r="E1788" s="11"/>
      <c r="F1788" s="16"/>
      <c r="G1788" s="53" t="str">
        <f t="shared" si="29"/>
        <v xml:space="preserve"> </v>
      </c>
    </row>
    <row r="1789" spans="2:7" ht="20.100000000000001" customHeight="1">
      <c r="B1789" s="11"/>
      <c r="C1789" s="11"/>
      <c r="D1789" s="15"/>
      <c r="E1789" s="11"/>
      <c r="F1789" s="16"/>
      <c r="G1789" s="53" t="str">
        <f t="shared" si="29"/>
        <v xml:space="preserve"> </v>
      </c>
    </row>
    <row r="1790" spans="2:7" ht="20.100000000000001" customHeight="1">
      <c r="B1790" s="11"/>
      <c r="C1790" s="11"/>
      <c r="D1790" s="15"/>
      <c r="E1790" s="11"/>
      <c r="F1790" s="16"/>
      <c r="G1790" s="53" t="str">
        <f t="shared" si="29"/>
        <v xml:space="preserve"> </v>
      </c>
    </row>
    <row r="1791" spans="2:7" ht="20.100000000000001" customHeight="1">
      <c r="B1791" s="11"/>
      <c r="C1791" s="11"/>
      <c r="D1791" s="15"/>
      <c r="E1791" s="11"/>
      <c r="F1791" s="16"/>
      <c r="G1791" s="53" t="str">
        <f t="shared" si="29"/>
        <v xml:space="preserve"> </v>
      </c>
    </row>
    <row r="1792" spans="2:7" ht="20.100000000000001" customHeight="1">
      <c r="B1792" s="11"/>
      <c r="C1792" s="11"/>
      <c r="D1792" s="15"/>
      <c r="E1792" s="11"/>
      <c r="F1792" s="16"/>
      <c r="G1792" s="53" t="str">
        <f t="shared" si="29"/>
        <v xml:space="preserve"> </v>
      </c>
    </row>
    <row r="1793" spans="2:7" ht="20.100000000000001" customHeight="1">
      <c r="B1793" s="11"/>
      <c r="C1793" s="11"/>
      <c r="D1793" s="15"/>
      <c r="E1793" s="11"/>
      <c r="F1793" s="16"/>
      <c r="G1793" s="53" t="str">
        <f t="shared" si="29"/>
        <v xml:space="preserve"> </v>
      </c>
    </row>
    <row r="1794" spans="2:7" ht="20.100000000000001" customHeight="1">
      <c r="B1794" s="11"/>
      <c r="C1794" s="11"/>
      <c r="D1794" s="15"/>
      <c r="E1794" s="11"/>
      <c r="F1794" s="16"/>
      <c r="G1794" s="53" t="str">
        <f t="shared" si="29"/>
        <v xml:space="preserve"> </v>
      </c>
    </row>
    <row r="1795" spans="2:7" ht="20.100000000000001" customHeight="1">
      <c r="B1795" s="11"/>
      <c r="C1795" s="11"/>
      <c r="D1795" s="15"/>
      <c r="E1795" s="11"/>
      <c r="F1795" s="16"/>
      <c r="G1795" s="53" t="str">
        <f t="shared" si="29"/>
        <v xml:space="preserve"> </v>
      </c>
    </row>
    <row r="1796" spans="2:7" ht="20.100000000000001" customHeight="1">
      <c r="B1796" s="11"/>
      <c r="C1796" s="11"/>
      <c r="D1796" s="15"/>
      <c r="E1796" s="11"/>
      <c r="F1796" s="16"/>
      <c r="G1796" s="53" t="str">
        <f t="shared" si="29"/>
        <v xml:space="preserve"> </v>
      </c>
    </row>
    <row r="1797" spans="2:7" ht="20.100000000000001" customHeight="1">
      <c r="B1797" s="11"/>
      <c r="C1797" s="11"/>
      <c r="D1797" s="15"/>
      <c r="E1797" s="11"/>
      <c r="F1797" s="16"/>
      <c r="G1797" s="53" t="str">
        <f t="shared" si="29"/>
        <v xml:space="preserve"> </v>
      </c>
    </row>
    <row r="1798" spans="2:7" ht="20.100000000000001" customHeight="1">
      <c r="B1798" s="11"/>
      <c r="C1798" s="11"/>
      <c r="D1798" s="15"/>
      <c r="E1798" s="11"/>
      <c r="F1798" s="16"/>
      <c r="G1798" s="53" t="str">
        <f t="shared" si="29"/>
        <v xml:space="preserve"> </v>
      </c>
    </row>
    <row r="1799" spans="2:7" ht="20.100000000000001" customHeight="1">
      <c r="B1799" s="11"/>
      <c r="C1799" s="11"/>
      <c r="D1799" s="15"/>
      <c r="E1799" s="11"/>
      <c r="F1799" s="16"/>
      <c r="G1799" s="53" t="str">
        <f t="shared" si="29"/>
        <v xml:space="preserve"> </v>
      </c>
    </row>
    <row r="1800" spans="2:7" ht="20.100000000000001" customHeight="1">
      <c r="B1800" s="11"/>
      <c r="C1800" s="11"/>
      <c r="D1800" s="15"/>
      <c r="E1800" s="11"/>
      <c r="F1800" s="16"/>
      <c r="G1800" s="53" t="str">
        <f t="shared" si="29"/>
        <v xml:space="preserve"> </v>
      </c>
    </row>
    <row r="1801" spans="2:7" ht="20.100000000000001" customHeight="1">
      <c r="B1801" s="11"/>
      <c r="C1801" s="11"/>
      <c r="D1801" s="15"/>
      <c r="E1801" s="11"/>
      <c r="F1801" s="16"/>
      <c r="G1801" s="53" t="str">
        <f t="shared" si="29"/>
        <v xml:space="preserve"> </v>
      </c>
    </row>
    <row r="1802" spans="2:7" ht="20.100000000000001" customHeight="1">
      <c r="B1802" s="11"/>
      <c r="C1802" s="11"/>
      <c r="D1802" s="15"/>
      <c r="E1802" s="11"/>
      <c r="F1802" s="16"/>
      <c r="G1802" s="53" t="str">
        <f t="shared" si="29"/>
        <v xml:space="preserve"> </v>
      </c>
    </row>
    <row r="1803" spans="2:7" ht="20.100000000000001" customHeight="1">
      <c r="B1803" s="11"/>
      <c r="C1803" s="11"/>
      <c r="D1803" s="15"/>
      <c r="E1803" s="11"/>
      <c r="F1803" s="16"/>
      <c r="G1803" s="53" t="str">
        <f t="shared" si="29"/>
        <v xml:space="preserve"> </v>
      </c>
    </row>
    <row r="1804" spans="2:7" ht="20.100000000000001" customHeight="1">
      <c r="B1804" s="11"/>
      <c r="C1804" s="11"/>
      <c r="D1804" s="15"/>
      <c r="E1804" s="11"/>
      <c r="F1804" s="16"/>
      <c r="G1804" s="53" t="str">
        <f t="shared" si="29"/>
        <v xml:space="preserve"> </v>
      </c>
    </row>
    <row r="1805" spans="2:7" ht="20.100000000000001" customHeight="1">
      <c r="B1805" s="11"/>
      <c r="C1805" s="11"/>
      <c r="D1805" s="15"/>
      <c r="E1805" s="11"/>
      <c r="F1805" s="16"/>
      <c r="G1805" s="53" t="str">
        <f t="shared" si="29"/>
        <v xml:space="preserve"> </v>
      </c>
    </row>
    <row r="1806" spans="2:7" ht="20.100000000000001" customHeight="1">
      <c r="B1806" s="11"/>
      <c r="C1806" s="11"/>
      <c r="D1806" s="15"/>
      <c r="E1806" s="11"/>
      <c r="F1806" s="16"/>
      <c r="G1806" s="53" t="str">
        <f t="shared" si="29"/>
        <v xml:space="preserve"> </v>
      </c>
    </row>
    <row r="1807" spans="2:7" ht="20.100000000000001" customHeight="1">
      <c r="B1807" s="11"/>
      <c r="C1807" s="11"/>
      <c r="D1807" s="15"/>
      <c r="E1807" s="11"/>
      <c r="F1807" s="16"/>
      <c r="G1807" s="53" t="str">
        <f t="shared" si="29"/>
        <v xml:space="preserve"> </v>
      </c>
    </row>
    <row r="1808" spans="2:7" ht="20.100000000000001" customHeight="1">
      <c r="B1808" s="11"/>
      <c r="C1808" s="11"/>
      <c r="D1808" s="15"/>
      <c r="E1808" s="11"/>
      <c r="F1808" s="16"/>
      <c r="G1808" s="53" t="str">
        <f t="shared" si="29"/>
        <v xml:space="preserve"> </v>
      </c>
    </row>
    <row r="1809" spans="2:7" ht="20.100000000000001" customHeight="1">
      <c r="B1809" s="11"/>
      <c r="C1809" s="11"/>
      <c r="D1809" s="15"/>
      <c r="E1809" s="11"/>
      <c r="F1809" s="16"/>
      <c r="G1809" s="53" t="str">
        <f t="shared" si="29"/>
        <v xml:space="preserve"> </v>
      </c>
    </row>
    <row r="1810" spans="2:7" ht="20.100000000000001" customHeight="1">
      <c r="B1810" s="11"/>
      <c r="C1810" s="11"/>
      <c r="D1810" s="15"/>
      <c r="E1810" s="11"/>
      <c r="F1810" s="16"/>
      <c r="G1810" s="53" t="str">
        <f t="shared" si="29"/>
        <v xml:space="preserve"> </v>
      </c>
    </row>
    <row r="1811" spans="2:7" ht="20.100000000000001" customHeight="1">
      <c r="B1811" s="11"/>
      <c r="C1811" s="11"/>
      <c r="D1811" s="15"/>
      <c r="E1811" s="11"/>
      <c r="F1811" s="16"/>
      <c r="G1811" s="53" t="str">
        <f t="shared" si="29"/>
        <v xml:space="preserve"> </v>
      </c>
    </row>
    <row r="1812" spans="2:7" ht="20.100000000000001" customHeight="1">
      <c r="B1812" s="11"/>
      <c r="C1812" s="11"/>
      <c r="D1812" s="15"/>
      <c r="E1812" s="11"/>
      <c r="F1812" s="16"/>
      <c r="G1812" s="53" t="str">
        <f t="shared" si="29"/>
        <v xml:space="preserve"> </v>
      </c>
    </row>
    <row r="1813" spans="2:7" ht="20.100000000000001" customHeight="1">
      <c r="B1813" s="11"/>
      <c r="C1813" s="11"/>
      <c r="D1813" s="15"/>
      <c r="E1813" s="11"/>
      <c r="F1813" s="16"/>
      <c r="G1813" s="53" t="str">
        <f t="shared" si="29"/>
        <v xml:space="preserve"> </v>
      </c>
    </row>
    <row r="1814" spans="2:7" ht="20.100000000000001" customHeight="1">
      <c r="B1814" s="11"/>
      <c r="C1814" s="11"/>
      <c r="D1814" s="15"/>
      <c r="E1814" s="11"/>
      <c r="F1814" s="16"/>
      <c r="G1814" s="53" t="str">
        <f t="shared" si="29"/>
        <v xml:space="preserve"> </v>
      </c>
    </row>
    <row r="1815" spans="2:7" ht="20.100000000000001" customHeight="1">
      <c r="B1815" s="11"/>
      <c r="C1815" s="11"/>
      <c r="D1815" s="15"/>
      <c r="E1815" s="11"/>
      <c r="F1815" s="16"/>
      <c r="G1815" s="53" t="str">
        <f t="shared" si="29"/>
        <v xml:space="preserve"> </v>
      </c>
    </row>
    <row r="1816" spans="2:7" ht="20.100000000000001" customHeight="1">
      <c r="B1816" s="11"/>
      <c r="C1816" s="11"/>
      <c r="D1816" s="15"/>
      <c r="E1816" s="11"/>
      <c r="F1816" s="16"/>
      <c r="G1816" s="53" t="str">
        <f t="shared" si="29"/>
        <v xml:space="preserve"> </v>
      </c>
    </row>
    <row r="1817" spans="2:7" ht="20.100000000000001" customHeight="1">
      <c r="B1817" s="11"/>
      <c r="C1817" s="11"/>
      <c r="D1817" s="15"/>
      <c r="E1817" s="11"/>
      <c r="F1817" s="16"/>
      <c r="G1817" s="53" t="str">
        <f t="shared" si="29"/>
        <v xml:space="preserve"> </v>
      </c>
    </row>
    <row r="1818" spans="2:7" ht="20.100000000000001" customHeight="1">
      <c r="B1818" s="11"/>
      <c r="C1818" s="11"/>
      <c r="D1818" s="15"/>
      <c r="E1818" s="11"/>
      <c r="F1818" s="16"/>
      <c r="G1818" s="53" t="str">
        <f t="shared" si="29"/>
        <v xml:space="preserve"> </v>
      </c>
    </row>
    <row r="1819" spans="2:7" ht="20.100000000000001" customHeight="1">
      <c r="B1819" s="11"/>
      <c r="C1819" s="11"/>
      <c r="D1819" s="15"/>
      <c r="E1819" s="11"/>
      <c r="F1819" s="16"/>
      <c r="G1819" s="53" t="str">
        <f t="shared" si="29"/>
        <v xml:space="preserve"> </v>
      </c>
    </row>
    <row r="1820" spans="2:7" ht="20.100000000000001" customHeight="1">
      <c r="B1820" s="11"/>
      <c r="C1820" s="11"/>
      <c r="D1820" s="15"/>
      <c r="E1820" s="11"/>
      <c r="F1820" s="16"/>
      <c r="G1820" s="53" t="str">
        <f t="shared" si="29"/>
        <v xml:space="preserve"> </v>
      </c>
    </row>
    <row r="1821" spans="2:7" ht="20.100000000000001" customHeight="1">
      <c r="B1821" s="11"/>
      <c r="C1821" s="11"/>
      <c r="D1821" s="15"/>
      <c r="E1821" s="11"/>
      <c r="F1821" s="16"/>
      <c r="G1821" s="53" t="str">
        <f t="shared" si="29"/>
        <v xml:space="preserve"> </v>
      </c>
    </row>
    <row r="1822" spans="2:7" ht="20.100000000000001" customHeight="1">
      <c r="B1822" s="11"/>
      <c r="C1822" s="11"/>
      <c r="D1822" s="15"/>
      <c r="E1822" s="11"/>
      <c r="F1822" s="16"/>
      <c r="G1822" s="53" t="str">
        <f t="shared" si="29"/>
        <v xml:space="preserve"> </v>
      </c>
    </row>
    <row r="1823" spans="2:7" ht="20.100000000000001" customHeight="1">
      <c r="B1823" s="11"/>
      <c r="C1823" s="11"/>
      <c r="D1823" s="15"/>
      <c r="E1823" s="11"/>
      <c r="F1823" s="16"/>
      <c r="G1823" s="53" t="str">
        <f t="shared" si="29"/>
        <v xml:space="preserve"> </v>
      </c>
    </row>
    <row r="1824" spans="2:7" ht="20.100000000000001" customHeight="1">
      <c r="B1824" s="11"/>
      <c r="C1824" s="11"/>
      <c r="D1824" s="15"/>
      <c r="E1824" s="11"/>
      <c r="F1824" s="16"/>
      <c r="G1824" s="53" t="str">
        <f t="shared" si="29"/>
        <v xml:space="preserve"> </v>
      </c>
    </row>
    <row r="1825" spans="2:7" ht="20.100000000000001" customHeight="1">
      <c r="B1825" s="11"/>
      <c r="C1825" s="11"/>
      <c r="D1825" s="15"/>
      <c r="E1825" s="11"/>
      <c r="F1825" s="16"/>
      <c r="G1825" s="53" t="str">
        <f t="shared" si="29"/>
        <v xml:space="preserve"> </v>
      </c>
    </row>
    <row r="1826" spans="2:7" ht="20.100000000000001" customHeight="1">
      <c r="B1826" s="11"/>
      <c r="C1826" s="11"/>
      <c r="D1826" s="15"/>
      <c r="E1826" s="11"/>
      <c r="F1826" s="16"/>
      <c r="G1826" s="53" t="str">
        <f t="shared" ref="G1826:G1889" si="30">IFERROR(IF(ISBLANK(C1826)," ",IF(ISBLANK(D1826),"NUM ARBOL",IF(ISBLANK(E1826),"DAP",IF(ISBLANK(F1826),"ALTURA",IF($E$33="DAP (cm)",PI()*((E1826/100)^2)/4*F1826*$F$9,IF($E$33="CAP (cm)",PI()*((E1826/PI()/100)^2)/4*F1826*$F$9))))))," ")</f>
        <v xml:space="preserve"> </v>
      </c>
    </row>
    <row r="1827" spans="2:7" ht="20.100000000000001" customHeight="1">
      <c r="B1827" s="11"/>
      <c r="C1827" s="11"/>
      <c r="D1827" s="15"/>
      <c r="E1827" s="11"/>
      <c r="F1827" s="16"/>
      <c r="G1827" s="53" t="str">
        <f t="shared" si="30"/>
        <v xml:space="preserve"> </v>
      </c>
    </row>
    <row r="1828" spans="2:7" ht="20.100000000000001" customHeight="1">
      <c r="B1828" s="11"/>
      <c r="C1828" s="11"/>
      <c r="D1828" s="15"/>
      <c r="E1828" s="11"/>
      <c r="F1828" s="16"/>
      <c r="G1828" s="53" t="str">
        <f t="shared" si="30"/>
        <v xml:space="preserve"> </v>
      </c>
    </row>
    <row r="1829" spans="2:7" ht="20.100000000000001" customHeight="1">
      <c r="B1829" s="11"/>
      <c r="C1829" s="11"/>
      <c r="D1829" s="15"/>
      <c r="E1829" s="11"/>
      <c r="F1829" s="16"/>
      <c r="G1829" s="53" t="str">
        <f t="shared" si="30"/>
        <v xml:space="preserve"> </v>
      </c>
    </row>
    <row r="1830" spans="2:7" ht="20.100000000000001" customHeight="1">
      <c r="B1830" s="11"/>
      <c r="C1830" s="11"/>
      <c r="D1830" s="15"/>
      <c r="E1830" s="11"/>
      <c r="F1830" s="16"/>
      <c r="G1830" s="53" t="str">
        <f t="shared" si="30"/>
        <v xml:space="preserve"> </v>
      </c>
    </row>
    <row r="1831" spans="2:7" ht="20.100000000000001" customHeight="1">
      <c r="B1831" s="11"/>
      <c r="C1831" s="11"/>
      <c r="D1831" s="15"/>
      <c r="E1831" s="11"/>
      <c r="F1831" s="16"/>
      <c r="G1831" s="53" t="str">
        <f t="shared" si="30"/>
        <v xml:space="preserve"> </v>
      </c>
    </row>
    <row r="1832" spans="2:7" ht="20.100000000000001" customHeight="1">
      <c r="B1832" s="11"/>
      <c r="C1832" s="11"/>
      <c r="D1832" s="15"/>
      <c r="E1832" s="11"/>
      <c r="F1832" s="16"/>
      <c r="G1832" s="53" t="str">
        <f t="shared" si="30"/>
        <v xml:space="preserve"> </v>
      </c>
    </row>
    <row r="1833" spans="2:7" ht="20.100000000000001" customHeight="1">
      <c r="B1833" s="11"/>
      <c r="C1833" s="11"/>
      <c r="D1833" s="15"/>
      <c r="E1833" s="11"/>
      <c r="F1833" s="16"/>
      <c r="G1833" s="53" t="str">
        <f t="shared" si="30"/>
        <v xml:space="preserve"> </v>
      </c>
    </row>
    <row r="1834" spans="2:7" ht="20.100000000000001" customHeight="1">
      <c r="B1834" s="11"/>
      <c r="C1834" s="11"/>
      <c r="D1834" s="15"/>
      <c r="E1834" s="11"/>
      <c r="F1834" s="16"/>
      <c r="G1834" s="53" t="str">
        <f t="shared" si="30"/>
        <v xml:space="preserve"> </v>
      </c>
    </row>
    <row r="1835" spans="2:7" ht="20.100000000000001" customHeight="1">
      <c r="B1835" s="11"/>
      <c r="C1835" s="11"/>
      <c r="D1835" s="15"/>
      <c r="E1835" s="11"/>
      <c r="F1835" s="16"/>
      <c r="G1835" s="53" t="str">
        <f t="shared" si="30"/>
        <v xml:space="preserve"> </v>
      </c>
    </row>
    <row r="1836" spans="2:7" ht="20.100000000000001" customHeight="1">
      <c r="B1836" s="11"/>
      <c r="C1836" s="11"/>
      <c r="D1836" s="15"/>
      <c r="E1836" s="11"/>
      <c r="F1836" s="16"/>
      <c r="G1836" s="53" t="str">
        <f t="shared" si="30"/>
        <v xml:space="preserve"> </v>
      </c>
    </row>
    <row r="1837" spans="2:7" ht="20.100000000000001" customHeight="1">
      <c r="B1837" s="11"/>
      <c r="C1837" s="11"/>
      <c r="D1837" s="15"/>
      <c r="E1837" s="11"/>
      <c r="F1837" s="16"/>
      <c r="G1837" s="53" t="str">
        <f t="shared" si="30"/>
        <v xml:space="preserve"> </v>
      </c>
    </row>
    <row r="1838" spans="2:7" ht="20.100000000000001" customHeight="1">
      <c r="B1838" s="11"/>
      <c r="C1838" s="11"/>
      <c r="D1838" s="15"/>
      <c r="E1838" s="11"/>
      <c r="F1838" s="16"/>
      <c r="G1838" s="53" t="str">
        <f t="shared" si="30"/>
        <v xml:space="preserve"> </v>
      </c>
    </row>
    <row r="1839" spans="2:7" ht="20.100000000000001" customHeight="1">
      <c r="B1839" s="11"/>
      <c r="C1839" s="11"/>
      <c r="D1839" s="15"/>
      <c r="E1839" s="11"/>
      <c r="F1839" s="16"/>
      <c r="G1839" s="53" t="str">
        <f t="shared" si="30"/>
        <v xml:space="preserve"> </v>
      </c>
    </row>
    <row r="1840" spans="2:7" ht="20.100000000000001" customHeight="1">
      <c r="B1840" s="11"/>
      <c r="C1840" s="11"/>
      <c r="D1840" s="15"/>
      <c r="E1840" s="11"/>
      <c r="F1840" s="16"/>
      <c r="G1840" s="53" t="str">
        <f t="shared" si="30"/>
        <v xml:space="preserve"> </v>
      </c>
    </row>
    <row r="1841" spans="2:7" ht="20.100000000000001" customHeight="1">
      <c r="B1841" s="11"/>
      <c r="C1841" s="11"/>
      <c r="D1841" s="15"/>
      <c r="E1841" s="11"/>
      <c r="F1841" s="16"/>
      <c r="G1841" s="53" t="str">
        <f t="shared" si="30"/>
        <v xml:space="preserve"> </v>
      </c>
    </row>
    <row r="1842" spans="2:7" ht="20.100000000000001" customHeight="1">
      <c r="B1842" s="11"/>
      <c r="C1842" s="11"/>
      <c r="D1842" s="15"/>
      <c r="E1842" s="11"/>
      <c r="F1842" s="16"/>
      <c r="G1842" s="53" t="str">
        <f t="shared" si="30"/>
        <v xml:space="preserve"> </v>
      </c>
    </row>
    <row r="1843" spans="2:7" ht="20.100000000000001" customHeight="1">
      <c r="B1843" s="11"/>
      <c r="C1843" s="11"/>
      <c r="D1843" s="15"/>
      <c r="E1843" s="11"/>
      <c r="F1843" s="16"/>
      <c r="G1843" s="53" t="str">
        <f t="shared" si="30"/>
        <v xml:space="preserve"> </v>
      </c>
    </row>
    <row r="1844" spans="2:7" ht="20.100000000000001" customHeight="1">
      <c r="B1844" s="11"/>
      <c r="C1844" s="11"/>
      <c r="D1844" s="15"/>
      <c r="E1844" s="11"/>
      <c r="F1844" s="16"/>
      <c r="G1844" s="53" t="str">
        <f t="shared" si="30"/>
        <v xml:space="preserve"> </v>
      </c>
    </row>
    <row r="1845" spans="2:7" ht="20.100000000000001" customHeight="1">
      <c r="B1845" s="11"/>
      <c r="C1845" s="11"/>
      <c r="D1845" s="15"/>
      <c r="E1845" s="11"/>
      <c r="F1845" s="16"/>
      <c r="G1845" s="53" t="str">
        <f t="shared" si="30"/>
        <v xml:space="preserve"> </v>
      </c>
    </row>
    <row r="1846" spans="2:7" ht="20.100000000000001" customHeight="1">
      <c r="B1846" s="11"/>
      <c r="C1846" s="11"/>
      <c r="D1846" s="15"/>
      <c r="E1846" s="11"/>
      <c r="F1846" s="16"/>
      <c r="G1846" s="53" t="str">
        <f t="shared" si="30"/>
        <v xml:space="preserve"> </v>
      </c>
    </row>
    <row r="1847" spans="2:7" ht="20.100000000000001" customHeight="1">
      <c r="B1847" s="11"/>
      <c r="C1847" s="11"/>
      <c r="D1847" s="15"/>
      <c r="E1847" s="11"/>
      <c r="F1847" s="16"/>
      <c r="G1847" s="53" t="str">
        <f t="shared" si="30"/>
        <v xml:space="preserve"> </v>
      </c>
    </row>
    <row r="1848" spans="2:7" ht="20.100000000000001" customHeight="1">
      <c r="B1848" s="11"/>
      <c r="C1848" s="11"/>
      <c r="D1848" s="15"/>
      <c r="E1848" s="11"/>
      <c r="F1848" s="16"/>
      <c r="G1848" s="53" t="str">
        <f t="shared" si="30"/>
        <v xml:space="preserve"> </v>
      </c>
    </row>
    <row r="1849" spans="2:7" ht="20.100000000000001" customHeight="1">
      <c r="B1849" s="11"/>
      <c r="C1849" s="11"/>
      <c r="D1849" s="15"/>
      <c r="E1849" s="11"/>
      <c r="F1849" s="16"/>
      <c r="G1849" s="53" t="str">
        <f t="shared" si="30"/>
        <v xml:space="preserve"> </v>
      </c>
    </row>
    <row r="1850" spans="2:7" ht="20.100000000000001" customHeight="1">
      <c r="B1850" s="11"/>
      <c r="C1850" s="11"/>
      <c r="D1850" s="15"/>
      <c r="E1850" s="11"/>
      <c r="F1850" s="16"/>
      <c r="G1850" s="53" t="str">
        <f t="shared" si="30"/>
        <v xml:space="preserve"> </v>
      </c>
    </row>
    <row r="1851" spans="2:7" ht="20.100000000000001" customHeight="1">
      <c r="B1851" s="11"/>
      <c r="C1851" s="11"/>
      <c r="D1851" s="15"/>
      <c r="E1851" s="11"/>
      <c r="F1851" s="16"/>
      <c r="G1851" s="53" t="str">
        <f t="shared" si="30"/>
        <v xml:space="preserve"> </v>
      </c>
    </row>
    <row r="1852" spans="2:7" ht="20.100000000000001" customHeight="1">
      <c r="B1852" s="11"/>
      <c r="C1852" s="11"/>
      <c r="D1852" s="15"/>
      <c r="E1852" s="11"/>
      <c r="F1852" s="16"/>
      <c r="G1852" s="53" t="str">
        <f t="shared" si="30"/>
        <v xml:space="preserve"> </v>
      </c>
    </row>
    <row r="1853" spans="2:7" ht="20.100000000000001" customHeight="1">
      <c r="B1853" s="11"/>
      <c r="C1853" s="11"/>
      <c r="D1853" s="15"/>
      <c r="E1853" s="11"/>
      <c r="F1853" s="16"/>
      <c r="G1853" s="53" t="str">
        <f t="shared" si="30"/>
        <v xml:space="preserve"> </v>
      </c>
    </row>
    <row r="1854" spans="2:7" ht="20.100000000000001" customHeight="1">
      <c r="B1854" s="11"/>
      <c r="C1854" s="11"/>
      <c r="D1854" s="15"/>
      <c r="E1854" s="11"/>
      <c r="F1854" s="16"/>
      <c r="G1854" s="53" t="str">
        <f t="shared" si="30"/>
        <v xml:space="preserve"> </v>
      </c>
    </row>
    <row r="1855" spans="2:7" ht="20.100000000000001" customHeight="1">
      <c r="B1855" s="11"/>
      <c r="C1855" s="11"/>
      <c r="D1855" s="15"/>
      <c r="E1855" s="11"/>
      <c r="F1855" s="16"/>
      <c r="G1855" s="53" t="str">
        <f t="shared" si="30"/>
        <v xml:space="preserve"> </v>
      </c>
    </row>
    <row r="1856" spans="2:7" ht="20.100000000000001" customHeight="1">
      <c r="B1856" s="11"/>
      <c r="C1856" s="11"/>
      <c r="D1856" s="15"/>
      <c r="E1856" s="11"/>
      <c r="F1856" s="16"/>
      <c r="G1856" s="53" t="str">
        <f t="shared" si="30"/>
        <v xml:space="preserve"> </v>
      </c>
    </row>
    <row r="1857" spans="2:7" ht="20.100000000000001" customHeight="1">
      <c r="B1857" s="11"/>
      <c r="C1857" s="11"/>
      <c r="D1857" s="15"/>
      <c r="E1857" s="11"/>
      <c r="F1857" s="16"/>
      <c r="G1857" s="53" t="str">
        <f t="shared" si="30"/>
        <v xml:space="preserve"> </v>
      </c>
    </row>
    <row r="1858" spans="2:7" ht="20.100000000000001" customHeight="1">
      <c r="B1858" s="11"/>
      <c r="C1858" s="11"/>
      <c r="D1858" s="15"/>
      <c r="E1858" s="11"/>
      <c r="F1858" s="16"/>
      <c r="G1858" s="53" t="str">
        <f t="shared" si="30"/>
        <v xml:space="preserve"> </v>
      </c>
    </row>
    <row r="1859" spans="2:7" ht="20.100000000000001" customHeight="1">
      <c r="B1859" s="11"/>
      <c r="C1859" s="11"/>
      <c r="D1859" s="15"/>
      <c r="E1859" s="11"/>
      <c r="F1859" s="16"/>
      <c r="G1859" s="53" t="str">
        <f t="shared" si="30"/>
        <v xml:space="preserve"> </v>
      </c>
    </row>
    <row r="1860" spans="2:7" ht="20.100000000000001" customHeight="1">
      <c r="B1860" s="11"/>
      <c r="C1860" s="11"/>
      <c r="D1860" s="15"/>
      <c r="E1860" s="11"/>
      <c r="F1860" s="16"/>
      <c r="G1860" s="53" t="str">
        <f t="shared" si="30"/>
        <v xml:space="preserve"> </v>
      </c>
    </row>
    <row r="1861" spans="2:7" ht="20.100000000000001" customHeight="1">
      <c r="B1861" s="11"/>
      <c r="C1861" s="11"/>
      <c r="D1861" s="15"/>
      <c r="E1861" s="11"/>
      <c r="F1861" s="16"/>
      <c r="G1861" s="53" t="str">
        <f t="shared" si="30"/>
        <v xml:space="preserve"> </v>
      </c>
    </row>
    <row r="1862" spans="2:7" ht="20.100000000000001" customHeight="1">
      <c r="B1862" s="11"/>
      <c r="C1862" s="11"/>
      <c r="D1862" s="15"/>
      <c r="E1862" s="11"/>
      <c r="F1862" s="16"/>
      <c r="G1862" s="53" t="str">
        <f t="shared" si="30"/>
        <v xml:space="preserve"> </v>
      </c>
    </row>
    <row r="1863" spans="2:7" ht="20.100000000000001" customHeight="1">
      <c r="B1863" s="11"/>
      <c r="C1863" s="11"/>
      <c r="D1863" s="15"/>
      <c r="E1863" s="11"/>
      <c r="F1863" s="16"/>
      <c r="G1863" s="53" t="str">
        <f t="shared" si="30"/>
        <v xml:space="preserve"> </v>
      </c>
    </row>
    <row r="1864" spans="2:7" ht="20.100000000000001" customHeight="1">
      <c r="B1864" s="11"/>
      <c r="C1864" s="11"/>
      <c r="D1864" s="15"/>
      <c r="E1864" s="11"/>
      <c r="F1864" s="16"/>
      <c r="G1864" s="53" t="str">
        <f t="shared" si="30"/>
        <v xml:space="preserve"> </v>
      </c>
    </row>
    <row r="1865" spans="2:7" ht="20.100000000000001" customHeight="1">
      <c r="B1865" s="11"/>
      <c r="C1865" s="11"/>
      <c r="D1865" s="15"/>
      <c r="E1865" s="11"/>
      <c r="F1865" s="16"/>
      <c r="G1865" s="53" t="str">
        <f t="shared" si="30"/>
        <v xml:space="preserve"> </v>
      </c>
    </row>
    <row r="1866" spans="2:7" ht="20.100000000000001" customHeight="1">
      <c r="B1866" s="11"/>
      <c r="C1866" s="11"/>
      <c r="D1866" s="15"/>
      <c r="E1866" s="11"/>
      <c r="F1866" s="16"/>
      <c r="G1866" s="53" t="str">
        <f t="shared" si="30"/>
        <v xml:space="preserve"> </v>
      </c>
    </row>
    <row r="1867" spans="2:7" ht="20.100000000000001" customHeight="1">
      <c r="B1867" s="11"/>
      <c r="C1867" s="11"/>
      <c r="D1867" s="15"/>
      <c r="E1867" s="11"/>
      <c r="F1867" s="16"/>
      <c r="G1867" s="53" t="str">
        <f t="shared" si="30"/>
        <v xml:space="preserve"> </v>
      </c>
    </row>
    <row r="1868" spans="2:7" ht="20.100000000000001" customHeight="1">
      <c r="B1868" s="11"/>
      <c r="C1868" s="11"/>
      <c r="D1868" s="15"/>
      <c r="E1868" s="11"/>
      <c r="F1868" s="16"/>
      <c r="G1868" s="53" t="str">
        <f t="shared" si="30"/>
        <v xml:space="preserve"> </v>
      </c>
    </row>
    <row r="1869" spans="2:7" ht="20.100000000000001" customHeight="1">
      <c r="B1869" s="11"/>
      <c r="C1869" s="11"/>
      <c r="D1869" s="15"/>
      <c r="E1869" s="11"/>
      <c r="F1869" s="16"/>
      <c r="G1869" s="53" t="str">
        <f t="shared" si="30"/>
        <v xml:space="preserve"> </v>
      </c>
    </row>
    <row r="1870" spans="2:7" ht="20.100000000000001" customHeight="1">
      <c r="B1870" s="11"/>
      <c r="C1870" s="11"/>
      <c r="D1870" s="15"/>
      <c r="E1870" s="11"/>
      <c r="F1870" s="16"/>
      <c r="G1870" s="53" t="str">
        <f t="shared" si="30"/>
        <v xml:space="preserve"> </v>
      </c>
    </row>
    <row r="1871" spans="2:7" ht="20.100000000000001" customHeight="1">
      <c r="B1871" s="11"/>
      <c r="C1871" s="11"/>
      <c r="D1871" s="15"/>
      <c r="E1871" s="11"/>
      <c r="F1871" s="16"/>
      <c r="G1871" s="53" t="str">
        <f t="shared" si="30"/>
        <v xml:space="preserve"> </v>
      </c>
    </row>
    <row r="1872" spans="2:7" ht="20.100000000000001" customHeight="1">
      <c r="B1872" s="11"/>
      <c r="C1872" s="11"/>
      <c r="D1872" s="15"/>
      <c r="E1872" s="11"/>
      <c r="F1872" s="16"/>
      <c r="G1872" s="53" t="str">
        <f t="shared" si="30"/>
        <v xml:space="preserve"> </v>
      </c>
    </row>
    <row r="1873" spans="2:7" ht="20.100000000000001" customHeight="1">
      <c r="B1873" s="11"/>
      <c r="C1873" s="11"/>
      <c r="D1873" s="15"/>
      <c r="E1873" s="11"/>
      <c r="F1873" s="16"/>
      <c r="G1873" s="53" t="str">
        <f t="shared" si="30"/>
        <v xml:space="preserve"> </v>
      </c>
    </row>
    <row r="1874" spans="2:7" ht="20.100000000000001" customHeight="1">
      <c r="B1874" s="11"/>
      <c r="C1874" s="11"/>
      <c r="D1874" s="15"/>
      <c r="E1874" s="11"/>
      <c r="F1874" s="16"/>
      <c r="G1874" s="53" t="str">
        <f t="shared" si="30"/>
        <v xml:space="preserve"> </v>
      </c>
    </row>
    <row r="1875" spans="2:7" ht="20.100000000000001" customHeight="1">
      <c r="B1875" s="11"/>
      <c r="C1875" s="11"/>
      <c r="D1875" s="15"/>
      <c r="E1875" s="11"/>
      <c r="F1875" s="16"/>
      <c r="G1875" s="53" t="str">
        <f t="shared" si="30"/>
        <v xml:space="preserve"> </v>
      </c>
    </row>
    <row r="1876" spans="2:7" ht="20.100000000000001" customHeight="1">
      <c r="B1876" s="11"/>
      <c r="C1876" s="11"/>
      <c r="D1876" s="15"/>
      <c r="E1876" s="11"/>
      <c r="F1876" s="16"/>
      <c r="G1876" s="53" t="str">
        <f t="shared" si="30"/>
        <v xml:space="preserve"> </v>
      </c>
    </row>
    <row r="1877" spans="2:7" ht="20.100000000000001" customHeight="1">
      <c r="B1877" s="11"/>
      <c r="C1877" s="11"/>
      <c r="D1877" s="15"/>
      <c r="E1877" s="11"/>
      <c r="F1877" s="16"/>
      <c r="G1877" s="53" t="str">
        <f t="shared" si="30"/>
        <v xml:space="preserve"> </v>
      </c>
    </row>
    <row r="1878" spans="2:7" ht="20.100000000000001" customHeight="1">
      <c r="B1878" s="11"/>
      <c r="C1878" s="11"/>
      <c r="D1878" s="15"/>
      <c r="E1878" s="11"/>
      <c r="F1878" s="16"/>
      <c r="G1878" s="53" t="str">
        <f t="shared" si="30"/>
        <v xml:space="preserve"> </v>
      </c>
    </row>
    <row r="1879" spans="2:7" ht="20.100000000000001" customHeight="1">
      <c r="B1879" s="11"/>
      <c r="C1879" s="11"/>
      <c r="D1879" s="15"/>
      <c r="E1879" s="11"/>
      <c r="F1879" s="16"/>
      <c r="G1879" s="53" t="str">
        <f t="shared" si="30"/>
        <v xml:space="preserve"> </v>
      </c>
    </row>
    <row r="1880" spans="2:7" ht="20.100000000000001" customHeight="1">
      <c r="B1880" s="11"/>
      <c r="C1880" s="11"/>
      <c r="D1880" s="15"/>
      <c r="E1880" s="11"/>
      <c r="F1880" s="16"/>
      <c r="G1880" s="53" t="str">
        <f t="shared" si="30"/>
        <v xml:space="preserve"> </v>
      </c>
    </row>
    <row r="1881" spans="2:7" ht="20.100000000000001" customHeight="1">
      <c r="B1881" s="11"/>
      <c r="C1881" s="11"/>
      <c r="D1881" s="15"/>
      <c r="E1881" s="11"/>
      <c r="F1881" s="16"/>
      <c r="G1881" s="53" t="str">
        <f t="shared" si="30"/>
        <v xml:space="preserve"> </v>
      </c>
    </row>
    <row r="1882" spans="2:7" ht="20.100000000000001" customHeight="1">
      <c r="B1882" s="11"/>
      <c r="C1882" s="11"/>
      <c r="D1882" s="15"/>
      <c r="E1882" s="11"/>
      <c r="F1882" s="16"/>
      <c r="G1882" s="53" t="str">
        <f t="shared" si="30"/>
        <v xml:space="preserve"> </v>
      </c>
    </row>
    <row r="1883" spans="2:7" ht="20.100000000000001" customHeight="1">
      <c r="B1883" s="11"/>
      <c r="C1883" s="11"/>
      <c r="D1883" s="15"/>
      <c r="E1883" s="11"/>
      <c r="F1883" s="16"/>
      <c r="G1883" s="53" t="str">
        <f t="shared" si="30"/>
        <v xml:space="preserve"> </v>
      </c>
    </row>
    <row r="1884" spans="2:7" ht="20.100000000000001" customHeight="1">
      <c r="B1884" s="11"/>
      <c r="C1884" s="11"/>
      <c r="D1884" s="15"/>
      <c r="E1884" s="11"/>
      <c r="F1884" s="16"/>
      <c r="G1884" s="53" t="str">
        <f t="shared" si="30"/>
        <v xml:space="preserve"> </v>
      </c>
    </row>
    <row r="1885" spans="2:7" ht="20.100000000000001" customHeight="1">
      <c r="B1885" s="11"/>
      <c r="C1885" s="11"/>
      <c r="D1885" s="15"/>
      <c r="E1885" s="11"/>
      <c r="F1885" s="16"/>
      <c r="G1885" s="53" t="str">
        <f t="shared" si="30"/>
        <v xml:space="preserve"> </v>
      </c>
    </row>
    <row r="1886" spans="2:7" ht="20.100000000000001" customHeight="1">
      <c r="B1886" s="11"/>
      <c r="C1886" s="11"/>
      <c r="D1886" s="15"/>
      <c r="E1886" s="11"/>
      <c r="F1886" s="16"/>
      <c r="G1886" s="53" t="str">
        <f t="shared" si="30"/>
        <v xml:space="preserve"> </v>
      </c>
    </row>
    <row r="1887" spans="2:7" ht="20.100000000000001" customHeight="1">
      <c r="B1887" s="11"/>
      <c r="C1887" s="11"/>
      <c r="D1887" s="15"/>
      <c r="E1887" s="11"/>
      <c r="F1887" s="16"/>
      <c r="G1887" s="53" t="str">
        <f t="shared" si="30"/>
        <v xml:space="preserve"> </v>
      </c>
    </row>
    <row r="1888" spans="2:7" ht="20.100000000000001" customHeight="1">
      <c r="B1888" s="11"/>
      <c r="C1888" s="11"/>
      <c r="D1888" s="15"/>
      <c r="E1888" s="11"/>
      <c r="F1888" s="16"/>
      <c r="G1888" s="53" t="str">
        <f t="shared" si="30"/>
        <v xml:space="preserve"> </v>
      </c>
    </row>
    <row r="1889" spans="2:7" ht="20.100000000000001" customHeight="1">
      <c r="B1889" s="11"/>
      <c r="C1889" s="11"/>
      <c r="D1889" s="15"/>
      <c r="E1889" s="11"/>
      <c r="F1889" s="16"/>
      <c r="G1889" s="53" t="str">
        <f t="shared" si="30"/>
        <v xml:space="preserve"> </v>
      </c>
    </row>
    <row r="1890" spans="2:7" ht="20.100000000000001" customHeight="1">
      <c r="B1890" s="11"/>
      <c r="C1890" s="11"/>
      <c r="D1890" s="15"/>
      <c r="E1890" s="11"/>
      <c r="F1890" s="16"/>
      <c r="G1890" s="53" t="str">
        <f t="shared" ref="G1890:G1953" si="31">IFERROR(IF(ISBLANK(C1890)," ",IF(ISBLANK(D1890),"NUM ARBOL",IF(ISBLANK(E1890),"DAP",IF(ISBLANK(F1890),"ALTURA",IF($E$33="DAP (cm)",PI()*((E1890/100)^2)/4*F1890*$F$9,IF($E$33="CAP (cm)",PI()*((E1890/PI()/100)^2)/4*F1890*$F$9))))))," ")</f>
        <v xml:space="preserve"> </v>
      </c>
    </row>
    <row r="1891" spans="2:7" ht="20.100000000000001" customHeight="1">
      <c r="B1891" s="11"/>
      <c r="C1891" s="11"/>
      <c r="D1891" s="15"/>
      <c r="E1891" s="11"/>
      <c r="F1891" s="16"/>
      <c r="G1891" s="53" t="str">
        <f t="shared" si="31"/>
        <v xml:space="preserve"> </v>
      </c>
    </row>
    <row r="1892" spans="2:7" ht="20.100000000000001" customHeight="1">
      <c r="B1892" s="11"/>
      <c r="C1892" s="11"/>
      <c r="D1892" s="15"/>
      <c r="E1892" s="11"/>
      <c r="F1892" s="16"/>
      <c r="G1892" s="53" t="str">
        <f t="shared" si="31"/>
        <v xml:space="preserve"> </v>
      </c>
    </row>
    <row r="1893" spans="2:7" ht="20.100000000000001" customHeight="1">
      <c r="B1893" s="11"/>
      <c r="C1893" s="11"/>
      <c r="D1893" s="15"/>
      <c r="E1893" s="11"/>
      <c r="F1893" s="16"/>
      <c r="G1893" s="53" t="str">
        <f t="shared" si="31"/>
        <v xml:space="preserve"> </v>
      </c>
    </row>
    <row r="1894" spans="2:7" ht="20.100000000000001" customHeight="1">
      <c r="B1894" s="11"/>
      <c r="C1894" s="11"/>
      <c r="D1894" s="15"/>
      <c r="E1894" s="11"/>
      <c r="F1894" s="16"/>
      <c r="G1894" s="53" t="str">
        <f t="shared" si="31"/>
        <v xml:space="preserve"> </v>
      </c>
    </row>
    <row r="1895" spans="2:7" ht="20.100000000000001" customHeight="1">
      <c r="B1895" s="11"/>
      <c r="C1895" s="11"/>
      <c r="D1895" s="15"/>
      <c r="E1895" s="11"/>
      <c r="F1895" s="16"/>
      <c r="G1895" s="53" t="str">
        <f t="shared" si="31"/>
        <v xml:space="preserve"> </v>
      </c>
    </row>
    <row r="1896" spans="2:7" ht="20.100000000000001" customHeight="1">
      <c r="B1896" s="11"/>
      <c r="C1896" s="11"/>
      <c r="D1896" s="15"/>
      <c r="E1896" s="11"/>
      <c r="F1896" s="16"/>
      <c r="G1896" s="53" t="str">
        <f t="shared" si="31"/>
        <v xml:space="preserve"> </v>
      </c>
    </row>
    <row r="1897" spans="2:7" ht="20.100000000000001" customHeight="1">
      <c r="B1897" s="11"/>
      <c r="C1897" s="11"/>
      <c r="D1897" s="15"/>
      <c r="E1897" s="11"/>
      <c r="F1897" s="16"/>
      <c r="G1897" s="53" t="str">
        <f t="shared" si="31"/>
        <v xml:space="preserve"> </v>
      </c>
    </row>
    <row r="1898" spans="2:7" ht="20.100000000000001" customHeight="1">
      <c r="B1898" s="11"/>
      <c r="C1898" s="11"/>
      <c r="D1898" s="15"/>
      <c r="E1898" s="11"/>
      <c r="F1898" s="16"/>
      <c r="G1898" s="53" t="str">
        <f t="shared" si="31"/>
        <v xml:space="preserve"> </v>
      </c>
    </row>
    <row r="1899" spans="2:7" ht="20.100000000000001" customHeight="1">
      <c r="B1899" s="11"/>
      <c r="C1899" s="11"/>
      <c r="D1899" s="15"/>
      <c r="E1899" s="11"/>
      <c r="F1899" s="16"/>
      <c r="G1899" s="53" t="str">
        <f t="shared" si="31"/>
        <v xml:space="preserve"> </v>
      </c>
    </row>
    <row r="1900" spans="2:7" ht="20.100000000000001" customHeight="1">
      <c r="B1900" s="11"/>
      <c r="C1900" s="11"/>
      <c r="D1900" s="15"/>
      <c r="E1900" s="11"/>
      <c r="F1900" s="16"/>
      <c r="G1900" s="53" t="str">
        <f t="shared" si="31"/>
        <v xml:space="preserve"> </v>
      </c>
    </row>
    <row r="1901" spans="2:7" ht="20.100000000000001" customHeight="1">
      <c r="B1901" s="11"/>
      <c r="C1901" s="11"/>
      <c r="D1901" s="15"/>
      <c r="E1901" s="11"/>
      <c r="F1901" s="16"/>
      <c r="G1901" s="53" t="str">
        <f t="shared" si="31"/>
        <v xml:space="preserve"> </v>
      </c>
    </row>
    <row r="1902" spans="2:7" ht="20.100000000000001" customHeight="1">
      <c r="B1902" s="11"/>
      <c r="C1902" s="11"/>
      <c r="D1902" s="15"/>
      <c r="E1902" s="11"/>
      <c r="F1902" s="16"/>
      <c r="G1902" s="53" t="str">
        <f t="shared" si="31"/>
        <v xml:space="preserve"> </v>
      </c>
    </row>
    <row r="1903" spans="2:7" ht="20.100000000000001" customHeight="1">
      <c r="B1903" s="11"/>
      <c r="C1903" s="11"/>
      <c r="D1903" s="15"/>
      <c r="E1903" s="11"/>
      <c r="F1903" s="16"/>
      <c r="G1903" s="53" t="str">
        <f t="shared" si="31"/>
        <v xml:space="preserve"> </v>
      </c>
    </row>
    <row r="1904" spans="2:7" ht="20.100000000000001" customHeight="1">
      <c r="B1904" s="11"/>
      <c r="C1904" s="11"/>
      <c r="D1904" s="15"/>
      <c r="E1904" s="11"/>
      <c r="F1904" s="16"/>
      <c r="G1904" s="53" t="str">
        <f t="shared" si="31"/>
        <v xml:space="preserve"> </v>
      </c>
    </row>
    <row r="1905" spans="2:7" ht="20.100000000000001" customHeight="1">
      <c r="B1905" s="11"/>
      <c r="C1905" s="11"/>
      <c r="D1905" s="15"/>
      <c r="E1905" s="11"/>
      <c r="F1905" s="16"/>
      <c r="G1905" s="53" t="str">
        <f t="shared" si="31"/>
        <v xml:space="preserve"> </v>
      </c>
    </row>
    <row r="1906" spans="2:7" ht="20.100000000000001" customHeight="1">
      <c r="B1906" s="11"/>
      <c r="C1906" s="11"/>
      <c r="D1906" s="15"/>
      <c r="E1906" s="11"/>
      <c r="F1906" s="16"/>
      <c r="G1906" s="53" t="str">
        <f t="shared" si="31"/>
        <v xml:space="preserve"> </v>
      </c>
    </row>
    <row r="1907" spans="2:7" ht="20.100000000000001" customHeight="1">
      <c r="B1907" s="11"/>
      <c r="C1907" s="11"/>
      <c r="D1907" s="15"/>
      <c r="E1907" s="11"/>
      <c r="F1907" s="16"/>
      <c r="G1907" s="53" t="str">
        <f t="shared" si="31"/>
        <v xml:space="preserve"> </v>
      </c>
    </row>
    <row r="1908" spans="2:7" ht="20.100000000000001" customHeight="1">
      <c r="B1908" s="11"/>
      <c r="C1908" s="11"/>
      <c r="D1908" s="15"/>
      <c r="E1908" s="11"/>
      <c r="F1908" s="16"/>
      <c r="G1908" s="53" t="str">
        <f t="shared" si="31"/>
        <v xml:space="preserve"> </v>
      </c>
    </row>
    <row r="1909" spans="2:7" ht="20.100000000000001" customHeight="1">
      <c r="B1909" s="11"/>
      <c r="C1909" s="11"/>
      <c r="D1909" s="15"/>
      <c r="E1909" s="11"/>
      <c r="F1909" s="16"/>
      <c r="G1909" s="53" t="str">
        <f t="shared" si="31"/>
        <v xml:space="preserve"> </v>
      </c>
    </row>
    <row r="1910" spans="2:7" ht="20.100000000000001" customHeight="1">
      <c r="B1910" s="11"/>
      <c r="C1910" s="11"/>
      <c r="D1910" s="15"/>
      <c r="E1910" s="11"/>
      <c r="F1910" s="16"/>
      <c r="G1910" s="53" t="str">
        <f t="shared" si="31"/>
        <v xml:space="preserve"> </v>
      </c>
    </row>
    <row r="1911" spans="2:7" ht="20.100000000000001" customHeight="1">
      <c r="B1911" s="11"/>
      <c r="C1911" s="11"/>
      <c r="D1911" s="15"/>
      <c r="E1911" s="11"/>
      <c r="F1911" s="16"/>
      <c r="G1911" s="53" t="str">
        <f t="shared" si="31"/>
        <v xml:space="preserve"> </v>
      </c>
    </row>
    <row r="1912" spans="2:7" ht="20.100000000000001" customHeight="1">
      <c r="B1912" s="11"/>
      <c r="C1912" s="11"/>
      <c r="D1912" s="15"/>
      <c r="E1912" s="11"/>
      <c r="F1912" s="16"/>
      <c r="G1912" s="53" t="str">
        <f t="shared" si="31"/>
        <v xml:space="preserve"> </v>
      </c>
    </row>
    <row r="1913" spans="2:7" ht="20.100000000000001" customHeight="1">
      <c r="B1913" s="11"/>
      <c r="C1913" s="11"/>
      <c r="D1913" s="15"/>
      <c r="E1913" s="11"/>
      <c r="F1913" s="16"/>
      <c r="G1913" s="53" t="str">
        <f t="shared" si="31"/>
        <v xml:space="preserve"> </v>
      </c>
    </row>
    <row r="1914" spans="2:7" ht="20.100000000000001" customHeight="1">
      <c r="B1914" s="11"/>
      <c r="C1914" s="11"/>
      <c r="D1914" s="15"/>
      <c r="E1914" s="11"/>
      <c r="F1914" s="16"/>
      <c r="G1914" s="53" t="str">
        <f t="shared" si="31"/>
        <v xml:space="preserve"> </v>
      </c>
    </row>
    <row r="1915" spans="2:7" ht="20.100000000000001" customHeight="1">
      <c r="B1915" s="11"/>
      <c r="C1915" s="11"/>
      <c r="D1915" s="15"/>
      <c r="E1915" s="11"/>
      <c r="F1915" s="16"/>
      <c r="G1915" s="53" t="str">
        <f t="shared" si="31"/>
        <v xml:space="preserve"> </v>
      </c>
    </row>
    <row r="1916" spans="2:7" ht="20.100000000000001" customHeight="1">
      <c r="B1916" s="11"/>
      <c r="C1916" s="11"/>
      <c r="D1916" s="15"/>
      <c r="E1916" s="11"/>
      <c r="F1916" s="16"/>
      <c r="G1916" s="53" t="str">
        <f t="shared" si="31"/>
        <v xml:space="preserve"> </v>
      </c>
    </row>
    <row r="1917" spans="2:7" ht="20.100000000000001" customHeight="1">
      <c r="B1917" s="11"/>
      <c r="C1917" s="11"/>
      <c r="D1917" s="15"/>
      <c r="E1917" s="11"/>
      <c r="F1917" s="16"/>
      <c r="G1917" s="53" t="str">
        <f t="shared" si="31"/>
        <v xml:space="preserve"> </v>
      </c>
    </row>
    <row r="1918" spans="2:7" ht="20.100000000000001" customHeight="1">
      <c r="B1918" s="11"/>
      <c r="C1918" s="11"/>
      <c r="D1918" s="15"/>
      <c r="E1918" s="11"/>
      <c r="F1918" s="16"/>
      <c r="G1918" s="53" t="str">
        <f t="shared" si="31"/>
        <v xml:space="preserve"> </v>
      </c>
    </row>
    <row r="1919" spans="2:7" ht="20.100000000000001" customHeight="1">
      <c r="B1919" s="11"/>
      <c r="C1919" s="11"/>
      <c r="D1919" s="15"/>
      <c r="E1919" s="11"/>
      <c r="F1919" s="16"/>
      <c r="G1919" s="53" t="str">
        <f t="shared" si="31"/>
        <v xml:space="preserve"> </v>
      </c>
    </row>
    <row r="1920" spans="2:7" ht="20.100000000000001" customHeight="1">
      <c r="B1920" s="11"/>
      <c r="C1920" s="11"/>
      <c r="D1920" s="15"/>
      <c r="E1920" s="11"/>
      <c r="F1920" s="16"/>
      <c r="G1920" s="53" t="str">
        <f t="shared" si="31"/>
        <v xml:space="preserve"> </v>
      </c>
    </row>
    <row r="1921" spans="2:7" ht="20.100000000000001" customHeight="1">
      <c r="B1921" s="11"/>
      <c r="C1921" s="11"/>
      <c r="D1921" s="15"/>
      <c r="E1921" s="11"/>
      <c r="F1921" s="16"/>
      <c r="G1921" s="53" t="str">
        <f t="shared" si="31"/>
        <v xml:space="preserve"> </v>
      </c>
    </row>
    <row r="1922" spans="2:7" ht="20.100000000000001" customHeight="1">
      <c r="B1922" s="11"/>
      <c r="C1922" s="11"/>
      <c r="D1922" s="15"/>
      <c r="E1922" s="11"/>
      <c r="F1922" s="16"/>
      <c r="G1922" s="53" t="str">
        <f t="shared" si="31"/>
        <v xml:space="preserve"> </v>
      </c>
    </row>
    <row r="1923" spans="2:7" ht="20.100000000000001" customHeight="1">
      <c r="B1923" s="11"/>
      <c r="C1923" s="11"/>
      <c r="D1923" s="15"/>
      <c r="E1923" s="11"/>
      <c r="F1923" s="16"/>
      <c r="G1923" s="53" t="str">
        <f t="shared" si="31"/>
        <v xml:space="preserve"> </v>
      </c>
    </row>
    <row r="1924" spans="2:7" ht="20.100000000000001" customHeight="1">
      <c r="B1924" s="11"/>
      <c r="C1924" s="11"/>
      <c r="D1924" s="15"/>
      <c r="E1924" s="11"/>
      <c r="F1924" s="16"/>
      <c r="G1924" s="53" t="str">
        <f t="shared" si="31"/>
        <v xml:space="preserve"> </v>
      </c>
    </row>
    <row r="1925" spans="2:7" ht="20.100000000000001" customHeight="1">
      <c r="B1925" s="11"/>
      <c r="C1925" s="11"/>
      <c r="D1925" s="15"/>
      <c r="E1925" s="11"/>
      <c r="F1925" s="16"/>
      <c r="G1925" s="53" t="str">
        <f t="shared" si="31"/>
        <v xml:space="preserve"> </v>
      </c>
    </row>
    <row r="1926" spans="2:7" ht="20.100000000000001" customHeight="1">
      <c r="B1926" s="11"/>
      <c r="C1926" s="11"/>
      <c r="D1926" s="15"/>
      <c r="E1926" s="11"/>
      <c r="F1926" s="16"/>
      <c r="G1926" s="53" t="str">
        <f t="shared" si="31"/>
        <v xml:space="preserve"> </v>
      </c>
    </row>
    <row r="1927" spans="2:7" ht="20.100000000000001" customHeight="1">
      <c r="B1927" s="11"/>
      <c r="C1927" s="11"/>
      <c r="D1927" s="15"/>
      <c r="E1927" s="11"/>
      <c r="F1927" s="16"/>
      <c r="G1927" s="53" t="str">
        <f t="shared" si="31"/>
        <v xml:space="preserve"> </v>
      </c>
    </row>
    <row r="1928" spans="2:7" ht="20.100000000000001" customHeight="1">
      <c r="B1928" s="11"/>
      <c r="C1928" s="11"/>
      <c r="D1928" s="15"/>
      <c r="E1928" s="11"/>
      <c r="F1928" s="16"/>
      <c r="G1928" s="53" t="str">
        <f t="shared" si="31"/>
        <v xml:space="preserve"> </v>
      </c>
    </row>
    <row r="1929" spans="2:7" ht="20.100000000000001" customHeight="1">
      <c r="B1929" s="11"/>
      <c r="C1929" s="11"/>
      <c r="D1929" s="15"/>
      <c r="E1929" s="11"/>
      <c r="F1929" s="16"/>
      <c r="G1929" s="53" t="str">
        <f t="shared" si="31"/>
        <v xml:space="preserve"> </v>
      </c>
    </row>
    <row r="1930" spans="2:7" ht="20.100000000000001" customHeight="1">
      <c r="B1930" s="11"/>
      <c r="C1930" s="11"/>
      <c r="D1930" s="15"/>
      <c r="E1930" s="11"/>
      <c r="F1930" s="16"/>
      <c r="G1930" s="53" t="str">
        <f t="shared" si="31"/>
        <v xml:space="preserve"> </v>
      </c>
    </row>
    <row r="1931" spans="2:7" ht="20.100000000000001" customHeight="1">
      <c r="B1931" s="11"/>
      <c r="C1931" s="11"/>
      <c r="D1931" s="15"/>
      <c r="E1931" s="11"/>
      <c r="F1931" s="16"/>
      <c r="G1931" s="53" t="str">
        <f t="shared" si="31"/>
        <v xml:space="preserve"> </v>
      </c>
    </row>
    <row r="1932" spans="2:7" ht="20.100000000000001" customHeight="1">
      <c r="B1932" s="11"/>
      <c r="C1932" s="11"/>
      <c r="D1932" s="15"/>
      <c r="E1932" s="11"/>
      <c r="F1932" s="16"/>
      <c r="G1932" s="53" t="str">
        <f t="shared" si="31"/>
        <v xml:space="preserve"> </v>
      </c>
    </row>
    <row r="1933" spans="2:7" ht="20.100000000000001" customHeight="1">
      <c r="B1933" s="11"/>
      <c r="C1933" s="11"/>
      <c r="D1933" s="15"/>
      <c r="E1933" s="11"/>
      <c r="F1933" s="16"/>
      <c r="G1933" s="53" t="str">
        <f t="shared" si="31"/>
        <v xml:space="preserve"> </v>
      </c>
    </row>
    <row r="1934" spans="2:7" ht="20.100000000000001" customHeight="1">
      <c r="B1934" s="11"/>
      <c r="C1934" s="11"/>
      <c r="D1934" s="15"/>
      <c r="E1934" s="11"/>
      <c r="F1934" s="16"/>
      <c r="G1934" s="53" t="str">
        <f t="shared" si="31"/>
        <v xml:space="preserve"> </v>
      </c>
    </row>
    <row r="1935" spans="2:7" ht="20.100000000000001" customHeight="1">
      <c r="B1935" s="11"/>
      <c r="C1935" s="11"/>
      <c r="D1935" s="15"/>
      <c r="E1935" s="11"/>
      <c r="F1935" s="16"/>
      <c r="G1935" s="53" t="str">
        <f t="shared" si="31"/>
        <v xml:space="preserve"> </v>
      </c>
    </row>
    <row r="1936" spans="2:7" ht="20.100000000000001" customHeight="1">
      <c r="B1936" s="11"/>
      <c r="C1936" s="11"/>
      <c r="D1936" s="15"/>
      <c r="E1936" s="11"/>
      <c r="F1936" s="16"/>
      <c r="G1936" s="53" t="str">
        <f t="shared" si="31"/>
        <v xml:space="preserve"> </v>
      </c>
    </row>
    <row r="1937" spans="2:7" ht="20.100000000000001" customHeight="1">
      <c r="B1937" s="11"/>
      <c r="C1937" s="11"/>
      <c r="D1937" s="15"/>
      <c r="E1937" s="11"/>
      <c r="F1937" s="16"/>
      <c r="G1937" s="53" t="str">
        <f t="shared" si="31"/>
        <v xml:space="preserve"> </v>
      </c>
    </row>
    <row r="1938" spans="2:7" ht="20.100000000000001" customHeight="1">
      <c r="B1938" s="11"/>
      <c r="C1938" s="11"/>
      <c r="D1938" s="15"/>
      <c r="E1938" s="11"/>
      <c r="F1938" s="16"/>
      <c r="G1938" s="53" t="str">
        <f t="shared" si="31"/>
        <v xml:space="preserve"> </v>
      </c>
    </row>
    <row r="1939" spans="2:7" ht="20.100000000000001" customHeight="1">
      <c r="B1939" s="11"/>
      <c r="C1939" s="11"/>
      <c r="D1939" s="15"/>
      <c r="E1939" s="11"/>
      <c r="F1939" s="16"/>
      <c r="G1939" s="53" t="str">
        <f t="shared" si="31"/>
        <v xml:space="preserve"> </v>
      </c>
    </row>
    <row r="1940" spans="2:7" ht="20.100000000000001" customHeight="1">
      <c r="B1940" s="11"/>
      <c r="C1940" s="11"/>
      <c r="D1940" s="15"/>
      <c r="E1940" s="11"/>
      <c r="F1940" s="16"/>
      <c r="G1940" s="53" t="str">
        <f t="shared" si="31"/>
        <v xml:space="preserve"> </v>
      </c>
    </row>
    <row r="1941" spans="2:7" ht="20.100000000000001" customHeight="1">
      <c r="B1941" s="11"/>
      <c r="C1941" s="11"/>
      <c r="D1941" s="15"/>
      <c r="E1941" s="11"/>
      <c r="F1941" s="16"/>
      <c r="G1941" s="53" t="str">
        <f t="shared" si="31"/>
        <v xml:space="preserve"> </v>
      </c>
    </row>
    <row r="1942" spans="2:7" ht="20.100000000000001" customHeight="1">
      <c r="B1942" s="11"/>
      <c r="C1942" s="11"/>
      <c r="D1942" s="15"/>
      <c r="E1942" s="11"/>
      <c r="F1942" s="16"/>
      <c r="G1942" s="53" t="str">
        <f t="shared" si="31"/>
        <v xml:space="preserve"> </v>
      </c>
    </row>
    <row r="1943" spans="2:7" ht="20.100000000000001" customHeight="1">
      <c r="B1943" s="11"/>
      <c r="C1943" s="11"/>
      <c r="D1943" s="15"/>
      <c r="E1943" s="11"/>
      <c r="F1943" s="16"/>
      <c r="G1943" s="53" t="str">
        <f t="shared" si="31"/>
        <v xml:space="preserve"> </v>
      </c>
    </row>
    <row r="1944" spans="2:7" ht="20.100000000000001" customHeight="1">
      <c r="B1944" s="11"/>
      <c r="C1944" s="11"/>
      <c r="D1944" s="15"/>
      <c r="E1944" s="11"/>
      <c r="F1944" s="16"/>
      <c r="G1944" s="53" t="str">
        <f t="shared" si="31"/>
        <v xml:space="preserve"> </v>
      </c>
    </row>
    <row r="1945" spans="2:7" ht="20.100000000000001" customHeight="1">
      <c r="B1945" s="11"/>
      <c r="C1945" s="11"/>
      <c r="D1945" s="15"/>
      <c r="E1945" s="11"/>
      <c r="F1945" s="16"/>
      <c r="G1945" s="53" t="str">
        <f t="shared" si="31"/>
        <v xml:space="preserve"> </v>
      </c>
    </row>
    <row r="1946" spans="2:7" ht="20.100000000000001" customHeight="1">
      <c r="B1946" s="11"/>
      <c r="C1946" s="11"/>
      <c r="D1946" s="15"/>
      <c r="E1946" s="11"/>
      <c r="F1946" s="16"/>
      <c r="G1946" s="53" t="str">
        <f t="shared" si="31"/>
        <v xml:space="preserve"> </v>
      </c>
    </row>
    <row r="1947" spans="2:7" ht="20.100000000000001" customHeight="1">
      <c r="B1947" s="11"/>
      <c r="C1947" s="11"/>
      <c r="D1947" s="15"/>
      <c r="E1947" s="11"/>
      <c r="F1947" s="16"/>
      <c r="G1947" s="53" t="str">
        <f t="shared" si="31"/>
        <v xml:space="preserve"> </v>
      </c>
    </row>
    <row r="1948" spans="2:7" ht="20.100000000000001" customHeight="1">
      <c r="B1948" s="11"/>
      <c r="C1948" s="11"/>
      <c r="D1948" s="15"/>
      <c r="E1948" s="11"/>
      <c r="F1948" s="16"/>
      <c r="G1948" s="53" t="str">
        <f t="shared" si="31"/>
        <v xml:space="preserve"> </v>
      </c>
    </row>
    <row r="1949" spans="2:7" ht="20.100000000000001" customHeight="1">
      <c r="B1949" s="11"/>
      <c r="C1949" s="11"/>
      <c r="D1949" s="15"/>
      <c r="E1949" s="11"/>
      <c r="F1949" s="16"/>
      <c r="G1949" s="53" t="str">
        <f t="shared" si="31"/>
        <v xml:space="preserve"> </v>
      </c>
    </row>
    <row r="1950" spans="2:7" ht="20.100000000000001" customHeight="1">
      <c r="B1950" s="11"/>
      <c r="C1950" s="11"/>
      <c r="D1950" s="15"/>
      <c r="E1950" s="11"/>
      <c r="F1950" s="16"/>
      <c r="G1950" s="53" t="str">
        <f t="shared" si="31"/>
        <v xml:space="preserve"> </v>
      </c>
    </row>
    <row r="1951" spans="2:7" ht="20.100000000000001" customHeight="1">
      <c r="B1951" s="11"/>
      <c r="C1951" s="11"/>
      <c r="D1951" s="15"/>
      <c r="E1951" s="11"/>
      <c r="F1951" s="16"/>
      <c r="G1951" s="53" t="str">
        <f t="shared" si="31"/>
        <v xml:space="preserve"> </v>
      </c>
    </row>
    <row r="1952" spans="2:7" ht="20.100000000000001" customHeight="1">
      <c r="B1952" s="11"/>
      <c r="C1952" s="11"/>
      <c r="D1952" s="15"/>
      <c r="E1952" s="11"/>
      <c r="F1952" s="16"/>
      <c r="G1952" s="53" t="str">
        <f t="shared" si="31"/>
        <v xml:space="preserve"> </v>
      </c>
    </row>
    <row r="1953" spans="2:7" ht="20.100000000000001" customHeight="1">
      <c r="B1953" s="11"/>
      <c r="C1953" s="11"/>
      <c r="D1953" s="15"/>
      <c r="E1953" s="11"/>
      <c r="F1953" s="16"/>
      <c r="G1953" s="53" t="str">
        <f t="shared" si="31"/>
        <v xml:space="preserve"> </v>
      </c>
    </row>
    <row r="1954" spans="2:7" ht="20.100000000000001" customHeight="1">
      <c r="B1954" s="11"/>
      <c r="C1954" s="11"/>
      <c r="D1954" s="15"/>
      <c r="E1954" s="11"/>
      <c r="F1954" s="16"/>
      <c r="G1954" s="53" t="str">
        <f t="shared" ref="G1954:G2017" si="32">IFERROR(IF(ISBLANK(C1954)," ",IF(ISBLANK(D1954),"NUM ARBOL",IF(ISBLANK(E1954),"DAP",IF(ISBLANK(F1954),"ALTURA",IF($E$33="DAP (cm)",PI()*((E1954/100)^2)/4*F1954*$F$9,IF($E$33="CAP (cm)",PI()*((E1954/PI()/100)^2)/4*F1954*$F$9))))))," ")</f>
        <v xml:space="preserve"> </v>
      </c>
    </row>
    <row r="1955" spans="2:7" ht="20.100000000000001" customHeight="1">
      <c r="B1955" s="11"/>
      <c r="C1955" s="11"/>
      <c r="D1955" s="15"/>
      <c r="E1955" s="11"/>
      <c r="F1955" s="16"/>
      <c r="G1955" s="53" t="str">
        <f t="shared" si="32"/>
        <v xml:space="preserve"> </v>
      </c>
    </row>
    <row r="1956" spans="2:7" ht="20.100000000000001" customHeight="1">
      <c r="B1956" s="11"/>
      <c r="C1956" s="11"/>
      <c r="D1956" s="15"/>
      <c r="E1956" s="11"/>
      <c r="F1956" s="16"/>
      <c r="G1956" s="53" t="str">
        <f t="shared" si="32"/>
        <v xml:space="preserve"> </v>
      </c>
    </row>
    <row r="1957" spans="2:7" ht="20.100000000000001" customHeight="1">
      <c r="B1957" s="11"/>
      <c r="C1957" s="11"/>
      <c r="D1957" s="15"/>
      <c r="E1957" s="11"/>
      <c r="F1957" s="16"/>
      <c r="G1957" s="53" t="str">
        <f t="shared" si="32"/>
        <v xml:space="preserve"> </v>
      </c>
    </row>
    <row r="1958" spans="2:7" ht="20.100000000000001" customHeight="1">
      <c r="B1958" s="11"/>
      <c r="C1958" s="11"/>
      <c r="D1958" s="15"/>
      <c r="E1958" s="11"/>
      <c r="F1958" s="16"/>
      <c r="G1958" s="53" t="str">
        <f t="shared" si="32"/>
        <v xml:space="preserve"> </v>
      </c>
    </row>
    <row r="1959" spans="2:7" ht="20.100000000000001" customHeight="1">
      <c r="B1959" s="11"/>
      <c r="C1959" s="11"/>
      <c r="D1959" s="15"/>
      <c r="E1959" s="11"/>
      <c r="F1959" s="16"/>
      <c r="G1959" s="53" t="str">
        <f t="shared" si="32"/>
        <v xml:space="preserve"> </v>
      </c>
    </row>
    <row r="1960" spans="2:7" ht="20.100000000000001" customHeight="1">
      <c r="B1960" s="11"/>
      <c r="C1960" s="11"/>
      <c r="D1960" s="15"/>
      <c r="E1960" s="11"/>
      <c r="F1960" s="16"/>
      <c r="G1960" s="53" t="str">
        <f t="shared" si="32"/>
        <v xml:space="preserve"> </v>
      </c>
    </row>
    <row r="1961" spans="2:7" ht="20.100000000000001" customHeight="1">
      <c r="B1961" s="11"/>
      <c r="C1961" s="11"/>
      <c r="D1961" s="15"/>
      <c r="E1961" s="11"/>
      <c r="F1961" s="16"/>
      <c r="G1961" s="53" t="str">
        <f t="shared" si="32"/>
        <v xml:space="preserve"> </v>
      </c>
    </row>
    <row r="1962" spans="2:7" ht="20.100000000000001" customHeight="1">
      <c r="B1962" s="11"/>
      <c r="C1962" s="11"/>
      <c r="D1962" s="15"/>
      <c r="E1962" s="11"/>
      <c r="F1962" s="16"/>
      <c r="G1962" s="53" t="str">
        <f t="shared" si="32"/>
        <v xml:space="preserve"> </v>
      </c>
    </row>
    <row r="1963" spans="2:7" ht="20.100000000000001" customHeight="1">
      <c r="B1963" s="11"/>
      <c r="C1963" s="11"/>
      <c r="D1963" s="15"/>
      <c r="E1963" s="11"/>
      <c r="F1963" s="16"/>
      <c r="G1963" s="53" t="str">
        <f t="shared" si="32"/>
        <v xml:space="preserve"> </v>
      </c>
    </row>
    <row r="1964" spans="2:7" ht="20.100000000000001" customHeight="1">
      <c r="B1964" s="11"/>
      <c r="C1964" s="11"/>
      <c r="D1964" s="15"/>
      <c r="E1964" s="11"/>
      <c r="F1964" s="16"/>
      <c r="G1964" s="53" t="str">
        <f t="shared" si="32"/>
        <v xml:space="preserve"> </v>
      </c>
    </row>
    <row r="1965" spans="2:7" ht="20.100000000000001" customHeight="1">
      <c r="B1965" s="11"/>
      <c r="C1965" s="11"/>
      <c r="D1965" s="15"/>
      <c r="E1965" s="11"/>
      <c r="F1965" s="16"/>
      <c r="G1965" s="53" t="str">
        <f t="shared" si="32"/>
        <v xml:space="preserve"> </v>
      </c>
    </row>
    <row r="1966" spans="2:7" ht="20.100000000000001" customHeight="1">
      <c r="B1966" s="11"/>
      <c r="C1966" s="11"/>
      <c r="D1966" s="15"/>
      <c r="E1966" s="11"/>
      <c r="F1966" s="16"/>
      <c r="G1966" s="53" t="str">
        <f t="shared" si="32"/>
        <v xml:space="preserve"> </v>
      </c>
    </row>
    <row r="1967" spans="2:7" ht="20.100000000000001" customHeight="1">
      <c r="B1967" s="11"/>
      <c r="C1967" s="11"/>
      <c r="D1967" s="15"/>
      <c r="E1967" s="11"/>
      <c r="F1967" s="16"/>
      <c r="G1967" s="53" t="str">
        <f t="shared" si="32"/>
        <v xml:space="preserve"> </v>
      </c>
    </row>
    <row r="1968" spans="2:7" ht="20.100000000000001" customHeight="1">
      <c r="B1968" s="11"/>
      <c r="C1968" s="11"/>
      <c r="D1968" s="15"/>
      <c r="E1968" s="11"/>
      <c r="F1968" s="16"/>
      <c r="G1968" s="53" t="str">
        <f t="shared" si="32"/>
        <v xml:space="preserve"> </v>
      </c>
    </row>
    <row r="1969" spans="2:7" ht="20.100000000000001" customHeight="1">
      <c r="B1969" s="11"/>
      <c r="C1969" s="11"/>
      <c r="D1969" s="15"/>
      <c r="E1969" s="11"/>
      <c r="F1969" s="16"/>
      <c r="G1969" s="53" t="str">
        <f t="shared" si="32"/>
        <v xml:space="preserve"> </v>
      </c>
    </row>
    <row r="1970" spans="2:7" ht="20.100000000000001" customHeight="1">
      <c r="B1970" s="11"/>
      <c r="C1970" s="11"/>
      <c r="D1970" s="15"/>
      <c r="E1970" s="11"/>
      <c r="F1970" s="16"/>
      <c r="G1970" s="53" t="str">
        <f t="shared" si="32"/>
        <v xml:space="preserve"> </v>
      </c>
    </row>
    <row r="1971" spans="2:7" ht="20.100000000000001" customHeight="1">
      <c r="B1971" s="11"/>
      <c r="C1971" s="11"/>
      <c r="D1971" s="15"/>
      <c r="E1971" s="11"/>
      <c r="F1971" s="16"/>
      <c r="G1971" s="53" t="str">
        <f t="shared" si="32"/>
        <v xml:space="preserve"> </v>
      </c>
    </row>
    <row r="1972" spans="2:7" ht="20.100000000000001" customHeight="1">
      <c r="B1972" s="11"/>
      <c r="C1972" s="11"/>
      <c r="D1972" s="15"/>
      <c r="E1972" s="11"/>
      <c r="F1972" s="16"/>
      <c r="G1972" s="53" t="str">
        <f t="shared" si="32"/>
        <v xml:space="preserve"> </v>
      </c>
    </row>
    <row r="1973" spans="2:7" ht="20.100000000000001" customHeight="1">
      <c r="B1973" s="11"/>
      <c r="C1973" s="11"/>
      <c r="D1973" s="15"/>
      <c r="E1973" s="11"/>
      <c r="F1973" s="16"/>
      <c r="G1973" s="53" t="str">
        <f t="shared" si="32"/>
        <v xml:space="preserve"> </v>
      </c>
    </row>
    <row r="1974" spans="2:7" ht="20.100000000000001" customHeight="1">
      <c r="B1974" s="11"/>
      <c r="C1974" s="11"/>
      <c r="D1974" s="15"/>
      <c r="E1974" s="11"/>
      <c r="F1974" s="16"/>
      <c r="G1974" s="53" t="str">
        <f t="shared" si="32"/>
        <v xml:space="preserve"> </v>
      </c>
    </row>
    <row r="1975" spans="2:7" ht="20.100000000000001" customHeight="1">
      <c r="B1975" s="11"/>
      <c r="C1975" s="11"/>
      <c r="D1975" s="15"/>
      <c r="E1975" s="11"/>
      <c r="F1975" s="16"/>
      <c r="G1975" s="53" t="str">
        <f t="shared" si="32"/>
        <v xml:space="preserve"> </v>
      </c>
    </row>
    <row r="1976" spans="2:7" ht="20.100000000000001" customHeight="1">
      <c r="B1976" s="11"/>
      <c r="C1976" s="11"/>
      <c r="D1976" s="15"/>
      <c r="E1976" s="11"/>
      <c r="F1976" s="16"/>
      <c r="G1976" s="53" t="str">
        <f t="shared" si="32"/>
        <v xml:space="preserve"> </v>
      </c>
    </row>
    <row r="1977" spans="2:7" ht="20.100000000000001" customHeight="1">
      <c r="B1977" s="11"/>
      <c r="C1977" s="11"/>
      <c r="D1977" s="15"/>
      <c r="E1977" s="11"/>
      <c r="F1977" s="16"/>
      <c r="G1977" s="53" t="str">
        <f t="shared" si="32"/>
        <v xml:space="preserve"> </v>
      </c>
    </row>
    <row r="1978" spans="2:7" ht="20.100000000000001" customHeight="1">
      <c r="B1978" s="11"/>
      <c r="C1978" s="11"/>
      <c r="D1978" s="15"/>
      <c r="E1978" s="11"/>
      <c r="F1978" s="16"/>
      <c r="G1978" s="53" t="str">
        <f t="shared" si="32"/>
        <v xml:space="preserve"> </v>
      </c>
    </row>
    <row r="1979" spans="2:7" ht="20.100000000000001" customHeight="1">
      <c r="B1979" s="11"/>
      <c r="C1979" s="11"/>
      <c r="D1979" s="15"/>
      <c r="E1979" s="11"/>
      <c r="F1979" s="16"/>
      <c r="G1979" s="53" t="str">
        <f t="shared" si="32"/>
        <v xml:space="preserve"> </v>
      </c>
    </row>
    <row r="1980" spans="2:7" ht="20.100000000000001" customHeight="1">
      <c r="B1980" s="11"/>
      <c r="C1980" s="11"/>
      <c r="D1980" s="15"/>
      <c r="E1980" s="11"/>
      <c r="F1980" s="16"/>
      <c r="G1980" s="53" t="str">
        <f t="shared" si="32"/>
        <v xml:space="preserve"> </v>
      </c>
    </row>
    <row r="1981" spans="2:7" ht="20.100000000000001" customHeight="1">
      <c r="B1981" s="11"/>
      <c r="C1981" s="11"/>
      <c r="D1981" s="15"/>
      <c r="E1981" s="11"/>
      <c r="F1981" s="16"/>
      <c r="G1981" s="53" t="str">
        <f t="shared" si="32"/>
        <v xml:space="preserve"> </v>
      </c>
    </row>
    <row r="1982" spans="2:7" ht="20.100000000000001" customHeight="1">
      <c r="B1982" s="11"/>
      <c r="C1982" s="11"/>
      <c r="D1982" s="15"/>
      <c r="E1982" s="11"/>
      <c r="F1982" s="16"/>
      <c r="G1982" s="53" t="str">
        <f t="shared" si="32"/>
        <v xml:space="preserve"> </v>
      </c>
    </row>
    <row r="1983" spans="2:7" ht="20.100000000000001" customHeight="1">
      <c r="B1983" s="11"/>
      <c r="C1983" s="11"/>
      <c r="D1983" s="15"/>
      <c r="E1983" s="11"/>
      <c r="F1983" s="16"/>
      <c r="G1983" s="53" t="str">
        <f t="shared" si="32"/>
        <v xml:space="preserve"> </v>
      </c>
    </row>
    <row r="1984" spans="2:7" ht="20.100000000000001" customHeight="1">
      <c r="B1984" s="11"/>
      <c r="C1984" s="11"/>
      <c r="D1984" s="15"/>
      <c r="E1984" s="11"/>
      <c r="F1984" s="16"/>
      <c r="G1984" s="53" t="str">
        <f t="shared" si="32"/>
        <v xml:space="preserve"> </v>
      </c>
    </row>
    <row r="1985" spans="2:7" ht="20.100000000000001" customHeight="1">
      <c r="B1985" s="11"/>
      <c r="C1985" s="11"/>
      <c r="D1985" s="15"/>
      <c r="E1985" s="11"/>
      <c r="F1985" s="16"/>
      <c r="G1985" s="53" t="str">
        <f t="shared" si="32"/>
        <v xml:space="preserve"> </v>
      </c>
    </row>
    <row r="1986" spans="2:7" ht="20.100000000000001" customHeight="1">
      <c r="B1986" s="11"/>
      <c r="C1986" s="11"/>
      <c r="D1986" s="15"/>
      <c r="E1986" s="11"/>
      <c r="F1986" s="16"/>
      <c r="G1986" s="53" t="str">
        <f t="shared" si="32"/>
        <v xml:space="preserve"> </v>
      </c>
    </row>
    <row r="1987" spans="2:7" ht="20.100000000000001" customHeight="1">
      <c r="B1987" s="11"/>
      <c r="C1987" s="11"/>
      <c r="D1987" s="15"/>
      <c r="E1987" s="11"/>
      <c r="F1987" s="16"/>
      <c r="G1987" s="53" t="str">
        <f t="shared" si="32"/>
        <v xml:space="preserve"> </v>
      </c>
    </row>
    <row r="1988" spans="2:7" ht="20.100000000000001" customHeight="1">
      <c r="B1988" s="11"/>
      <c r="C1988" s="11"/>
      <c r="D1988" s="15"/>
      <c r="E1988" s="11"/>
      <c r="F1988" s="16"/>
      <c r="G1988" s="53" t="str">
        <f t="shared" si="32"/>
        <v xml:space="preserve"> </v>
      </c>
    </row>
    <row r="1989" spans="2:7" ht="20.100000000000001" customHeight="1">
      <c r="B1989" s="11"/>
      <c r="C1989" s="11"/>
      <c r="D1989" s="15"/>
      <c r="E1989" s="11"/>
      <c r="F1989" s="16"/>
      <c r="G1989" s="53" t="str">
        <f t="shared" si="32"/>
        <v xml:space="preserve"> </v>
      </c>
    </row>
    <row r="1990" spans="2:7" ht="20.100000000000001" customHeight="1">
      <c r="B1990" s="11"/>
      <c r="C1990" s="11"/>
      <c r="D1990" s="15"/>
      <c r="E1990" s="11"/>
      <c r="F1990" s="16"/>
      <c r="G1990" s="53" t="str">
        <f t="shared" si="32"/>
        <v xml:space="preserve"> </v>
      </c>
    </row>
    <row r="1991" spans="2:7" ht="20.100000000000001" customHeight="1">
      <c r="B1991" s="11"/>
      <c r="C1991" s="11"/>
      <c r="D1991" s="15"/>
      <c r="E1991" s="11"/>
      <c r="F1991" s="16"/>
      <c r="G1991" s="53" t="str">
        <f t="shared" si="32"/>
        <v xml:space="preserve"> </v>
      </c>
    </row>
    <row r="1992" spans="2:7" ht="20.100000000000001" customHeight="1">
      <c r="B1992" s="11"/>
      <c r="C1992" s="11"/>
      <c r="D1992" s="15"/>
      <c r="E1992" s="11"/>
      <c r="F1992" s="16"/>
      <c r="G1992" s="53" t="str">
        <f t="shared" si="32"/>
        <v xml:space="preserve"> </v>
      </c>
    </row>
    <row r="1993" spans="2:7" ht="20.100000000000001" customHeight="1">
      <c r="B1993" s="11"/>
      <c r="C1993" s="11"/>
      <c r="D1993" s="15"/>
      <c r="E1993" s="11"/>
      <c r="F1993" s="16"/>
      <c r="G1993" s="53" t="str">
        <f t="shared" si="32"/>
        <v xml:space="preserve"> </v>
      </c>
    </row>
    <row r="1994" spans="2:7" ht="20.100000000000001" customHeight="1">
      <c r="B1994" s="11"/>
      <c r="C1994" s="11"/>
      <c r="D1994" s="15"/>
      <c r="E1994" s="11"/>
      <c r="F1994" s="16"/>
      <c r="G1994" s="53" t="str">
        <f t="shared" si="32"/>
        <v xml:space="preserve"> </v>
      </c>
    </row>
    <row r="1995" spans="2:7" ht="20.100000000000001" customHeight="1">
      <c r="B1995" s="11"/>
      <c r="C1995" s="11"/>
      <c r="D1995" s="15"/>
      <c r="E1995" s="11"/>
      <c r="F1995" s="16"/>
      <c r="G1995" s="53" t="str">
        <f t="shared" si="32"/>
        <v xml:space="preserve"> </v>
      </c>
    </row>
    <row r="1996" spans="2:7" ht="20.100000000000001" customHeight="1">
      <c r="B1996" s="11"/>
      <c r="C1996" s="11"/>
      <c r="D1996" s="15"/>
      <c r="E1996" s="11"/>
      <c r="F1996" s="16"/>
      <c r="G1996" s="53" t="str">
        <f t="shared" si="32"/>
        <v xml:space="preserve"> </v>
      </c>
    </row>
    <row r="1997" spans="2:7" ht="20.100000000000001" customHeight="1">
      <c r="B1997" s="11"/>
      <c r="C1997" s="11"/>
      <c r="D1997" s="15"/>
      <c r="E1997" s="11"/>
      <c r="F1997" s="16"/>
      <c r="G1997" s="53" t="str">
        <f t="shared" si="32"/>
        <v xml:space="preserve"> </v>
      </c>
    </row>
    <row r="1998" spans="2:7" ht="20.100000000000001" customHeight="1">
      <c r="B1998" s="11"/>
      <c r="C1998" s="11"/>
      <c r="D1998" s="15"/>
      <c r="E1998" s="11"/>
      <c r="F1998" s="16"/>
      <c r="G1998" s="53" t="str">
        <f t="shared" si="32"/>
        <v xml:space="preserve"> </v>
      </c>
    </row>
    <row r="1999" spans="2:7" ht="20.100000000000001" customHeight="1">
      <c r="B1999" s="11"/>
      <c r="C1999" s="11"/>
      <c r="D1999" s="15"/>
      <c r="E1999" s="11"/>
      <c r="F1999" s="16"/>
      <c r="G1999" s="53" t="str">
        <f t="shared" si="32"/>
        <v xml:space="preserve"> </v>
      </c>
    </row>
    <row r="2000" spans="2:7" ht="20.100000000000001" customHeight="1">
      <c r="B2000" s="11"/>
      <c r="C2000" s="11"/>
      <c r="D2000" s="15"/>
      <c r="E2000" s="11"/>
      <c r="F2000" s="16"/>
      <c r="G2000" s="53" t="str">
        <f t="shared" si="32"/>
        <v xml:space="preserve"> </v>
      </c>
    </row>
    <row r="2001" spans="2:7" ht="20.100000000000001" customHeight="1">
      <c r="B2001" s="11"/>
      <c r="C2001" s="11"/>
      <c r="D2001" s="15"/>
      <c r="E2001" s="11"/>
      <c r="F2001" s="16"/>
      <c r="G2001" s="53" t="str">
        <f t="shared" si="32"/>
        <v xml:space="preserve"> </v>
      </c>
    </row>
    <row r="2002" spans="2:7" ht="20.100000000000001" customHeight="1">
      <c r="B2002" s="11"/>
      <c r="C2002" s="11"/>
      <c r="D2002" s="15"/>
      <c r="E2002" s="11"/>
      <c r="F2002" s="16"/>
      <c r="G2002" s="53" t="str">
        <f t="shared" si="32"/>
        <v xml:space="preserve"> </v>
      </c>
    </row>
    <row r="2003" spans="2:7" ht="20.100000000000001" customHeight="1">
      <c r="B2003" s="11"/>
      <c r="C2003" s="11"/>
      <c r="D2003" s="15"/>
      <c r="E2003" s="11"/>
      <c r="F2003" s="16"/>
      <c r="G2003" s="53" t="str">
        <f t="shared" si="32"/>
        <v xml:space="preserve"> </v>
      </c>
    </row>
    <row r="2004" spans="2:7" ht="20.100000000000001" customHeight="1">
      <c r="B2004" s="11"/>
      <c r="C2004" s="11"/>
      <c r="D2004" s="15"/>
      <c r="E2004" s="11"/>
      <c r="F2004" s="16"/>
      <c r="G2004" s="53" t="str">
        <f t="shared" si="32"/>
        <v xml:space="preserve"> </v>
      </c>
    </row>
    <row r="2005" spans="2:7" ht="20.100000000000001" customHeight="1">
      <c r="B2005" s="11"/>
      <c r="C2005" s="11"/>
      <c r="D2005" s="15"/>
      <c r="E2005" s="11"/>
      <c r="F2005" s="16"/>
      <c r="G2005" s="53" t="str">
        <f t="shared" si="32"/>
        <v xml:space="preserve"> </v>
      </c>
    </row>
    <row r="2006" spans="2:7" ht="20.100000000000001" customHeight="1">
      <c r="B2006" s="11"/>
      <c r="C2006" s="11"/>
      <c r="D2006" s="15"/>
      <c r="E2006" s="11"/>
      <c r="F2006" s="16"/>
      <c r="G2006" s="53" t="str">
        <f t="shared" si="32"/>
        <v xml:space="preserve"> </v>
      </c>
    </row>
    <row r="2007" spans="2:7" ht="20.100000000000001" customHeight="1">
      <c r="B2007" s="11"/>
      <c r="C2007" s="11"/>
      <c r="D2007" s="15"/>
      <c r="E2007" s="11"/>
      <c r="F2007" s="16"/>
      <c r="G2007" s="53" t="str">
        <f t="shared" si="32"/>
        <v xml:space="preserve"> </v>
      </c>
    </row>
    <row r="2008" spans="2:7" ht="20.100000000000001" customHeight="1">
      <c r="B2008" s="11"/>
      <c r="C2008" s="11"/>
      <c r="D2008" s="15"/>
      <c r="E2008" s="11"/>
      <c r="F2008" s="16"/>
      <c r="G2008" s="53" t="str">
        <f t="shared" si="32"/>
        <v xml:space="preserve"> </v>
      </c>
    </row>
    <row r="2009" spans="2:7" ht="20.100000000000001" customHeight="1">
      <c r="B2009" s="11"/>
      <c r="C2009" s="11"/>
      <c r="D2009" s="15"/>
      <c r="E2009" s="11"/>
      <c r="F2009" s="16"/>
      <c r="G2009" s="53" t="str">
        <f t="shared" si="32"/>
        <v xml:space="preserve"> </v>
      </c>
    </row>
    <row r="2010" spans="2:7" ht="20.100000000000001" customHeight="1">
      <c r="B2010" s="11"/>
      <c r="C2010" s="11"/>
      <c r="D2010" s="15"/>
      <c r="E2010" s="11"/>
      <c r="F2010" s="16"/>
      <c r="G2010" s="53" t="str">
        <f t="shared" si="32"/>
        <v xml:space="preserve"> </v>
      </c>
    </row>
    <row r="2011" spans="2:7" ht="20.100000000000001" customHeight="1">
      <c r="B2011" s="11"/>
      <c r="C2011" s="11"/>
      <c r="D2011" s="15"/>
      <c r="E2011" s="11"/>
      <c r="F2011" s="16"/>
      <c r="G2011" s="53" t="str">
        <f t="shared" si="32"/>
        <v xml:space="preserve"> </v>
      </c>
    </row>
    <row r="2012" spans="2:7" ht="20.100000000000001" customHeight="1">
      <c r="B2012" s="11"/>
      <c r="C2012" s="11"/>
      <c r="D2012" s="15"/>
      <c r="E2012" s="11"/>
      <c r="F2012" s="16"/>
      <c r="G2012" s="53" t="str">
        <f t="shared" si="32"/>
        <v xml:space="preserve"> </v>
      </c>
    </row>
    <row r="2013" spans="2:7" ht="20.100000000000001" customHeight="1">
      <c r="B2013" s="11"/>
      <c r="C2013" s="11"/>
      <c r="D2013" s="15"/>
      <c r="E2013" s="11"/>
      <c r="F2013" s="16"/>
      <c r="G2013" s="53" t="str">
        <f t="shared" si="32"/>
        <v xml:space="preserve"> </v>
      </c>
    </row>
    <row r="2014" spans="2:7" ht="20.100000000000001" customHeight="1">
      <c r="B2014" s="11"/>
      <c r="C2014" s="11"/>
      <c r="D2014" s="15"/>
      <c r="E2014" s="11"/>
      <c r="F2014" s="16"/>
      <c r="G2014" s="53" t="str">
        <f t="shared" si="32"/>
        <v xml:space="preserve"> </v>
      </c>
    </row>
    <row r="2015" spans="2:7" ht="20.100000000000001" customHeight="1">
      <c r="B2015" s="11"/>
      <c r="C2015" s="11"/>
      <c r="D2015" s="15"/>
      <c r="E2015" s="11"/>
      <c r="F2015" s="16"/>
      <c r="G2015" s="53" t="str">
        <f t="shared" si="32"/>
        <v xml:space="preserve"> </v>
      </c>
    </row>
    <row r="2016" spans="2:7" ht="20.100000000000001" customHeight="1">
      <c r="B2016" s="11"/>
      <c r="C2016" s="11"/>
      <c r="D2016" s="15"/>
      <c r="E2016" s="11"/>
      <c r="F2016" s="16"/>
      <c r="G2016" s="53" t="str">
        <f t="shared" si="32"/>
        <v xml:space="preserve"> </v>
      </c>
    </row>
    <row r="2017" spans="2:7" ht="20.100000000000001" customHeight="1">
      <c r="B2017" s="11"/>
      <c r="C2017" s="11"/>
      <c r="D2017" s="15"/>
      <c r="E2017" s="11"/>
      <c r="F2017" s="16"/>
      <c r="G2017" s="53" t="str">
        <f t="shared" si="32"/>
        <v xml:space="preserve"> </v>
      </c>
    </row>
    <row r="2018" spans="2:7" ht="20.100000000000001" customHeight="1">
      <c r="B2018" s="11"/>
      <c r="C2018" s="11"/>
      <c r="D2018" s="15"/>
      <c r="E2018" s="11"/>
      <c r="F2018" s="16"/>
      <c r="G2018" s="53" t="str">
        <f t="shared" ref="G2018:G2081" si="33">IFERROR(IF(ISBLANK(C2018)," ",IF(ISBLANK(D2018),"NUM ARBOL",IF(ISBLANK(E2018),"DAP",IF(ISBLANK(F2018),"ALTURA",IF($E$33="DAP (cm)",PI()*((E2018/100)^2)/4*F2018*$F$9,IF($E$33="CAP (cm)",PI()*((E2018/PI()/100)^2)/4*F2018*$F$9))))))," ")</f>
        <v xml:space="preserve"> </v>
      </c>
    </row>
    <row r="2019" spans="2:7" ht="20.100000000000001" customHeight="1">
      <c r="B2019" s="11"/>
      <c r="C2019" s="11"/>
      <c r="D2019" s="15"/>
      <c r="E2019" s="11"/>
      <c r="F2019" s="16"/>
      <c r="G2019" s="53" t="str">
        <f t="shared" si="33"/>
        <v xml:space="preserve"> </v>
      </c>
    </row>
    <row r="2020" spans="2:7" ht="20.100000000000001" customHeight="1">
      <c r="B2020" s="11"/>
      <c r="C2020" s="11"/>
      <c r="D2020" s="15"/>
      <c r="E2020" s="11"/>
      <c r="F2020" s="16"/>
      <c r="G2020" s="53" t="str">
        <f t="shared" si="33"/>
        <v xml:space="preserve"> </v>
      </c>
    </row>
    <row r="2021" spans="2:7" ht="20.100000000000001" customHeight="1">
      <c r="B2021" s="11"/>
      <c r="C2021" s="11"/>
      <c r="D2021" s="15"/>
      <c r="E2021" s="11"/>
      <c r="F2021" s="16"/>
      <c r="G2021" s="53" t="str">
        <f t="shared" si="33"/>
        <v xml:space="preserve"> </v>
      </c>
    </row>
    <row r="2022" spans="2:7" ht="20.100000000000001" customHeight="1">
      <c r="B2022" s="11"/>
      <c r="C2022" s="11"/>
      <c r="D2022" s="15"/>
      <c r="E2022" s="11"/>
      <c r="F2022" s="16"/>
      <c r="G2022" s="53" t="str">
        <f t="shared" si="33"/>
        <v xml:space="preserve"> </v>
      </c>
    </row>
    <row r="2023" spans="2:7" ht="20.100000000000001" customHeight="1">
      <c r="B2023" s="11"/>
      <c r="C2023" s="11"/>
      <c r="D2023" s="15"/>
      <c r="E2023" s="11"/>
      <c r="F2023" s="16"/>
      <c r="G2023" s="53" t="str">
        <f t="shared" si="33"/>
        <v xml:space="preserve"> </v>
      </c>
    </row>
    <row r="2024" spans="2:7" ht="20.100000000000001" customHeight="1">
      <c r="B2024" s="11"/>
      <c r="C2024" s="11"/>
      <c r="D2024" s="15"/>
      <c r="E2024" s="11"/>
      <c r="F2024" s="16"/>
      <c r="G2024" s="53" t="str">
        <f t="shared" si="33"/>
        <v xml:space="preserve"> </v>
      </c>
    </row>
    <row r="2025" spans="2:7" ht="20.100000000000001" customHeight="1">
      <c r="B2025" s="11"/>
      <c r="C2025" s="11"/>
      <c r="D2025" s="15"/>
      <c r="E2025" s="11"/>
      <c r="F2025" s="16"/>
      <c r="G2025" s="53" t="str">
        <f t="shared" si="33"/>
        <v xml:space="preserve"> </v>
      </c>
    </row>
    <row r="2026" spans="2:7" ht="20.100000000000001" customHeight="1">
      <c r="B2026" s="11"/>
      <c r="C2026" s="11"/>
      <c r="D2026" s="15"/>
      <c r="E2026" s="11"/>
      <c r="F2026" s="16"/>
      <c r="G2026" s="53" t="str">
        <f t="shared" si="33"/>
        <v xml:space="preserve"> </v>
      </c>
    </row>
    <row r="2027" spans="2:7" ht="20.100000000000001" customHeight="1">
      <c r="B2027" s="11"/>
      <c r="C2027" s="11"/>
      <c r="D2027" s="15"/>
      <c r="E2027" s="11"/>
      <c r="F2027" s="16"/>
      <c r="G2027" s="53" t="str">
        <f t="shared" si="33"/>
        <v xml:space="preserve"> </v>
      </c>
    </row>
    <row r="2028" spans="2:7" ht="20.100000000000001" customHeight="1">
      <c r="B2028" s="11"/>
      <c r="C2028" s="11"/>
      <c r="D2028" s="15"/>
      <c r="E2028" s="11"/>
      <c r="F2028" s="16"/>
      <c r="G2028" s="53" t="str">
        <f t="shared" si="33"/>
        <v xml:space="preserve"> </v>
      </c>
    </row>
    <row r="2029" spans="2:7" ht="20.100000000000001" customHeight="1">
      <c r="B2029" s="11"/>
      <c r="C2029" s="11"/>
      <c r="D2029" s="15"/>
      <c r="E2029" s="11"/>
      <c r="F2029" s="16"/>
      <c r="G2029" s="53" t="str">
        <f t="shared" si="33"/>
        <v xml:space="preserve"> </v>
      </c>
    </row>
    <row r="2030" spans="2:7" ht="20.100000000000001" customHeight="1">
      <c r="B2030" s="11"/>
      <c r="C2030" s="11"/>
      <c r="D2030" s="15"/>
      <c r="E2030" s="11"/>
      <c r="F2030" s="16"/>
      <c r="G2030" s="53" t="str">
        <f t="shared" si="33"/>
        <v xml:space="preserve"> </v>
      </c>
    </row>
    <row r="2031" spans="2:7" ht="20.100000000000001" customHeight="1">
      <c r="B2031" s="11"/>
      <c r="C2031" s="11"/>
      <c r="D2031" s="15"/>
      <c r="E2031" s="11"/>
      <c r="F2031" s="16"/>
      <c r="G2031" s="53" t="str">
        <f t="shared" si="33"/>
        <v xml:space="preserve"> </v>
      </c>
    </row>
    <row r="2032" spans="2:7" ht="20.100000000000001" customHeight="1">
      <c r="B2032" s="11"/>
      <c r="C2032" s="11"/>
      <c r="D2032" s="15"/>
      <c r="E2032" s="11"/>
      <c r="F2032" s="16"/>
      <c r="G2032" s="53" t="str">
        <f t="shared" si="33"/>
        <v xml:space="preserve"> </v>
      </c>
    </row>
    <row r="2033" spans="2:7" ht="20.100000000000001" customHeight="1">
      <c r="B2033" s="11"/>
      <c r="C2033" s="11"/>
      <c r="D2033" s="15"/>
      <c r="E2033" s="11"/>
      <c r="F2033" s="16"/>
      <c r="G2033" s="53" t="str">
        <f t="shared" si="33"/>
        <v xml:space="preserve"> </v>
      </c>
    </row>
    <row r="2034" spans="2:7" ht="20.100000000000001" customHeight="1">
      <c r="B2034" s="11"/>
      <c r="C2034" s="11"/>
      <c r="D2034" s="15"/>
      <c r="E2034" s="11"/>
      <c r="F2034" s="16"/>
      <c r="G2034" s="53" t="str">
        <f t="shared" si="33"/>
        <v xml:space="preserve"> </v>
      </c>
    </row>
    <row r="2035" spans="2:7" ht="20.100000000000001" customHeight="1">
      <c r="B2035" s="11"/>
      <c r="C2035" s="11"/>
      <c r="D2035" s="15"/>
      <c r="E2035" s="11"/>
      <c r="F2035" s="16"/>
      <c r="G2035" s="53" t="str">
        <f t="shared" si="33"/>
        <v xml:space="preserve"> </v>
      </c>
    </row>
    <row r="2036" spans="2:7" ht="20.100000000000001" customHeight="1">
      <c r="B2036" s="11"/>
      <c r="C2036" s="11"/>
      <c r="D2036" s="15"/>
      <c r="E2036" s="11"/>
      <c r="F2036" s="16"/>
      <c r="G2036" s="53" t="str">
        <f t="shared" si="33"/>
        <v xml:space="preserve"> </v>
      </c>
    </row>
    <row r="2037" spans="2:7" ht="20.100000000000001" customHeight="1">
      <c r="B2037" s="11"/>
      <c r="C2037" s="11"/>
      <c r="D2037" s="15"/>
      <c r="E2037" s="11"/>
      <c r="F2037" s="16"/>
      <c r="G2037" s="53" t="str">
        <f t="shared" si="33"/>
        <v xml:space="preserve"> </v>
      </c>
    </row>
    <row r="2038" spans="2:7" ht="20.100000000000001" customHeight="1">
      <c r="B2038" s="11"/>
      <c r="C2038" s="11"/>
      <c r="D2038" s="15"/>
      <c r="E2038" s="11"/>
      <c r="F2038" s="16"/>
      <c r="G2038" s="53" t="str">
        <f t="shared" si="33"/>
        <v xml:space="preserve"> </v>
      </c>
    </row>
    <row r="2039" spans="2:7" ht="20.100000000000001" customHeight="1">
      <c r="B2039" s="11"/>
      <c r="C2039" s="11"/>
      <c r="D2039" s="15"/>
      <c r="E2039" s="11"/>
      <c r="F2039" s="16"/>
      <c r="G2039" s="53" t="str">
        <f t="shared" si="33"/>
        <v xml:space="preserve"> </v>
      </c>
    </row>
    <row r="2040" spans="2:7" ht="20.100000000000001" customHeight="1">
      <c r="B2040" s="11"/>
      <c r="C2040" s="11"/>
      <c r="D2040" s="15"/>
      <c r="E2040" s="11"/>
      <c r="F2040" s="16"/>
      <c r="G2040" s="53" t="str">
        <f t="shared" si="33"/>
        <v xml:space="preserve"> </v>
      </c>
    </row>
    <row r="2041" spans="2:7" ht="20.100000000000001" customHeight="1">
      <c r="B2041" s="11"/>
      <c r="C2041" s="11"/>
      <c r="D2041" s="15"/>
      <c r="E2041" s="11"/>
      <c r="F2041" s="16"/>
      <c r="G2041" s="53" t="str">
        <f t="shared" si="33"/>
        <v xml:space="preserve"> </v>
      </c>
    </row>
    <row r="2042" spans="2:7" ht="20.100000000000001" customHeight="1">
      <c r="B2042" s="11"/>
      <c r="C2042" s="11"/>
      <c r="D2042" s="15"/>
      <c r="E2042" s="11"/>
      <c r="F2042" s="16"/>
      <c r="G2042" s="53" t="str">
        <f t="shared" si="33"/>
        <v xml:space="preserve"> </v>
      </c>
    </row>
    <row r="2043" spans="2:7" ht="20.100000000000001" customHeight="1">
      <c r="B2043" s="11"/>
      <c r="C2043" s="11"/>
      <c r="D2043" s="15"/>
      <c r="E2043" s="11"/>
      <c r="F2043" s="16"/>
      <c r="G2043" s="53" t="str">
        <f t="shared" si="33"/>
        <v xml:space="preserve"> </v>
      </c>
    </row>
    <row r="2044" spans="2:7" ht="20.100000000000001" customHeight="1">
      <c r="B2044" s="11"/>
      <c r="C2044" s="11"/>
      <c r="D2044" s="15"/>
      <c r="E2044" s="11"/>
      <c r="F2044" s="16"/>
      <c r="G2044" s="53" t="str">
        <f t="shared" si="33"/>
        <v xml:space="preserve"> </v>
      </c>
    </row>
    <row r="2045" spans="2:7" ht="20.100000000000001" customHeight="1">
      <c r="B2045" s="11"/>
      <c r="C2045" s="11"/>
      <c r="D2045" s="15"/>
      <c r="E2045" s="11"/>
      <c r="F2045" s="16"/>
      <c r="G2045" s="53" t="str">
        <f t="shared" si="33"/>
        <v xml:space="preserve"> </v>
      </c>
    </row>
    <row r="2046" spans="2:7" ht="20.100000000000001" customHeight="1">
      <c r="B2046" s="11"/>
      <c r="C2046" s="11"/>
      <c r="D2046" s="15"/>
      <c r="E2046" s="11"/>
      <c r="F2046" s="16"/>
      <c r="G2046" s="53" t="str">
        <f t="shared" si="33"/>
        <v xml:space="preserve"> </v>
      </c>
    </row>
    <row r="2047" spans="2:7" ht="20.100000000000001" customHeight="1">
      <c r="B2047" s="11"/>
      <c r="C2047" s="11"/>
      <c r="D2047" s="15"/>
      <c r="E2047" s="11"/>
      <c r="F2047" s="16"/>
      <c r="G2047" s="53" t="str">
        <f t="shared" si="33"/>
        <v xml:space="preserve"> </v>
      </c>
    </row>
    <row r="2048" spans="2:7" ht="20.100000000000001" customHeight="1">
      <c r="B2048" s="11"/>
      <c r="C2048" s="11"/>
      <c r="D2048" s="15"/>
      <c r="E2048" s="11"/>
      <c r="F2048" s="16"/>
      <c r="G2048" s="53" t="str">
        <f t="shared" si="33"/>
        <v xml:space="preserve"> </v>
      </c>
    </row>
    <row r="2049" spans="2:7" ht="20.100000000000001" customHeight="1">
      <c r="B2049" s="11"/>
      <c r="C2049" s="11"/>
      <c r="D2049" s="15"/>
      <c r="E2049" s="11"/>
      <c r="F2049" s="16"/>
      <c r="G2049" s="53" t="str">
        <f t="shared" si="33"/>
        <v xml:space="preserve"> </v>
      </c>
    </row>
    <row r="2050" spans="2:7" ht="20.100000000000001" customHeight="1">
      <c r="B2050" s="11"/>
      <c r="C2050" s="11"/>
      <c r="D2050" s="15"/>
      <c r="E2050" s="11"/>
      <c r="F2050" s="16"/>
      <c r="G2050" s="53" t="str">
        <f t="shared" si="33"/>
        <v xml:space="preserve"> </v>
      </c>
    </row>
    <row r="2051" spans="2:7" ht="20.100000000000001" customHeight="1">
      <c r="B2051" s="11"/>
      <c r="C2051" s="11"/>
      <c r="D2051" s="15"/>
      <c r="E2051" s="11"/>
      <c r="F2051" s="16"/>
      <c r="G2051" s="53" t="str">
        <f t="shared" si="33"/>
        <v xml:space="preserve"> </v>
      </c>
    </row>
    <row r="2052" spans="2:7" ht="20.100000000000001" customHeight="1">
      <c r="B2052" s="11"/>
      <c r="C2052" s="11"/>
      <c r="D2052" s="15"/>
      <c r="E2052" s="11"/>
      <c r="F2052" s="16"/>
      <c r="G2052" s="53" t="str">
        <f t="shared" si="33"/>
        <v xml:space="preserve"> </v>
      </c>
    </row>
    <row r="2053" spans="2:7" ht="20.100000000000001" customHeight="1">
      <c r="B2053" s="11"/>
      <c r="C2053" s="11"/>
      <c r="D2053" s="15"/>
      <c r="E2053" s="11"/>
      <c r="F2053" s="16"/>
      <c r="G2053" s="53" t="str">
        <f t="shared" si="33"/>
        <v xml:space="preserve"> </v>
      </c>
    </row>
    <row r="2054" spans="2:7" ht="20.100000000000001" customHeight="1">
      <c r="B2054" s="11"/>
      <c r="C2054" s="11"/>
      <c r="D2054" s="15"/>
      <c r="E2054" s="11"/>
      <c r="F2054" s="16"/>
      <c r="G2054" s="53" t="str">
        <f t="shared" si="33"/>
        <v xml:space="preserve"> </v>
      </c>
    </row>
    <row r="2055" spans="2:7" ht="20.100000000000001" customHeight="1">
      <c r="B2055" s="11"/>
      <c r="C2055" s="11"/>
      <c r="D2055" s="15"/>
      <c r="E2055" s="11"/>
      <c r="F2055" s="16"/>
      <c r="G2055" s="53" t="str">
        <f t="shared" si="33"/>
        <v xml:space="preserve"> </v>
      </c>
    </row>
    <row r="2056" spans="2:7" ht="20.100000000000001" customHeight="1">
      <c r="B2056" s="11"/>
      <c r="C2056" s="11"/>
      <c r="D2056" s="15"/>
      <c r="E2056" s="11"/>
      <c r="F2056" s="16"/>
      <c r="G2056" s="53" t="str">
        <f t="shared" si="33"/>
        <v xml:space="preserve"> </v>
      </c>
    </row>
    <row r="2057" spans="2:7" ht="20.100000000000001" customHeight="1">
      <c r="B2057" s="11"/>
      <c r="C2057" s="11"/>
      <c r="D2057" s="15"/>
      <c r="E2057" s="11"/>
      <c r="F2057" s="16"/>
      <c r="G2057" s="53" t="str">
        <f t="shared" si="33"/>
        <v xml:space="preserve"> </v>
      </c>
    </row>
    <row r="2058" spans="2:7" ht="20.100000000000001" customHeight="1">
      <c r="B2058" s="11"/>
      <c r="C2058" s="11"/>
      <c r="D2058" s="15"/>
      <c r="E2058" s="11"/>
      <c r="F2058" s="16"/>
      <c r="G2058" s="53" t="str">
        <f t="shared" si="33"/>
        <v xml:space="preserve"> </v>
      </c>
    </row>
    <row r="2059" spans="2:7" ht="20.100000000000001" customHeight="1">
      <c r="B2059" s="11"/>
      <c r="C2059" s="11"/>
      <c r="D2059" s="15"/>
      <c r="E2059" s="11"/>
      <c r="F2059" s="16"/>
      <c r="G2059" s="53" t="str">
        <f t="shared" si="33"/>
        <v xml:space="preserve"> </v>
      </c>
    </row>
    <row r="2060" spans="2:7" ht="20.100000000000001" customHeight="1">
      <c r="B2060" s="11"/>
      <c r="C2060" s="11"/>
      <c r="D2060" s="15"/>
      <c r="E2060" s="11"/>
      <c r="F2060" s="16"/>
      <c r="G2060" s="53" t="str">
        <f t="shared" si="33"/>
        <v xml:space="preserve"> </v>
      </c>
    </row>
    <row r="2061" spans="2:7" ht="20.100000000000001" customHeight="1">
      <c r="B2061" s="11"/>
      <c r="C2061" s="11"/>
      <c r="D2061" s="15"/>
      <c r="E2061" s="11"/>
      <c r="F2061" s="16"/>
      <c r="G2061" s="53" t="str">
        <f t="shared" si="33"/>
        <v xml:space="preserve"> </v>
      </c>
    </row>
    <row r="2062" spans="2:7" ht="20.100000000000001" customHeight="1">
      <c r="B2062" s="11"/>
      <c r="C2062" s="11"/>
      <c r="D2062" s="15"/>
      <c r="E2062" s="11"/>
      <c r="F2062" s="16"/>
      <c r="G2062" s="53" t="str">
        <f t="shared" si="33"/>
        <v xml:space="preserve"> </v>
      </c>
    </row>
    <row r="2063" spans="2:7" ht="20.100000000000001" customHeight="1">
      <c r="B2063" s="11"/>
      <c r="C2063" s="11"/>
      <c r="D2063" s="15"/>
      <c r="E2063" s="11"/>
      <c r="F2063" s="16"/>
      <c r="G2063" s="53" t="str">
        <f t="shared" si="33"/>
        <v xml:space="preserve"> </v>
      </c>
    </row>
    <row r="2064" spans="2:7" ht="20.100000000000001" customHeight="1">
      <c r="B2064" s="11"/>
      <c r="C2064" s="11"/>
      <c r="D2064" s="15"/>
      <c r="E2064" s="11"/>
      <c r="F2064" s="16"/>
      <c r="G2064" s="53" t="str">
        <f t="shared" si="33"/>
        <v xml:space="preserve"> </v>
      </c>
    </row>
    <row r="2065" spans="2:7" ht="20.100000000000001" customHeight="1">
      <c r="B2065" s="11"/>
      <c r="C2065" s="11"/>
      <c r="D2065" s="15"/>
      <c r="E2065" s="11"/>
      <c r="F2065" s="16"/>
      <c r="G2065" s="53" t="str">
        <f t="shared" si="33"/>
        <v xml:space="preserve"> </v>
      </c>
    </row>
    <row r="2066" spans="2:7" ht="20.100000000000001" customHeight="1">
      <c r="B2066" s="11"/>
      <c r="C2066" s="11"/>
      <c r="D2066" s="15"/>
      <c r="E2066" s="11"/>
      <c r="F2066" s="16"/>
      <c r="G2066" s="53" t="str">
        <f t="shared" si="33"/>
        <v xml:space="preserve"> </v>
      </c>
    </row>
    <row r="2067" spans="2:7" ht="20.100000000000001" customHeight="1">
      <c r="B2067" s="11"/>
      <c r="C2067" s="11"/>
      <c r="D2067" s="15"/>
      <c r="E2067" s="11"/>
      <c r="F2067" s="16"/>
      <c r="G2067" s="53" t="str">
        <f t="shared" si="33"/>
        <v xml:space="preserve"> </v>
      </c>
    </row>
    <row r="2068" spans="2:7" ht="20.100000000000001" customHeight="1">
      <c r="B2068" s="11"/>
      <c r="C2068" s="11"/>
      <c r="D2068" s="15"/>
      <c r="E2068" s="11"/>
      <c r="F2068" s="16"/>
      <c r="G2068" s="53" t="str">
        <f t="shared" si="33"/>
        <v xml:space="preserve"> </v>
      </c>
    </row>
    <row r="2069" spans="2:7" ht="20.100000000000001" customHeight="1">
      <c r="B2069" s="11"/>
      <c r="C2069" s="11"/>
      <c r="D2069" s="15"/>
      <c r="E2069" s="11"/>
      <c r="F2069" s="16"/>
      <c r="G2069" s="53" t="str">
        <f t="shared" si="33"/>
        <v xml:space="preserve"> </v>
      </c>
    </row>
    <row r="2070" spans="2:7" ht="20.100000000000001" customHeight="1">
      <c r="B2070" s="11"/>
      <c r="C2070" s="11"/>
      <c r="D2070" s="15"/>
      <c r="E2070" s="11"/>
      <c r="F2070" s="16"/>
      <c r="G2070" s="53" t="str">
        <f t="shared" si="33"/>
        <v xml:space="preserve"> </v>
      </c>
    </row>
    <row r="2071" spans="2:7" ht="20.100000000000001" customHeight="1">
      <c r="B2071" s="11"/>
      <c r="C2071" s="11"/>
      <c r="D2071" s="15"/>
      <c r="E2071" s="11"/>
      <c r="F2071" s="16"/>
      <c r="G2071" s="53" t="str">
        <f t="shared" si="33"/>
        <v xml:space="preserve"> </v>
      </c>
    </row>
    <row r="2072" spans="2:7" ht="20.100000000000001" customHeight="1">
      <c r="B2072" s="11"/>
      <c r="C2072" s="11"/>
      <c r="D2072" s="15"/>
      <c r="E2072" s="11"/>
      <c r="F2072" s="16"/>
      <c r="G2072" s="53" t="str">
        <f t="shared" si="33"/>
        <v xml:space="preserve"> </v>
      </c>
    </row>
    <row r="2073" spans="2:7" ht="20.100000000000001" customHeight="1">
      <c r="B2073" s="11"/>
      <c r="C2073" s="11"/>
      <c r="D2073" s="15"/>
      <c r="E2073" s="11"/>
      <c r="F2073" s="16"/>
      <c r="G2073" s="53" t="str">
        <f t="shared" si="33"/>
        <v xml:space="preserve"> </v>
      </c>
    </row>
    <row r="2074" spans="2:7" ht="20.100000000000001" customHeight="1">
      <c r="B2074" s="11"/>
      <c r="C2074" s="11"/>
      <c r="D2074" s="15"/>
      <c r="E2074" s="11"/>
      <c r="F2074" s="16"/>
      <c r="G2074" s="53" t="str">
        <f t="shared" si="33"/>
        <v xml:space="preserve"> </v>
      </c>
    </row>
    <row r="2075" spans="2:7" ht="20.100000000000001" customHeight="1">
      <c r="B2075" s="11"/>
      <c r="C2075" s="11"/>
      <c r="D2075" s="15"/>
      <c r="E2075" s="11"/>
      <c r="F2075" s="16"/>
      <c r="G2075" s="53" t="str">
        <f t="shared" si="33"/>
        <v xml:space="preserve"> </v>
      </c>
    </row>
    <row r="2076" spans="2:7" ht="20.100000000000001" customHeight="1">
      <c r="B2076" s="11"/>
      <c r="C2076" s="11"/>
      <c r="D2076" s="15"/>
      <c r="E2076" s="11"/>
      <c r="F2076" s="16"/>
      <c r="G2076" s="53" t="str">
        <f t="shared" si="33"/>
        <v xml:space="preserve"> </v>
      </c>
    </row>
    <row r="2077" spans="2:7" ht="20.100000000000001" customHeight="1">
      <c r="B2077" s="11"/>
      <c r="C2077" s="11"/>
      <c r="D2077" s="15"/>
      <c r="E2077" s="11"/>
      <c r="F2077" s="16"/>
      <c r="G2077" s="53" t="str">
        <f t="shared" si="33"/>
        <v xml:space="preserve"> </v>
      </c>
    </row>
    <row r="2078" spans="2:7" ht="20.100000000000001" customHeight="1">
      <c r="B2078" s="11"/>
      <c r="C2078" s="11"/>
      <c r="D2078" s="15"/>
      <c r="E2078" s="11"/>
      <c r="F2078" s="16"/>
      <c r="G2078" s="53" t="str">
        <f t="shared" si="33"/>
        <v xml:space="preserve"> </v>
      </c>
    </row>
    <row r="2079" spans="2:7" ht="20.100000000000001" customHeight="1">
      <c r="B2079" s="11"/>
      <c r="C2079" s="11"/>
      <c r="D2079" s="15"/>
      <c r="E2079" s="11"/>
      <c r="F2079" s="16"/>
      <c r="G2079" s="53" t="str">
        <f t="shared" si="33"/>
        <v xml:space="preserve"> </v>
      </c>
    </row>
    <row r="2080" spans="2:7" ht="20.100000000000001" customHeight="1">
      <c r="B2080" s="11"/>
      <c r="C2080" s="11"/>
      <c r="D2080" s="15"/>
      <c r="E2080" s="11"/>
      <c r="F2080" s="16"/>
      <c r="G2080" s="53" t="str">
        <f t="shared" si="33"/>
        <v xml:space="preserve"> </v>
      </c>
    </row>
    <row r="2081" spans="2:7" ht="20.100000000000001" customHeight="1">
      <c r="B2081" s="11"/>
      <c r="C2081" s="11"/>
      <c r="D2081" s="15"/>
      <c r="E2081" s="11"/>
      <c r="F2081" s="16"/>
      <c r="G2081" s="53" t="str">
        <f t="shared" si="33"/>
        <v xml:space="preserve"> </v>
      </c>
    </row>
    <row r="2082" spans="2:7" ht="20.100000000000001" customHeight="1">
      <c r="B2082" s="11"/>
      <c r="C2082" s="11"/>
      <c r="D2082" s="15"/>
      <c r="E2082" s="11"/>
      <c r="F2082" s="16"/>
      <c r="G2082" s="53" t="str">
        <f t="shared" ref="G2082:G2145" si="34">IFERROR(IF(ISBLANK(C2082)," ",IF(ISBLANK(D2082),"NUM ARBOL",IF(ISBLANK(E2082),"DAP",IF(ISBLANK(F2082),"ALTURA",IF($E$33="DAP (cm)",PI()*((E2082/100)^2)/4*F2082*$F$9,IF($E$33="CAP (cm)",PI()*((E2082/PI()/100)^2)/4*F2082*$F$9))))))," ")</f>
        <v xml:space="preserve"> </v>
      </c>
    </row>
    <row r="2083" spans="2:7" ht="20.100000000000001" customHeight="1">
      <c r="B2083" s="11"/>
      <c r="C2083" s="11"/>
      <c r="D2083" s="15"/>
      <c r="E2083" s="11"/>
      <c r="F2083" s="16"/>
      <c r="G2083" s="53" t="str">
        <f t="shared" si="34"/>
        <v xml:space="preserve"> </v>
      </c>
    </row>
    <row r="2084" spans="2:7" ht="20.100000000000001" customHeight="1">
      <c r="B2084" s="11"/>
      <c r="C2084" s="11"/>
      <c r="D2084" s="15"/>
      <c r="E2084" s="11"/>
      <c r="F2084" s="16"/>
      <c r="G2084" s="53" t="str">
        <f t="shared" si="34"/>
        <v xml:space="preserve"> </v>
      </c>
    </row>
    <row r="2085" spans="2:7" ht="20.100000000000001" customHeight="1">
      <c r="B2085" s="11"/>
      <c r="C2085" s="11"/>
      <c r="D2085" s="15"/>
      <c r="E2085" s="11"/>
      <c r="F2085" s="16"/>
      <c r="G2085" s="53" t="str">
        <f t="shared" si="34"/>
        <v xml:space="preserve"> </v>
      </c>
    </row>
    <row r="2086" spans="2:7" ht="20.100000000000001" customHeight="1">
      <c r="B2086" s="11"/>
      <c r="C2086" s="11"/>
      <c r="D2086" s="15"/>
      <c r="E2086" s="11"/>
      <c r="F2086" s="16"/>
      <c r="G2086" s="53" t="str">
        <f t="shared" si="34"/>
        <v xml:space="preserve"> </v>
      </c>
    </row>
    <row r="2087" spans="2:7" ht="20.100000000000001" customHeight="1">
      <c r="B2087" s="11"/>
      <c r="C2087" s="11"/>
      <c r="D2087" s="15"/>
      <c r="E2087" s="11"/>
      <c r="F2087" s="16"/>
      <c r="G2087" s="53" t="str">
        <f t="shared" si="34"/>
        <v xml:space="preserve"> </v>
      </c>
    </row>
    <row r="2088" spans="2:7" ht="20.100000000000001" customHeight="1">
      <c r="B2088" s="11"/>
      <c r="C2088" s="11"/>
      <c r="D2088" s="15"/>
      <c r="E2088" s="11"/>
      <c r="F2088" s="16"/>
      <c r="G2088" s="53" t="str">
        <f t="shared" si="34"/>
        <v xml:space="preserve"> </v>
      </c>
    </row>
    <row r="2089" spans="2:7" ht="20.100000000000001" customHeight="1">
      <c r="B2089" s="11"/>
      <c r="C2089" s="11"/>
      <c r="D2089" s="15"/>
      <c r="E2089" s="11"/>
      <c r="F2089" s="16"/>
      <c r="G2089" s="53" t="str">
        <f t="shared" si="34"/>
        <v xml:space="preserve"> </v>
      </c>
    </row>
    <row r="2090" spans="2:7" ht="20.100000000000001" customHeight="1">
      <c r="B2090" s="11"/>
      <c r="C2090" s="11"/>
      <c r="D2090" s="15"/>
      <c r="E2090" s="11"/>
      <c r="F2090" s="16"/>
      <c r="G2090" s="53" t="str">
        <f t="shared" si="34"/>
        <v xml:space="preserve"> </v>
      </c>
    </row>
    <row r="2091" spans="2:7" ht="20.100000000000001" customHeight="1">
      <c r="B2091" s="11"/>
      <c r="C2091" s="11"/>
      <c r="D2091" s="15"/>
      <c r="E2091" s="11"/>
      <c r="F2091" s="16"/>
      <c r="G2091" s="53" t="str">
        <f t="shared" si="34"/>
        <v xml:space="preserve"> </v>
      </c>
    </row>
    <row r="2092" spans="2:7" ht="20.100000000000001" customHeight="1">
      <c r="B2092" s="11"/>
      <c r="C2092" s="11"/>
      <c r="D2092" s="15"/>
      <c r="E2092" s="11"/>
      <c r="F2092" s="16"/>
      <c r="G2092" s="53" t="str">
        <f t="shared" si="34"/>
        <v xml:space="preserve"> </v>
      </c>
    </row>
    <row r="2093" spans="2:7" ht="20.100000000000001" customHeight="1">
      <c r="B2093" s="11"/>
      <c r="C2093" s="11"/>
      <c r="D2093" s="15"/>
      <c r="E2093" s="11"/>
      <c r="F2093" s="16"/>
      <c r="G2093" s="53" t="str">
        <f t="shared" si="34"/>
        <v xml:space="preserve"> </v>
      </c>
    </row>
    <row r="2094" spans="2:7" ht="20.100000000000001" customHeight="1">
      <c r="B2094" s="11"/>
      <c r="C2094" s="11"/>
      <c r="D2094" s="15"/>
      <c r="E2094" s="11"/>
      <c r="F2094" s="16"/>
      <c r="G2094" s="53" t="str">
        <f t="shared" si="34"/>
        <v xml:space="preserve"> </v>
      </c>
    </row>
    <row r="2095" spans="2:7" ht="20.100000000000001" customHeight="1">
      <c r="B2095" s="11"/>
      <c r="C2095" s="11"/>
      <c r="D2095" s="15"/>
      <c r="E2095" s="11"/>
      <c r="F2095" s="16"/>
      <c r="G2095" s="53" t="str">
        <f t="shared" si="34"/>
        <v xml:space="preserve"> </v>
      </c>
    </row>
    <row r="2096" spans="2:7" ht="20.100000000000001" customHeight="1">
      <c r="B2096" s="11"/>
      <c r="C2096" s="11"/>
      <c r="D2096" s="15"/>
      <c r="E2096" s="11"/>
      <c r="F2096" s="16"/>
      <c r="G2096" s="53" t="str">
        <f t="shared" si="34"/>
        <v xml:space="preserve"> </v>
      </c>
    </row>
    <row r="2097" spans="2:7" ht="20.100000000000001" customHeight="1">
      <c r="B2097" s="11"/>
      <c r="C2097" s="11"/>
      <c r="D2097" s="15"/>
      <c r="E2097" s="11"/>
      <c r="F2097" s="16"/>
      <c r="G2097" s="53" t="str">
        <f t="shared" si="34"/>
        <v xml:space="preserve"> </v>
      </c>
    </row>
    <row r="2098" spans="2:7" ht="20.100000000000001" customHeight="1">
      <c r="B2098" s="11"/>
      <c r="C2098" s="11"/>
      <c r="D2098" s="15"/>
      <c r="E2098" s="11"/>
      <c r="F2098" s="16"/>
      <c r="G2098" s="53" t="str">
        <f t="shared" si="34"/>
        <v xml:space="preserve"> </v>
      </c>
    </row>
    <row r="2099" spans="2:7" ht="20.100000000000001" customHeight="1">
      <c r="B2099" s="11"/>
      <c r="C2099" s="11"/>
      <c r="D2099" s="15"/>
      <c r="E2099" s="11"/>
      <c r="F2099" s="16"/>
      <c r="G2099" s="53" t="str">
        <f t="shared" si="34"/>
        <v xml:space="preserve"> </v>
      </c>
    </row>
    <row r="2100" spans="2:7" ht="20.100000000000001" customHeight="1">
      <c r="B2100" s="11"/>
      <c r="C2100" s="11"/>
      <c r="D2100" s="15"/>
      <c r="E2100" s="11"/>
      <c r="F2100" s="16"/>
      <c r="G2100" s="53" t="str">
        <f t="shared" si="34"/>
        <v xml:space="preserve"> </v>
      </c>
    </row>
    <row r="2101" spans="2:7" ht="20.100000000000001" customHeight="1">
      <c r="B2101" s="11"/>
      <c r="C2101" s="11"/>
      <c r="D2101" s="15"/>
      <c r="E2101" s="11"/>
      <c r="F2101" s="16"/>
      <c r="G2101" s="53" t="str">
        <f t="shared" si="34"/>
        <v xml:space="preserve"> </v>
      </c>
    </row>
    <row r="2102" spans="2:7" ht="20.100000000000001" customHeight="1">
      <c r="B2102" s="11"/>
      <c r="C2102" s="11"/>
      <c r="D2102" s="15"/>
      <c r="E2102" s="11"/>
      <c r="F2102" s="16"/>
      <c r="G2102" s="53" t="str">
        <f t="shared" si="34"/>
        <v xml:space="preserve"> </v>
      </c>
    </row>
    <row r="2103" spans="2:7" ht="20.100000000000001" customHeight="1">
      <c r="B2103" s="11"/>
      <c r="C2103" s="11"/>
      <c r="D2103" s="15"/>
      <c r="E2103" s="11"/>
      <c r="F2103" s="16"/>
      <c r="G2103" s="53" t="str">
        <f t="shared" si="34"/>
        <v xml:space="preserve"> </v>
      </c>
    </row>
    <row r="2104" spans="2:7" ht="20.100000000000001" customHeight="1">
      <c r="B2104" s="11"/>
      <c r="C2104" s="11"/>
      <c r="D2104" s="15"/>
      <c r="E2104" s="11"/>
      <c r="F2104" s="16"/>
      <c r="G2104" s="53" t="str">
        <f t="shared" si="34"/>
        <v xml:space="preserve"> </v>
      </c>
    </row>
    <row r="2105" spans="2:7" ht="20.100000000000001" customHeight="1">
      <c r="B2105" s="11"/>
      <c r="C2105" s="11"/>
      <c r="D2105" s="15"/>
      <c r="E2105" s="11"/>
      <c r="F2105" s="16"/>
      <c r="G2105" s="53" t="str">
        <f t="shared" si="34"/>
        <v xml:space="preserve"> </v>
      </c>
    </row>
    <row r="2106" spans="2:7" ht="20.100000000000001" customHeight="1">
      <c r="B2106" s="11"/>
      <c r="C2106" s="11"/>
      <c r="D2106" s="15"/>
      <c r="E2106" s="11"/>
      <c r="F2106" s="16"/>
      <c r="G2106" s="53" t="str">
        <f t="shared" si="34"/>
        <v xml:space="preserve"> </v>
      </c>
    </row>
    <row r="2107" spans="2:7" ht="20.100000000000001" customHeight="1">
      <c r="B2107" s="11"/>
      <c r="C2107" s="11"/>
      <c r="D2107" s="15"/>
      <c r="E2107" s="11"/>
      <c r="F2107" s="16"/>
      <c r="G2107" s="53" t="str">
        <f t="shared" si="34"/>
        <v xml:space="preserve"> </v>
      </c>
    </row>
    <row r="2108" spans="2:7" ht="20.100000000000001" customHeight="1">
      <c r="B2108" s="11"/>
      <c r="C2108" s="11"/>
      <c r="D2108" s="15"/>
      <c r="E2108" s="11"/>
      <c r="F2108" s="16"/>
      <c r="G2108" s="53" t="str">
        <f t="shared" si="34"/>
        <v xml:space="preserve"> </v>
      </c>
    </row>
    <row r="2109" spans="2:7" ht="20.100000000000001" customHeight="1">
      <c r="B2109" s="11"/>
      <c r="C2109" s="11"/>
      <c r="D2109" s="15"/>
      <c r="E2109" s="11"/>
      <c r="F2109" s="16"/>
      <c r="G2109" s="53" t="str">
        <f t="shared" si="34"/>
        <v xml:space="preserve"> </v>
      </c>
    </row>
    <row r="2110" spans="2:7" ht="20.100000000000001" customHeight="1">
      <c r="B2110" s="11"/>
      <c r="C2110" s="11"/>
      <c r="D2110" s="15"/>
      <c r="E2110" s="11"/>
      <c r="F2110" s="16"/>
      <c r="G2110" s="53" t="str">
        <f t="shared" si="34"/>
        <v xml:space="preserve"> </v>
      </c>
    </row>
    <row r="2111" spans="2:7" ht="20.100000000000001" customHeight="1">
      <c r="B2111" s="11"/>
      <c r="C2111" s="11"/>
      <c r="D2111" s="15"/>
      <c r="E2111" s="11"/>
      <c r="F2111" s="16"/>
      <c r="G2111" s="53" t="str">
        <f t="shared" si="34"/>
        <v xml:space="preserve"> </v>
      </c>
    </row>
    <row r="2112" spans="2:7" ht="20.100000000000001" customHeight="1">
      <c r="B2112" s="11"/>
      <c r="C2112" s="11"/>
      <c r="D2112" s="15"/>
      <c r="E2112" s="11"/>
      <c r="F2112" s="16"/>
      <c r="G2112" s="53" t="str">
        <f t="shared" si="34"/>
        <v xml:space="preserve"> </v>
      </c>
    </row>
    <row r="2113" spans="2:7" ht="20.100000000000001" customHeight="1">
      <c r="B2113" s="11"/>
      <c r="C2113" s="11"/>
      <c r="D2113" s="15"/>
      <c r="E2113" s="11"/>
      <c r="F2113" s="16"/>
      <c r="G2113" s="53" t="str">
        <f t="shared" si="34"/>
        <v xml:space="preserve"> </v>
      </c>
    </row>
    <row r="2114" spans="2:7" ht="20.100000000000001" customHeight="1">
      <c r="B2114" s="11"/>
      <c r="C2114" s="11"/>
      <c r="D2114" s="15"/>
      <c r="E2114" s="11"/>
      <c r="F2114" s="16"/>
      <c r="G2114" s="53" t="str">
        <f t="shared" si="34"/>
        <v xml:space="preserve"> </v>
      </c>
    </row>
    <row r="2115" spans="2:7" ht="20.100000000000001" customHeight="1">
      <c r="B2115" s="11"/>
      <c r="C2115" s="11"/>
      <c r="D2115" s="15"/>
      <c r="E2115" s="11"/>
      <c r="F2115" s="16"/>
      <c r="G2115" s="53" t="str">
        <f t="shared" si="34"/>
        <v xml:space="preserve"> </v>
      </c>
    </row>
    <row r="2116" spans="2:7" ht="20.100000000000001" customHeight="1">
      <c r="B2116" s="11"/>
      <c r="C2116" s="11"/>
      <c r="D2116" s="15"/>
      <c r="E2116" s="11"/>
      <c r="F2116" s="16"/>
      <c r="G2116" s="53" t="str">
        <f t="shared" si="34"/>
        <v xml:space="preserve"> </v>
      </c>
    </row>
    <row r="2117" spans="2:7" ht="20.100000000000001" customHeight="1">
      <c r="B2117" s="11"/>
      <c r="C2117" s="11"/>
      <c r="D2117" s="15"/>
      <c r="E2117" s="11"/>
      <c r="F2117" s="16"/>
      <c r="G2117" s="53" t="str">
        <f t="shared" si="34"/>
        <v xml:space="preserve"> </v>
      </c>
    </row>
    <row r="2118" spans="2:7" ht="20.100000000000001" customHeight="1">
      <c r="B2118" s="11"/>
      <c r="C2118" s="11"/>
      <c r="D2118" s="15"/>
      <c r="E2118" s="11"/>
      <c r="F2118" s="16"/>
      <c r="G2118" s="53" t="str">
        <f t="shared" si="34"/>
        <v xml:space="preserve"> </v>
      </c>
    </row>
    <row r="2119" spans="2:7" ht="20.100000000000001" customHeight="1">
      <c r="B2119" s="11"/>
      <c r="C2119" s="11"/>
      <c r="D2119" s="15"/>
      <c r="E2119" s="11"/>
      <c r="F2119" s="16"/>
      <c r="G2119" s="53" t="str">
        <f t="shared" si="34"/>
        <v xml:space="preserve"> </v>
      </c>
    </row>
    <row r="2120" spans="2:7" ht="20.100000000000001" customHeight="1">
      <c r="B2120" s="11"/>
      <c r="C2120" s="11"/>
      <c r="D2120" s="15"/>
      <c r="E2120" s="11"/>
      <c r="F2120" s="16"/>
      <c r="G2120" s="53" t="str">
        <f t="shared" si="34"/>
        <v xml:space="preserve"> </v>
      </c>
    </row>
    <row r="2121" spans="2:7" ht="20.100000000000001" customHeight="1">
      <c r="B2121" s="11"/>
      <c r="C2121" s="11"/>
      <c r="D2121" s="15"/>
      <c r="E2121" s="11"/>
      <c r="F2121" s="16"/>
      <c r="G2121" s="53" t="str">
        <f t="shared" si="34"/>
        <v xml:space="preserve"> </v>
      </c>
    </row>
    <row r="2122" spans="2:7" ht="20.100000000000001" customHeight="1">
      <c r="B2122" s="11"/>
      <c r="C2122" s="11"/>
      <c r="D2122" s="15"/>
      <c r="E2122" s="11"/>
      <c r="F2122" s="16"/>
      <c r="G2122" s="53" t="str">
        <f t="shared" si="34"/>
        <v xml:space="preserve"> </v>
      </c>
    </row>
    <row r="2123" spans="2:7" ht="20.100000000000001" customHeight="1">
      <c r="B2123" s="11"/>
      <c r="C2123" s="11"/>
      <c r="D2123" s="15"/>
      <c r="E2123" s="11"/>
      <c r="F2123" s="16"/>
      <c r="G2123" s="53" t="str">
        <f t="shared" si="34"/>
        <v xml:space="preserve"> </v>
      </c>
    </row>
    <row r="2124" spans="2:7" ht="20.100000000000001" customHeight="1">
      <c r="B2124" s="11"/>
      <c r="C2124" s="11"/>
      <c r="D2124" s="15"/>
      <c r="E2124" s="11"/>
      <c r="F2124" s="16"/>
      <c r="G2124" s="53" t="str">
        <f t="shared" si="34"/>
        <v xml:space="preserve"> </v>
      </c>
    </row>
    <row r="2125" spans="2:7" ht="20.100000000000001" customHeight="1">
      <c r="B2125" s="11"/>
      <c r="C2125" s="11"/>
      <c r="D2125" s="15"/>
      <c r="E2125" s="11"/>
      <c r="F2125" s="16"/>
      <c r="G2125" s="53" t="str">
        <f t="shared" si="34"/>
        <v xml:space="preserve"> </v>
      </c>
    </row>
    <row r="2126" spans="2:7" ht="20.100000000000001" customHeight="1">
      <c r="B2126" s="11"/>
      <c r="C2126" s="11"/>
      <c r="D2126" s="15"/>
      <c r="E2126" s="11"/>
      <c r="F2126" s="16"/>
      <c r="G2126" s="53" t="str">
        <f t="shared" si="34"/>
        <v xml:space="preserve"> </v>
      </c>
    </row>
    <row r="2127" spans="2:7" ht="20.100000000000001" customHeight="1">
      <c r="B2127" s="11"/>
      <c r="C2127" s="11"/>
      <c r="D2127" s="15"/>
      <c r="E2127" s="11"/>
      <c r="F2127" s="16"/>
      <c r="G2127" s="53" t="str">
        <f t="shared" si="34"/>
        <v xml:space="preserve"> </v>
      </c>
    </row>
    <row r="2128" spans="2:7" ht="20.100000000000001" customHeight="1">
      <c r="B2128" s="11"/>
      <c r="C2128" s="11"/>
      <c r="D2128" s="15"/>
      <c r="E2128" s="11"/>
      <c r="F2128" s="16"/>
      <c r="G2128" s="53" t="str">
        <f t="shared" si="34"/>
        <v xml:space="preserve"> </v>
      </c>
    </row>
    <row r="2129" spans="2:7" ht="20.100000000000001" customHeight="1">
      <c r="B2129" s="11"/>
      <c r="C2129" s="11"/>
      <c r="D2129" s="15"/>
      <c r="E2129" s="11"/>
      <c r="F2129" s="16"/>
      <c r="G2129" s="53" t="str">
        <f t="shared" si="34"/>
        <v xml:space="preserve"> </v>
      </c>
    </row>
    <row r="2130" spans="2:7" ht="20.100000000000001" customHeight="1">
      <c r="B2130" s="11"/>
      <c r="C2130" s="11"/>
      <c r="D2130" s="15"/>
      <c r="E2130" s="11"/>
      <c r="F2130" s="16"/>
      <c r="G2130" s="53" t="str">
        <f t="shared" si="34"/>
        <v xml:space="preserve"> </v>
      </c>
    </row>
    <row r="2131" spans="2:7" ht="20.100000000000001" customHeight="1">
      <c r="B2131" s="11"/>
      <c r="C2131" s="11"/>
      <c r="D2131" s="15"/>
      <c r="E2131" s="11"/>
      <c r="F2131" s="16"/>
      <c r="G2131" s="53" t="str">
        <f t="shared" si="34"/>
        <v xml:space="preserve"> </v>
      </c>
    </row>
    <row r="2132" spans="2:7" ht="20.100000000000001" customHeight="1">
      <c r="B2132" s="11"/>
      <c r="C2132" s="11"/>
      <c r="D2132" s="15"/>
      <c r="E2132" s="11"/>
      <c r="F2132" s="16"/>
      <c r="G2132" s="53" t="str">
        <f t="shared" si="34"/>
        <v xml:space="preserve"> </v>
      </c>
    </row>
    <row r="2133" spans="2:7" ht="20.100000000000001" customHeight="1">
      <c r="B2133" s="11"/>
      <c r="C2133" s="11"/>
      <c r="D2133" s="15"/>
      <c r="E2133" s="11"/>
      <c r="F2133" s="16"/>
      <c r="G2133" s="53" t="str">
        <f t="shared" si="34"/>
        <v xml:space="preserve"> </v>
      </c>
    </row>
    <row r="2134" spans="2:7" ht="20.100000000000001" customHeight="1">
      <c r="B2134" s="11"/>
      <c r="C2134" s="11"/>
      <c r="D2134" s="15"/>
      <c r="E2134" s="11"/>
      <c r="F2134" s="16"/>
      <c r="G2134" s="53" t="str">
        <f t="shared" si="34"/>
        <v xml:space="preserve"> </v>
      </c>
    </row>
    <row r="2135" spans="2:7" ht="20.100000000000001" customHeight="1">
      <c r="B2135" s="11"/>
      <c r="C2135" s="11"/>
      <c r="D2135" s="15"/>
      <c r="E2135" s="11"/>
      <c r="F2135" s="16"/>
      <c r="G2135" s="53" t="str">
        <f t="shared" si="34"/>
        <v xml:space="preserve"> </v>
      </c>
    </row>
    <row r="2136" spans="2:7" ht="20.100000000000001" customHeight="1">
      <c r="B2136" s="11"/>
      <c r="C2136" s="11"/>
      <c r="D2136" s="15"/>
      <c r="E2136" s="11"/>
      <c r="F2136" s="16"/>
      <c r="G2136" s="53" t="str">
        <f t="shared" si="34"/>
        <v xml:space="preserve"> </v>
      </c>
    </row>
    <row r="2137" spans="2:7" ht="20.100000000000001" customHeight="1">
      <c r="B2137" s="11"/>
      <c r="C2137" s="11"/>
      <c r="D2137" s="15"/>
      <c r="E2137" s="11"/>
      <c r="F2137" s="16"/>
      <c r="G2137" s="53" t="str">
        <f t="shared" si="34"/>
        <v xml:space="preserve"> </v>
      </c>
    </row>
    <row r="2138" spans="2:7" ht="20.100000000000001" customHeight="1">
      <c r="B2138" s="11"/>
      <c r="C2138" s="11"/>
      <c r="D2138" s="15"/>
      <c r="E2138" s="11"/>
      <c r="F2138" s="16"/>
      <c r="G2138" s="53" t="str">
        <f t="shared" si="34"/>
        <v xml:space="preserve"> </v>
      </c>
    </row>
    <row r="2139" spans="2:7" ht="20.100000000000001" customHeight="1">
      <c r="B2139" s="11"/>
      <c r="C2139" s="11"/>
      <c r="D2139" s="15"/>
      <c r="E2139" s="11"/>
      <c r="F2139" s="16"/>
      <c r="G2139" s="53" t="str">
        <f t="shared" si="34"/>
        <v xml:space="preserve"> </v>
      </c>
    </row>
    <row r="2140" spans="2:7" ht="20.100000000000001" customHeight="1">
      <c r="B2140" s="11"/>
      <c r="C2140" s="11"/>
      <c r="D2140" s="15"/>
      <c r="E2140" s="11"/>
      <c r="F2140" s="16"/>
      <c r="G2140" s="53" t="str">
        <f t="shared" si="34"/>
        <v xml:space="preserve"> </v>
      </c>
    </row>
    <row r="2141" spans="2:7" ht="20.100000000000001" customHeight="1">
      <c r="B2141" s="11"/>
      <c r="C2141" s="11"/>
      <c r="D2141" s="15"/>
      <c r="E2141" s="11"/>
      <c r="F2141" s="16"/>
      <c r="G2141" s="53" t="str">
        <f t="shared" si="34"/>
        <v xml:space="preserve"> </v>
      </c>
    </row>
    <row r="2142" spans="2:7" ht="20.100000000000001" customHeight="1">
      <c r="B2142" s="11"/>
      <c r="C2142" s="11"/>
      <c r="D2142" s="15"/>
      <c r="E2142" s="11"/>
      <c r="F2142" s="16"/>
      <c r="G2142" s="53" t="str">
        <f t="shared" si="34"/>
        <v xml:space="preserve"> </v>
      </c>
    </row>
    <row r="2143" spans="2:7" ht="20.100000000000001" customHeight="1">
      <c r="B2143" s="11"/>
      <c r="C2143" s="11"/>
      <c r="D2143" s="15"/>
      <c r="E2143" s="11"/>
      <c r="F2143" s="16"/>
      <c r="G2143" s="53" t="str">
        <f t="shared" si="34"/>
        <v xml:space="preserve"> </v>
      </c>
    </row>
    <row r="2144" spans="2:7" ht="20.100000000000001" customHeight="1">
      <c r="B2144" s="11"/>
      <c r="C2144" s="11"/>
      <c r="D2144" s="15"/>
      <c r="E2144" s="11"/>
      <c r="F2144" s="16"/>
      <c r="G2144" s="53" t="str">
        <f t="shared" si="34"/>
        <v xml:space="preserve"> </v>
      </c>
    </row>
    <row r="2145" spans="2:7" ht="20.100000000000001" customHeight="1">
      <c r="B2145" s="11"/>
      <c r="C2145" s="11"/>
      <c r="D2145" s="15"/>
      <c r="E2145" s="11"/>
      <c r="F2145" s="16"/>
      <c r="G2145" s="53" t="str">
        <f t="shared" si="34"/>
        <v xml:space="preserve"> </v>
      </c>
    </row>
    <row r="2146" spans="2:7" ht="20.100000000000001" customHeight="1">
      <c r="B2146" s="11"/>
      <c r="C2146" s="11"/>
      <c r="D2146" s="15"/>
      <c r="E2146" s="11"/>
      <c r="F2146" s="16"/>
      <c r="G2146" s="53" t="str">
        <f t="shared" ref="G2146:G2209" si="35">IFERROR(IF(ISBLANK(C2146)," ",IF(ISBLANK(D2146),"NUM ARBOL",IF(ISBLANK(E2146),"DAP",IF(ISBLANK(F2146),"ALTURA",IF($E$33="DAP (cm)",PI()*((E2146/100)^2)/4*F2146*$F$9,IF($E$33="CAP (cm)",PI()*((E2146/PI()/100)^2)/4*F2146*$F$9))))))," ")</f>
        <v xml:space="preserve"> </v>
      </c>
    </row>
    <row r="2147" spans="2:7" ht="20.100000000000001" customHeight="1">
      <c r="B2147" s="11"/>
      <c r="C2147" s="11"/>
      <c r="D2147" s="15"/>
      <c r="E2147" s="11"/>
      <c r="F2147" s="16"/>
      <c r="G2147" s="53" t="str">
        <f t="shared" si="35"/>
        <v xml:space="preserve"> </v>
      </c>
    </row>
    <row r="2148" spans="2:7" ht="20.100000000000001" customHeight="1">
      <c r="B2148" s="11"/>
      <c r="C2148" s="11"/>
      <c r="D2148" s="15"/>
      <c r="E2148" s="11"/>
      <c r="F2148" s="16"/>
      <c r="G2148" s="53" t="str">
        <f t="shared" si="35"/>
        <v xml:space="preserve"> </v>
      </c>
    </row>
    <row r="2149" spans="2:7" ht="20.100000000000001" customHeight="1">
      <c r="B2149" s="11"/>
      <c r="C2149" s="11"/>
      <c r="D2149" s="15"/>
      <c r="E2149" s="11"/>
      <c r="F2149" s="16"/>
      <c r="G2149" s="53" t="str">
        <f t="shared" si="35"/>
        <v xml:space="preserve"> </v>
      </c>
    </row>
    <row r="2150" spans="2:7" ht="20.100000000000001" customHeight="1">
      <c r="B2150" s="11"/>
      <c r="C2150" s="11"/>
      <c r="D2150" s="15"/>
      <c r="E2150" s="11"/>
      <c r="F2150" s="16"/>
      <c r="G2150" s="53" t="str">
        <f t="shared" si="35"/>
        <v xml:space="preserve"> </v>
      </c>
    </row>
    <row r="2151" spans="2:7" ht="20.100000000000001" customHeight="1">
      <c r="B2151" s="11"/>
      <c r="C2151" s="11"/>
      <c r="D2151" s="15"/>
      <c r="E2151" s="11"/>
      <c r="F2151" s="16"/>
      <c r="G2151" s="53" t="str">
        <f t="shared" si="35"/>
        <v xml:space="preserve"> </v>
      </c>
    </row>
    <row r="2152" spans="2:7" ht="20.100000000000001" customHeight="1">
      <c r="B2152" s="11"/>
      <c r="C2152" s="11"/>
      <c r="D2152" s="15"/>
      <c r="E2152" s="11"/>
      <c r="F2152" s="16"/>
      <c r="G2152" s="53" t="str">
        <f t="shared" si="35"/>
        <v xml:space="preserve"> </v>
      </c>
    </row>
    <row r="2153" spans="2:7" ht="20.100000000000001" customHeight="1">
      <c r="B2153" s="11"/>
      <c r="C2153" s="11"/>
      <c r="D2153" s="15"/>
      <c r="E2153" s="11"/>
      <c r="F2153" s="16"/>
      <c r="G2153" s="53" t="str">
        <f t="shared" si="35"/>
        <v xml:space="preserve"> </v>
      </c>
    </row>
    <row r="2154" spans="2:7" ht="20.100000000000001" customHeight="1">
      <c r="B2154" s="11"/>
      <c r="C2154" s="11"/>
      <c r="D2154" s="15"/>
      <c r="E2154" s="11"/>
      <c r="F2154" s="16"/>
      <c r="G2154" s="53" t="str">
        <f t="shared" si="35"/>
        <v xml:space="preserve"> </v>
      </c>
    </row>
    <row r="2155" spans="2:7" ht="20.100000000000001" customHeight="1">
      <c r="B2155" s="11"/>
      <c r="C2155" s="11"/>
      <c r="D2155" s="15"/>
      <c r="E2155" s="11"/>
      <c r="F2155" s="16"/>
      <c r="G2155" s="53" t="str">
        <f t="shared" si="35"/>
        <v xml:space="preserve"> </v>
      </c>
    </row>
    <row r="2156" spans="2:7" ht="20.100000000000001" customHeight="1">
      <c r="B2156" s="11"/>
      <c r="C2156" s="11"/>
      <c r="D2156" s="15"/>
      <c r="E2156" s="11"/>
      <c r="F2156" s="16"/>
      <c r="G2156" s="53" t="str">
        <f t="shared" si="35"/>
        <v xml:space="preserve"> </v>
      </c>
    </row>
    <row r="2157" spans="2:7" ht="20.100000000000001" customHeight="1">
      <c r="B2157" s="11"/>
      <c r="C2157" s="11"/>
      <c r="D2157" s="15"/>
      <c r="E2157" s="11"/>
      <c r="F2157" s="16"/>
      <c r="G2157" s="53" t="str">
        <f t="shared" si="35"/>
        <v xml:space="preserve"> </v>
      </c>
    </row>
    <row r="2158" spans="2:7" ht="20.100000000000001" customHeight="1">
      <c r="B2158" s="11"/>
      <c r="C2158" s="11"/>
      <c r="D2158" s="15"/>
      <c r="E2158" s="11"/>
      <c r="F2158" s="16"/>
      <c r="G2158" s="53" t="str">
        <f t="shared" si="35"/>
        <v xml:space="preserve"> </v>
      </c>
    </row>
    <row r="2159" spans="2:7" ht="20.100000000000001" customHeight="1">
      <c r="B2159" s="11"/>
      <c r="C2159" s="11"/>
      <c r="D2159" s="15"/>
      <c r="E2159" s="11"/>
      <c r="F2159" s="16"/>
      <c r="G2159" s="53" t="str">
        <f t="shared" si="35"/>
        <v xml:space="preserve"> </v>
      </c>
    </row>
    <row r="2160" spans="2:7" ht="20.100000000000001" customHeight="1">
      <c r="B2160" s="11"/>
      <c r="C2160" s="11"/>
      <c r="D2160" s="15"/>
      <c r="E2160" s="11"/>
      <c r="F2160" s="16"/>
      <c r="G2160" s="53" t="str">
        <f t="shared" si="35"/>
        <v xml:space="preserve"> </v>
      </c>
    </row>
    <row r="2161" spans="2:7" ht="20.100000000000001" customHeight="1">
      <c r="B2161" s="11"/>
      <c r="C2161" s="11"/>
      <c r="D2161" s="15"/>
      <c r="E2161" s="11"/>
      <c r="F2161" s="16"/>
      <c r="G2161" s="53" t="str">
        <f t="shared" si="35"/>
        <v xml:space="preserve"> </v>
      </c>
    </row>
    <row r="2162" spans="2:7" ht="20.100000000000001" customHeight="1">
      <c r="B2162" s="11"/>
      <c r="C2162" s="11"/>
      <c r="D2162" s="15"/>
      <c r="E2162" s="11"/>
      <c r="F2162" s="16"/>
      <c r="G2162" s="53" t="str">
        <f t="shared" si="35"/>
        <v xml:space="preserve"> </v>
      </c>
    </row>
    <row r="2163" spans="2:7" ht="20.100000000000001" customHeight="1">
      <c r="B2163" s="11"/>
      <c r="C2163" s="11"/>
      <c r="D2163" s="15"/>
      <c r="E2163" s="11"/>
      <c r="F2163" s="16"/>
      <c r="G2163" s="53" t="str">
        <f t="shared" si="35"/>
        <v xml:space="preserve"> </v>
      </c>
    </row>
    <row r="2164" spans="2:7" ht="20.100000000000001" customHeight="1">
      <c r="B2164" s="11"/>
      <c r="C2164" s="11"/>
      <c r="D2164" s="15"/>
      <c r="E2164" s="11"/>
      <c r="F2164" s="16"/>
      <c r="G2164" s="53" t="str">
        <f t="shared" si="35"/>
        <v xml:space="preserve"> </v>
      </c>
    </row>
    <row r="2165" spans="2:7" ht="20.100000000000001" customHeight="1">
      <c r="B2165" s="11"/>
      <c r="C2165" s="11"/>
      <c r="D2165" s="15"/>
      <c r="E2165" s="11"/>
      <c r="F2165" s="16"/>
      <c r="G2165" s="53" t="str">
        <f t="shared" si="35"/>
        <v xml:space="preserve"> </v>
      </c>
    </row>
    <row r="2166" spans="2:7" ht="20.100000000000001" customHeight="1">
      <c r="B2166" s="11"/>
      <c r="C2166" s="11"/>
      <c r="D2166" s="15"/>
      <c r="E2166" s="11"/>
      <c r="F2166" s="16"/>
      <c r="G2166" s="53" t="str">
        <f t="shared" si="35"/>
        <v xml:space="preserve"> </v>
      </c>
    </row>
    <row r="2167" spans="2:7" ht="20.100000000000001" customHeight="1">
      <c r="B2167" s="11"/>
      <c r="C2167" s="11"/>
      <c r="D2167" s="15"/>
      <c r="E2167" s="11"/>
      <c r="F2167" s="16"/>
      <c r="G2167" s="53" t="str">
        <f t="shared" si="35"/>
        <v xml:space="preserve"> </v>
      </c>
    </row>
    <row r="2168" spans="2:7" ht="20.100000000000001" customHeight="1">
      <c r="B2168" s="11"/>
      <c r="C2168" s="11"/>
      <c r="D2168" s="15"/>
      <c r="E2168" s="11"/>
      <c r="F2168" s="16"/>
      <c r="G2168" s="53" t="str">
        <f t="shared" si="35"/>
        <v xml:space="preserve"> </v>
      </c>
    </row>
    <row r="2169" spans="2:7" ht="20.100000000000001" customHeight="1">
      <c r="B2169" s="11"/>
      <c r="C2169" s="11"/>
      <c r="D2169" s="15"/>
      <c r="E2169" s="11"/>
      <c r="F2169" s="16"/>
      <c r="G2169" s="53" t="str">
        <f t="shared" si="35"/>
        <v xml:space="preserve"> </v>
      </c>
    </row>
    <row r="2170" spans="2:7" ht="20.100000000000001" customHeight="1">
      <c r="B2170" s="11"/>
      <c r="C2170" s="11"/>
      <c r="D2170" s="15"/>
      <c r="E2170" s="11"/>
      <c r="F2170" s="16"/>
      <c r="G2170" s="53" t="str">
        <f t="shared" si="35"/>
        <v xml:space="preserve"> </v>
      </c>
    </row>
    <row r="2171" spans="2:7" ht="20.100000000000001" customHeight="1">
      <c r="B2171" s="11"/>
      <c r="C2171" s="11"/>
      <c r="D2171" s="15"/>
      <c r="E2171" s="11"/>
      <c r="F2171" s="16"/>
      <c r="G2171" s="53" t="str">
        <f t="shared" si="35"/>
        <v xml:space="preserve"> </v>
      </c>
    </row>
    <row r="2172" spans="2:7" ht="20.100000000000001" customHeight="1">
      <c r="B2172" s="11"/>
      <c r="C2172" s="11"/>
      <c r="D2172" s="15"/>
      <c r="E2172" s="11"/>
      <c r="F2172" s="16"/>
      <c r="G2172" s="53" t="str">
        <f t="shared" si="35"/>
        <v xml:space="preserve"> </v>
      </c>
    </row>
    <row r="2173" spans="2:7" ht="20.100000000000001" customHeight="1">
      <c r="B2173" s="11"/>
      <c r="C2173" s="11"/>
      <c r="D2173" s="15"/>
      <c r="E2173" s="11"/>
      <c r="F2173" s="16"/>
      <c r="G2173" s="53" t="str">
        <f t="shared" si="35"/>
        <v xml:space="preserve"> </v>
      </c>
    </row>
    <row r="2174" spans="2:7" ht="20.100000000000001" customHeight="1">
      <c r="B2174" s="11"/>
      <c r="C2174" s="11"/>
      <c r="D2174" s="15"/>
      <c r="E2174" s="11"/>
      <c r="F2174" s="16"/>
      <c r="G2174" s="53" t="str">
        <f t="shared" si="35"/>
        <v xml:space="preserve"> </v>
      </c>
    </row>
    <row r="2175" spans="2:7" ht="20.100000000000001" customHeight="1">
      <c r="B2175" s="11"/>
      <c r="C2175" s="11"/>
      <c r="D2175" s="15"/>
      <c r="E2175" s="11"/>
      <c r="F2175" s="16"/>
      <c r="G2175" s="53" t="str">
        <f t="shared" si="35"/>
        <v xml:space="preserve"> </v>
      </c>
    </row>
    <row r="2176" spans="2:7" ht="20.100000000000001" customHeight="1">
      <c r="B2176" s="11"/>
      <c r="C2176" s="11"/>
      <c r="D2176" s="15"/>
      <c r="E2176" s="11"/>
      <c r="F2176" s="16"/>
      <c r="G2176" s="53" t="str">
        <f t="shared" si="35"/>
        <v xml:space="preserve"> </v>
      </c>
    </row>
    <row r="2177" spans="2:7" ht="20.100000000000001" customHeight="1">
      <c r="B2177" s="11"/>
      <c r="C2177" s="11"/>
      <c r="D2177" s="15"/>
      <c r="E2177" s="11"/>
      <c r="F2177" s="16"/>
      <c r="G2177" s="53" t="str">
        <f t="shared" si="35"/>
        <v xml:space="preserve"> </v>
      </c>
    </row>
    <row r="2178" spans="2:7" ht="20.100000000000001" customHeight="1">
      <c r="B2178" s="11"/>
      <c r="C2178" s="11"/>
      <c r="D2178" s="15"/>
      <c r="E2178" s="11"/>
      <c r="F2178" s="16"/>
      <c r="G2178" s="53" t="str">
        <f t="shared" si="35"/>
        <v xml:space="preserve"> </v>
      </c>
    </row>
    <row r="2179" spans="2:7" ht="20.100000000000001" customHeight="1">
      <c r="B2179" s="11"/>
      <c r="C2179" s="11"/>
      <c r="D2179" s="15"/>
      <c r="E2179" s="11"/>
      <c r="F2179" s="16"/>
      <c r="G2179" s="53" t="str">
        <f t="shared" si="35"/>
        <v xml:space="preserve"> </v>
      </c>
    </row>
    <row r="2180" spans="2:7" ht="20.100000000000001" customHeight="1">
      <c r="B2180" s="11"/>
      <c r="C2180" s="11"/>
      <c r="D2180" s="15"/>
      <c r="E2180" s="11"/>
      <c r="F2180" s="16"/>
      <c r="G2180" s="53" t="str">
        <f t="shared" si="35"/>
        <v xml:space="preserve"> </v>
      </c>
    </row>
    <row r="2181" spans="2:7" ht="20.100000000000001" customHeight="1">
      <c r="B2181" s="11"/>
      <c r="C2181" s="11"/>
      <c r="D2181" s="15"/>
      <c r="E2181" s="11"/>
      <c r="F2181" s="16"/>
      <c r="G2181" s="53" t="str">
        <f t="shared" si="35"/>
        <v xml:space="preserve"> </v>
      </c>
    </row>
    <row r="2182" spans="2:7" ht="20.100000000000001" customHeight="1">
      <c r="B2182" s="11"/>
      <c r="C2182" s="11"/>
      <c r="D2182" s="15"/>
      <c r="E2182" s="11"/>
      <c r="F2182" s="16"/>
      <c r="G2182" s="53" t="str">
        <f t="shared" si="35"/>
        <v xml:space="preserve"> </v>
      </c>
    </row>
    <row r="2183" spans="2:7" ht="20.100000000000001" customHeight="1">
      <c r="B2183" s="11"/>
      <c r="C2183" s="11"/>
      <c r="D2183" s="15"/>
      <c r="E2183" s="11"/>
      <c r="F2183" s="16"/>
      <c r="G2183" s="53" t="str">
        <f t="shared" si="35"/>
        <v xml:space="preserve"> </v>
      </c>
    </row>
    <row r="2184" spans="2:7" ht="20.100000000000001" customHeight="1">
      <c r="B2184" s="11"/>
      <c r="C2184" s="11"/>
      <c r="D2184" s="15"/>
      <c r="E2184" s="11"/>
      <c r="F2184" s="16"/>
      <c r="G2184" s="53" t="str">
        <f t="shared" si="35"/>
        <v xml:space="preserve"> </v>
      </c>
    </row>
    <row r="2185" spans="2:7" ht="20.100000000000001" customHeight="1">
      <c r="B2185" s="11"/>
      <c r="C2185" s="11"/>
      <c r="D2185" s="15"/>
      <c r="E2185" s="11"/>
      <c r="F2185" s="16"/>
      <c r="G2185" s="53" t="str">
        <f t="shared" si="35"/>
        <v xml:space="preserve"> </v>
      </c>
    </row>
    <row r="2186" spans="2:7" ht="20.100000000000001" customHeight="1">
      <c r="B2186" s="11"/>
      <c r="C2186" s="11"/>
      <c r="D2186" s="15"/>
      <c r="E2186" s="11"/>
      <c r="F2186" s="16"/>
      <c r="G2186" s="53" t="str">
        <f t="shared" si="35"/>
        <v xml:space="preserve"> </v>
      </c>
    </row>
    <row r="2187" spans="2:7" ht="20.100000000000001" customHeight="1">
      <c r="B2187" s="11"/>
      <c r="C2187" s="11"/>
      <c r="D2187" s="15"/>
      <c r="E2187" s="11"/>
      <c r="F2187" s="16"/>
      <c r="G2187" s="53" t="str">
        <f t="shared" si="35"/>
        <v xml:space="preserve"> </v>
      </c>
    </row>
    <row r="2188" spans="2:7" ht="20.100000000000001" customHeight="1">
      <c r="B2188" s="11"/>
      <c r="C2188" s="11"/>
      <c r="D2188" s="15"/>
      <c r="E2188" s="11"/>
      <c r="F2188" s="16"/>
      <c r="G2188" s="53" t="str">
        <f t="shared" si="35"/>
        <v xml:space="preserve"> </v>
      </c>
    </row>
    <row r="2189" spans="2:7" ht="20.100000000000001" customHeight="1">
      <c r="B2189" s="11"/>
      <c r="C2189" s="11"/>
      <c r="D2189" s="15"/>
      <c r="E2189" s="11"/>
      <c r="F2189" s="16"/>
      <c r="G2189" s="53" t="str">
        <f t="shared" si="35"/>
        <v xml:space="preserve"> </v>
      </c>
    </row>
    <row r="2190" spans="2:7" ht="20.100000000000001" customHeight="1">
      <c r="B2190" s="11"/>
      <c r="C2190" s="11"/>
      <c r="D2190" s="15"/>
      <c r="E2190" s="11"/>
      <c r="F2190" s="16"/>
      <c r="G2190" s="53" t="str">
        <f t="shared" si="35"/>
        <v xml:space="preserve"> </v>
      </c>
    </row>
    <row r="2191" spans="2:7" ht="20.100000000000001" customHeight="1">
      <c r="B2191" s="11"/>
      <c r="C2191" s="11"/>
      <c r="D2191" s="15"/>
      <c r="E2191" s="11"/>
      <c r="F2191" s="16"/>
      <c r="G2191" s="53" t="str">
        <f t="shared" si="35"/>
        <v xml:space="preserve"> </v>
      </c>
    </row>
    <row r="2192" spans="2:7" ht="20.100000000000001" customHeight="1">
      <c r="B2192" s="11"/>
      <c r="C2192" s="11"/>
      <c r="D2192" s="15"/>
      <c r="E2192" s="11"/>
      <c r="F2192" s="16"/>
      <c r="G2192" s="53" t="str">
        <f t="shared" si="35"/>
        <v xml:space="preserve"> </v>
      </c>
    </row>
    <row r="2193" spans="2:7" ht="20.100000000000001" customHeight="1">
      <c r="B2193" s="11"/>
      <c r="C2193" s="11"/>
      <c r="D2193" s="15"/>
      <c r="E2193" s="11"/>
      <c r="F2193" s="16"/>
      <c r="G2193" s="53" t="str">
        <f t="shared" si="35"/>
        <v xml:space="preserve"> </v>
      </c>
    </row>
    <row r="2194" spans="2:7" ht="20.100000000000001" customHeight="1">
      <c r="B2194" s="11"/>
      <c r="C2194" s="11"/>
      <c r="D2194" s="15"/>
      <c r="E2194" s="11"/>
      <c r="F2194" s="16"/>
      <c r="G2194" s="53" t="str">
        <f t="shared" si="35"/>
        <v xml:space="preserve"> </v>
      </c>
    </row>
    <row r="2195" spans="2:7" ht="20.100000000000001" customHeight="1">
      <c r="B2195" s="11"/>
      <c r="C2195" s="11"/>
      <c r="D2195" s="15"/>
      <c r="E2195" s="11"/>
      <c r="F2195" s="16"/>
      <c r="G2195" s="53" t="str">
        <f t="shared" si="35"/>
        <v xml:space="preserve"> </v>
      </c>
    </row>
    <row r="2196" spans="2:7" ht="20.100000000000001" customHeight="1">
      <c r="B2196" s="11"/>
      <c r="C2196" s="11"/>
      <c r="D2196" s="15"/>
      <c r="E2196" s="11"/>
      <c r="F2196" s="16"/>
      <c r="G2196" s="53" t="str">
        <f t="shared" si="35"/>
        <v xml:space="preserve"> </v>
      </c>
    </row>
    <row r="2197" spans="2:7" ht="20.100000000000001" customHeight="1">
      <c r="B2197" s="11"/>
      <c r="C2197" s="11"/>
      <c r="D2197" s="15"/>
      <c r="E2197" s="11"/>
      <c r="F2197" s="16"/>
      <c r="G2197" s="53" t="str">
        <f t="shared" si="35"/>
        <v xml:space="preserve"> </v>
      </c>
    </row>
    <row r="2198" spans="2:7" ht="20.100000000000001" customHeight="1">
      <c r="B2198" s="11"/>
      <c r="C2198" s="11"/>
      <c r="D2198" s="15"/>
      <c r="E2198" s="11"/>
      <c r="F2198" s="16"/>
      <c r="G2198" s="53" t="str">
        <f t="shared" si="35"/>
        <v xml:space="preserve"> </v>
      </c>
    </row>
    <row r="2199" spans="2:7" ht="20.100000000000001" customHeight="1">
      <c r="B2199" s="11"/>
      <c r="C2199" s="11"/>
      <c r="D2199" s="15"/>
      <c r="E2199" s="11"/>
      <c r="F2199" s="16"/>
      <c r="G2199" s="53" t="str">
        <f t="shared" si="35"/>
        <v xml:space="preserve"> </v>
      </c>
    </row>
    <row r="2200" spans="2:7" ht="20.100000000000001" customHeight="1">
      <c r="B2200" s="11"/>
      <c r="C2200" s="11"/>
      <c r="D2200" s="15"/>
      <c r="E2200" s="11"/>
      <c r="F2200" s="16"/>
      <c r="G2200" s="53" t="str">
        <f t="shared" si="35"/>
        <v xml:space="preserve"> </v>
      </c>
    </row>
    <row r="2201" spans="2:7" ht="20.100000000000001" customHeight="1">
      <c r="B2201" s="11"/>
      <c r="C2201" s="11"/>
      <c r="D2201" s="15"/>
      <c r="E2201" s="11"/>
      <c r="F2201" s="16"/>
      <c r="G2201" s="53" t="str">
        <f t="shared" si="35"/>
        <v xml:space="preserve"> </v>
      </c>
    </row>
    <row r="2202" spans="2:7" ht="20.100000000000001" customHeight="1">
      <c r="B2202" s="11"/>
      <c r="C2202" s="11"/>
      <c r="D2202" s="15"/>
      <c r="E2202" s="11"/>
      <c r="F2202" s="16"/>
      <c r="G2202" s="53" t="str">
        <f t="shared" si="35"/>
        <v xml:space="preserve"> </v>
      </c>
    </row>
    <row r="2203" spans="2:7" ht="20.100000000000001" customHeight="1">
      <c r="B2203" s="11"/>
      <c r="C2203" s="11"/>
      <c r="D2203" s="15"/>
      <c r="E2203" s="11"/>
      <c r="F2203" s="16"/>
      <c r="G2203" s="53" t="str">
        <f t="shared" si="35"/>
        <v xml:space="preserve"> </v>
      </c>
    </row>
    <row r="2204" spans="2:7" ht="20.100000000000001" customHeight="1">
      <c r="B2204" s="11"/>
      <c r="C2204" s="11"/>
      <c r="D2204" s="15"/>
      <c r="E2204" s="11"/>
      <c r="F2204" s="16"/>
      <c r="G2204" s="53" t="str">
        <f t="shared" si="35"/>
        <v xml:space="preserve"> </v>
      </c>
    </row>
    <row r="2205" spans="2:7" ht="20.100000000000001" customHeight="1">
      <c r="B2205" s="11"/>
      <c r="C2205" s="11"/>
      <c r="D2205" s="15"/>
      <c r="E2205" s="11"/>
      <c r="F2205" s="16"/>
      <c r="G2205" s="53" t="str">
        <f t="shared" si="35"/>
        <v xml:space="preserve"> </v>
      </c>
    </row>
    <row r="2206" spans="2:7" ht="20.100000000000001" customHeight="1">
      <c r="B2206" s="11"/>
      <c r="C2206" s="11"/>
      <c r="D2206" s="15"/>
      <c r="E2206" s="11"/>
      <c r="F2206" s="16"/>
      <c r="G2206" s="53" t="str">
        <f t="shared" si="35"/>
        <v xml:space="preserve"> </v>
      </c>
    </row>
    <row r="2207" spans="2:7" ht="20.100000000000001" customHeight="1">
      <c r="B2207" s="11"/>
      <c r="C2207" s="11"/>
      <c r="D2207" s="15"/>
      <c r="E2207" s="11"/>
      <c r="F2207" s="16"/>
      <c r="G2207" s="53" t="str">
        <f t="shared" si="35"/>
        <v xml:space="preserve"> </v>
      </c>
    </row>
    <row r="2208" spans="2:7" ht="20.100000000000001" customHeight="1">
      <c r="B2208" s="11"/>
      <c r="C2208" s="11"/>
      <c r="D2208" s="15"/>
      <c r="E2208" s="11"/>
      <c r="F2208" s="16"/>
      <c r="G2208" s="53" t="str">
        <f t="shared" si="35"/>
        <v xml:space="preserve"> </v>
      </c>
    </row>
    <row r="2209" spans="2:7" ht="20.100000000000001" customHeight="1">
      <c r="B2209" s="11"/>
      <c r="C2209" s="11"/>
      <c r="D2209" s="15"/>
      <c r="E2209" s="11"/>
      <c r="F2209" s="16"/>
      <c r="G2209" s="53" t="str">
        <f t="shared" si="35"/>
        <v xml:space="preserve"> </v>
      </c>
    </row>
    <row r="2210" spans="2:7" ht="20.100000000000001" customHeight="1">
      <c r="B2210" s="11"/>
      <c r="C2210" s="11"/>
      <c r="D2210" s="15"/>
      <c r="E2210" s="11"/>
      <c r="F2210" s="16"/>
      <c r="G2210" s="53" t="str">
        <f t="shared" ref="G2210:G2273" si="36">IFERROR(IF(ISBLANK(C2210)," ",IF(ISBLANK(D2210),"NUM ARBOL",IF(ISBLANK(E2210),"DAP",IF(ISBLANK(F2210),"ALTURA",IF($E$33="DAP (cm)",PI()*((E2210/100)^2)/4*F2210*$F$9,IF($E$33="CAP (cm)",PI()*((E2210/PI()/100)^2)/4*F2210*$F$9))))))," ")</f>
        <v xml:space="preserve"> </v>
      </c>
    </row>
    <row r="2211" spans="2:7" ht="20.100000000000001" customHeight="1">
      <c r="B2211" s="11"/>
      <c r="C2211" s="11"/>
      <c r="D2211" s="15"/>
      <c r="E2211" s="11"/>
      <c r="F2211" s="16"/>
      <c r="G2211" s="53" t="str">
        <f t="shared" si="36"/>
        <v xml:space="preserve"> </v>
      </c>
    </row>
    <row r="2212" spans="2:7" ht="20.100000000000001" customHeight="1">
      <c r="B2212" s="11"/>
      <c r="C2212" s="11"/>
      <c r="D2212" s="15"/>
      <c r="E2212" s="11"/>
      <c r="F2212" s="16"/>
      <c r="G2212" s="53" t="str">
        <f t="shared" si="36"/>
        <v xml:space="preserve"> </v>
      </c>
    </row>
    <row r="2213" spans="2:7" ht="20.100000000000001" customHeight="1">
      <c r="B2213" s="11"/>
      <c r="C2213" s="11"/>
      <c r="D2213" s="15"/>
      <c r="E2213" s="11"/>
      <c r="F2213" s="16"/>
      <c r="G2213" s="53" t="str">
        <f t="shared" si="36"/>
        <v xml:space="preserve"> </v>
      </c>
    </row>
    <row r="2214" spans="2:7" ht="20.100000000000001" customHeight="1">
      <c r="B2214" s="11"/>
      <c r="C2214" s="11"/>
      <c r="D2214" s="15"/>
      <c r="E2214" s="11"/>
      <c r="F2214" s="16"/>
      <c r="G2214" s="53" t="str">
        <f t="shared" si="36"/>
        <v xml:space="preserve"> </v>
      </c>
    </row>
    <row r="2215" spans="2:7" ht="20.100000000000001" customHeight="1">
      <c r="B2215" s="11"/>
      <c r="C2215" s="11"/>
      <c r="D2215" s="15"/>
      <c r="E2215" s="11"/>
      <c r="F2215" s="16"/>
      <c r="G2215" s="53" t="str">
        <f t="shared" si="36"/>
        <v xml:space="preserve"> </v>
      </c>
    </row>
    <row r="2216" spans="2:7" ht="20.100000000000001" customHeight="1">
      <c r="B2216" s="11"/>
      <c r="C2216" s="11"/>
      <c r="D2216" s="15"/>
      <c r="E2216" s="11"/>
      <c r="F2216" s="16"/>
      <c r="G2216" s="53" t="str">
        <f t="shared" si="36"/>
        <v xml:space="preserve"> </v>
      </c>
    </row>
    <row r="2217" spans="2:7" ht="20.100000000000001" customHeight="1">
      <c r="B2217" s="11"/>
      <c r="C2217" s="11"/>
      <c r="D2217" s="15"/>
      <c r="E2217" s="11"/>
      <c r="F2217" s="16"/>
      <c r="G2217" s="53" t="str">
        <f t="shared" si="36"/>
        <v xml:space="preserve"> </v>
      </c>
    </row>
    <row r="2218" spans="2:7" ht="20.100000000000001" customHeight="1">
      <c r="B2218" s="11"/>
      <c r="C2218" s="11"/>
      <c r="D2218" s="15"/>
      <c r="E2218" s="11"/>
      <c r="F2218" s="16"/>
      <c r="G2218" s="53" t="str">
        <f t="shared" si="36"/>
        <v xml:space="preserve"> </v>
      </c>
    </row>
    <row r="2219" spans="2:7" ht="20.100000000000001" customHeight="1">
      <c r="B2219" s="11"/>
      <c r="C2219" s="11"/>
      <c r="D2219" s="15"/>
      <c r="E2219" s="11"/>
      <c r="F2219" s="16"/>
      <c r="G2219" s="53" t="str">
        <f t="shared" si="36"/>
        <v xml:space="preserve"> </v>
      </c>
    </row>
    <row r="2220" spans="2:7" ht="20.100000000000001" customHeight="1">
      <c r="B2220" s="11"/>
      <c r="C2220" s="11"/>
      <c r="D2220" s="15"/>
      <c r="E2220" s="11"/>
      <c r="F2220" s="16"/>
      <c r="G2220" s="53" t="str">
        <f t="shared" si="36"/>
        <v xml:space="preserve"> </v>
      </c>
    </row>
    <row r="2221" spans="2:7" ht="20.100000000000001" customHeight="1">
      <c r="B2221" s="11"/>
      <c r="C2221" s="11"/>
      <c r="D2221" s="15"/>
      <c r="E2221" s="11"/>
      <c r="F2221" s="16"/>
      <c r="G2221" s="53" t="str">
        <f t="shared" si="36"/>
        <v xml:space="preserve"> </v>
      </c>
    </row>
    <row r="2222" spans="2:7" ht="20.100000000000001" customHeight="1">
      <c r="B2222" s="11"/>
      <c r="C2222" s="11"/>
      <c r="D2222" s="15"/>
      <c r="E2222" s="11"/>
      <c r="F2222" s="16"/>
      <c r="G2222" s="53" t="str">
        <f t="shared" si="36"/>
        <v xml:space="preserve"> </v>
      </c>
    </row>
    <row r="2223" spans="2:7" ht="20.100000000000001" customHeight="1">
      <c r="B2223" s="11"/>
      <c r="C2223" s="11"/>
      <c r="D2223" s="15"/>
      <c r="E2223" s="11"/>
      <c r="F2223" s="16"/>
      <c r="G2223" s="53" t="str">
        <f t="shared" si="36"/>
        <v xml:space="preserve"> </v>
      </c>
    </row>
    <row r="2224" spans="2:7" ht="20.100000000000001" customHeight="1">
      <c r="B2224" s="11"/>
      <c r="C2224" s="11"/>
      <c r="D2224" s="15"/>
      <c r="E2224" s="11"/>
      <c r="F2224" s="16"/>
      <c r="G2224" s="53" t="str">
        <f t="shared" si="36"/>
        <v xml:space="preserve"> </v>
      </c>
    </row>
    <row r="2225" spans="2:7" ht="20.100000000000001" customHeight="1">
      <c r="B2225" s="11"/>
      <c r="C2225" s="11"/>
      <c r="D2225" s="15"/>
      <c r="E2225" s="11"/>
      <c r="F2225" s="16"/>
      <c r="G2225" s="53" t="str">
        <f t="shared" si="36"/>
        <v xml:space="preserve"> </v>
      </c>
    </row>
    <row r="2226" spans="2:7" ht="20.100000000000001" customHeight="1">
      <c r="B2226" s="11"/>
      <c r="C2226" s="11"/>
      <c r="D2226" s="15"/>
      <c r="E2226" s="11"/>
      <c r="F2226" s="16"/>
      <c r="G2226" s="53" t="str">
        <f t="shared" si="36"/>
        <v xml:space="preserve"> </v>
      </c>
    </row>
    <row r="2227" spans="2:7" ht="20.100000000000001" customHeight="1">
      <c r="B2227" s="11"/>
      <c r="C2227" s="11"/>
      <c r="D2227" s="15"/>
      <c r="E2227" s="11"/>
      <c r="F2227" s="16"/>
      <c r="G2227" s="53" t="str">
        <f t="shared" si="36"/>
        <v xml:space="preserve"> </v>
      </c>
    </row>
    <row r="2228" spans="2:7" ht="20.100000000000001" customHeight="1">
      <c r="B2228" s="11"/>
      <c r="C2228" s="11"/>
      <c r="D2228" s="15"/>
      <c r="E2228" s="11"/>
      <c r="F2228" s="16"/>
      <c r="G2228" s="53" t="str">
        <f t="shared" si="36"/>
        <v xml:space="preserve"> </v>
      </c>
    </row>
    <row r="2229" spans="2:7" ht="20.100000000000001" customHeight="1">
      <c r="B2229" s="11"/>
      <c r="C2229" s="11"/>
      <c r="D2229" s="15"/>
      <c r="E2229" s="11"/>
      <c r="F2229" s="16"/>
      <c r="G2229" s="53" t="str">
        <f t="shared" si="36"/>
        <v xml:space="preserve"> </v>
      </c>
    </row>
    <row r="2230" spans="2:7" ht="20.100000000000001" customHeight="1">
      <c r="B2230" s="11"/>
      <c r="C2230" s="11"/>
      <c r="D2230" s="15"/>
      <c r="E2230" s="11"/>
      <c r="F2230" s="16"/>
      <c r="G2230" s="53" t="str">
        <f t="shared" si="36"/>
        <v xml:space="preserve"> </v>
      </c>
    </row>
    <row r="2231" spans="2:7" ht="20.100000000000001" customHeight="1">
      <c r="B2231" s="11"/>
      <c r="C2231" s="11"/>
      <c r="D2231" s="15"/>
      <c r="E2231" s="11"/>
      <c r="F2231" s="16"/>
      <c r="G2231" s="53" t="str">
        <f t="shared" si="36"/>
        <v xml:space="preserve"> </v>
      </c>
    </row>
    <row r="2232" spans="2:7" ht="20.100000000000001" customHeight="1">
      <c r="B2232" s="11"/>
      <c r="C2232" s="11"/>
      <c r="D2232" s="15"/>
      <c r="E2232" s="11"/>
      <c r="F2232" s="16"/>
      <c r="G2232" s="53" t="str">
        <f t="shared" si="36"/>
        <v xml:space="preserve"> </v>
      </c>
    </row>
    <row r="2233" spans="2:7" ht="20.100000000000001" customHeight="1">
      <c r="B2233" s="11"/>
      <c r="C2233" s="11"/>
      <c r="D2233" s="15"/>
      <c r="E2233" s="11"/>
      <c r="F2233" s="16"/>
      <c r="G2233" s="53" t="str">
        <f t="shared" si="36"/>
        <v xml:space="preserve"> </v>
      </c>
    </row>
    <row r="2234" spans="2:7" ht="20.100000000000001" customHeight="1">
      <c r="B2234" s="11"/>
      <c r="C2234" s="11"/>
      <c r="D2234" s="15"/>
      <c r="E2234" s="11"/>
      <c r="F2234" s="16"/>
      <c r="G2234" s="53" t="str">
        <f t="shared" si="36"/>
        <v xml:space="preserve"> </v>
      </c>
    </row>
    <row r="2235" spans="2:7" ht="20.100000000000001" customHeight="1">
      <c r="B2235" s="11"/>
      <c r="C2235" s="11"/>
      <c r="D2235" s="15"/>
      <c r="E2235" s="11"/>
      <c r="F2235" s="16"/>
      <c r="G2235" s="53" t="str">
        <f t="shared" si="36"/>
        <v xml:space="preserve"> </v>
      </c>
    </row>
    <row r="2236" spans="2:7" ht="20.100000000000001" customHeight="1">
      <c r="B2236" s="11"/>
      <c r="C2236" s="11"/>
      <c r="D2236" s="15"/>
      <c r="E2236" s="11"/>
      <c r="F2236" s="16"/>
      <c r="G2236" s="53" t="str">
        <f t="shared" si="36"/>
        <v xml:space="preserve"> </v>
      </c>
    </row>
    <row r="2237" spans="2:7" ht="20.100000000000001" customHeight="1">
      <c r="B2237" s="11"/>
      <c r="C2237" s="11"/>
      <c r="D2237" s="15"/>
      <c r="E2237" s="11"/>
      <c r="F2237" s="16"/>
      <c r="G2237" s="53" t="str">
        <f t="shared" si="36"/>
        <v xml:space="preserve"> </v>
      </c>
    </row>
    <row r="2238" spans="2:7" ht="20.100000000000001" customHeight="1">
      <c r="B2238" s="11"/>
      <c r="C2238" s="11"/>
      <c r="D2238" s="15"/>
      <c r="E2238" s="11"/>
      <c r="F2238" s="16"/>
      <c r="G2238" s="53" t="str">
        <f t="shared" si="36"/>
        <v xml:space="preserve"> </v>
      </c>
    </row>
    <row r="2239" spans="2:7" ht="20.100000000000001" customHeight="1">
      <c r="B2239" s="11"/>
      <c r="C2239" s="11"/>
      <c r="D2239" s="15"/>
      <c r="E2239" s="11"/>
      <c r="F2239" s="16"/>
      <c r="G2239" s="53" t="str">
        <f t="shared" si="36"/>
        <v xml:space="preserve"> </v>
      </c>
    </row>
    <row r="2240" spans="2:7" ht="20.100000000000001" customHeight="1">
      <c r="B2240" s="11"/>
      <c r="C2240" s="11"/>
      <c r="D2240" s="15"/>
      <c r="E2240" s="11"/>
      <c r="F2240" s="16"/>
      <c r="G2240" s="53" t="str">
        <f t="shared" si="36"/>
        <v xml:space="preserve"> </v>
      </c>
    </row>
    <row r="2241" spans="2:7" ht="20.100000000000001" customHeight="1">
      <c r="B2241" s="11"/>
      <c r="C2241" s="11"/>
      <c r="D2241" s="15"/>
      <c r="E2241" s="11"/>
      <c r="F2241" s="16"/>
      <c r="G2241" s="53" t="str">
        <f t="shared" si="36"/>
        <v xml:space="preserve"> </v>
      </c>
    </row>
    <row r="2242" spans="2:7" ht="20.100000000000001" customHeight="1">
      <c r="B2242" s="11"/>
      <c r="C2242" s="11"/>
      <c r="D2242" s="15"/>
      <c r="E2242" s="11"/>
      <c r="F2242" s="16"/>
      <c r="G2242" s="53" t="str">
        <f t="shared" si="36"/>
        <v xml:space="preserve"> </v>
      </c>
    </row>
    <row r="2243" spans="2:7" ht="20.100000000000001" customHeight="1">
      <c r="B2243" s="11"/>
      <c r="C2243" s="11"/>
      <c r="D2243" s="15"/>
      <c r="E2243" s="11"/>
      <c r="F2243" s="16"/>
      <c r="G2243" s="53" t="str">
        <f t="shared" si="36"/>
        <v xml:space="preserve"> </v>
      </c>
    </row>
    <row r="2244" spans="2:7" ht="20.100000000000001" customHeight="1">
      <c r="B2244" s="11"/>
      <c r="C2244" s="11"/>
      <c r="D2244" s="15"/>
      <c r="E2244" s="11"/>
      <c r="F2244" s="16"/>
      <c r="G2244" s="53" t="str">
        <f t="shared" si="36"/>
        <v xml:space="preserve"> </v>
      </c>
    </row>
    <row r="2245" spans="2:7" ht="20.100000000000001" customHeight="1">
      <c r="B2245" s="11"/>
      <c r="C2245" s="11"/>
      <c r="D2245" s="15"/>
      <c r="E2245" s="11"/>
      <c r="F2245" s="16"/>
      <c r="G2245" s="53" t="str">
        <f t="shared" si="36"/>
        <v xml:space="preserve"> </v>
      </c>
    </row>
    <row r="2246" spans="2:7" ht="20.100000000000001" customHeight="1">
      <c r="B2246" s="11"/>
      <c r="C2246" s="11"/>
      <c r="D2246" s="15"/>
      <c r="E2246" s="11"/>
      <c r="F2246" s="16"/>
      <c r="G2246" s="53" t="str">
        <f t="shared" si="36"/>
        <v xml:space="preserve"> </v>
      </c>
    </row>
    <row r="2247" spans="2:7" ht="20.100000000000001" customHeight="1">
      <c r="B2247" s="11"/>
      <c r="C2247" s="11"/>
      <c r="D2247" s="15"/>
      <c r="E2247" s="11"/>
      <c r="F2247" s="16"/>
      <c r="G2247" s="53" t="str">
        <f t="shared" si="36"/>
        <v xml:space="preserve"> </v>
      </c>
    </row>
    <row r="2248" spans="2:7" ht="20.100000000000001" customHeight="1">
      <c r="B2248" s="11"/>
      <c r="C2248" s="11"/>
      <c r="D2248" s="15"/>
      <c r="E2248" s="11"/>
      <c r="F2248" s="16"/>
      <c r="G2248" s="53" t="str">
        <f t="shared" si="36"/>
        <v xml:space="preserve"> </v>
      </c>
    </row>
    <row r="2249" spans="2:7" ht="20.100000000000001" customHeight="1">
      <c r="B2249" s="11"/>
      <c r="C2249" s="11"/>
      <c r="D2249" s="15"/>
      <c r="E2249" s="11"/>
      <c r="F2249" s="16"/>
      <c r="G2249" s="53" t="str">
        <f t="shared" si="36"/>
        <v xml:space="preserve"> </v>
      </c>
    </row>
    <row r="2250" spans="2:7" ht="20.100000000000001" customHeight="1">
      <c r="B2250" s="11"/>
      <c r="C2250" s="11"/>
      <c r="D2250" s="15"/>
      <c r="E2250" s="11"/>
      <c r="F2250" s="16"/>
      <c r="G2250" s="53" t="str">
        <f t="shared" si="36"/>
        <v xml:space="preserve"> </v>
      </c>
    </row>
    <row r="2251" spans="2:7" ht="20.100000000000001" customHeight="1">
      <c r="B2251" s="11"/>
      <c r="C2251" s="11"/>
      <c r="D2251" s="15"/>
      <c r="E2251" s="11"/>
      <c r="F2251" s="16"/>
      <c r="G2251" s="53" t="str">
        <f t="shared" si="36"/>
        <v xml:space="preserve"> </v>
      </c>
    </row>
    <row r="2252" spans="2:7" ht="20.100000000000001" customHeight="1">
      <c r="B2252" s="11"/>
      <c r="C2252" s="11"/>
      <c r="D2252" s="15"/>
      <c r="E2252" s="11"/>
      <c r="F2252" s="16"/>
      <c r="G2252" s="53" t="str">
        <f t="shared" si="36"/>
        <v xml:space="preserve"> </v>
      </c>
    </row>
    <row r="2253" spans="2:7" ht="20.100000000000001" customHeight="1">
      <c r="B2253" s="11"/>
      <c r="C2253" s="11"/>
      <c r="D2253" s="15"/>
      <c r="E2253" s="11"/>
      <c r="F2253" s="16"/>
      <c r="G2253" s="53" t="str">
        <f t="shared" si="36"/>
        <v xml:space="preserve"> </v>
      </c>
    </row>
    <row r="2254" spans="2:7" ht="20.100000000000001" customHeight="1">
      <c r="B2254" s="11"/>
      <c r="C2254" s="11"/>
      <c r="D2254" s="15"/>
      <c r="E2254" s="11"/>
      <c r="F2254" s="16"/>
      <c r="G2254" s="53" t="str">
        <f t="shared" si="36"/>
        <v xml:space="preserve"> </v>
      </c>
    </row>
    <row r="2255" spans="2:7" ht="20.100000000000001" customHeight="1">
      <c r="B2255" s="11"/>
      <c r="C2255" s="11"/>
      <c r="D2255" s="15"/>
      <c r="E2255" s="11"/>
      <c r="F2255" s="16"/>
      <c r="G2255" s="53" t="str">
        <f t="shared" si="36"/>
        <v xml:space="preserve"> </v>
      </c>
    </row>
    <row r="2256" spans="2:7" ht="20.100000000000001" customHeight="1">
      <c r="B2256" s="11"/>
      <c r="C2256" s="11"/>
      <c r="D2256" s="15"/>
      <c r="E2256" s="11"/>
      <c r="F2256" s="16"/>
      <c r="G2256" s="53" t="str">
        <f t="shared" si="36"/>
        <v xml:space="preserve"> </v>
      </c>
    </row>
    <row r="2257" spans="2:7" ht="20.100000000000001" customHeight="1">
      <c r="B2257" s="11"/>
      <c r="C2257" s="11"/>
      <c r="D2257" s="15"/>
      <c r="E2257" s="11"/>
      <c r="F2257" s="16"/>
      <c r="G2257" s="53" t="str">
        <f t="shared" si="36"/>
        <v xml:space="preserve"> </v>
      </c>
    </row>
    <row r="2258" spans="2:7" ht="20.100000000000001" customHeight="1">
      <c r="B2258" s="11"/>
      <c r="C2258" s="11"/>
      <c r="D2258" s="15"/>
      <c r="E2258" s="11"/>
      <c r="F2258" s="16"/>
      <c r="G2258" s="53" t="str">
        <f t="shared" si="36"/>
        <v xml:space="preserve"> </v>
      </c>
    </row>
    <row r="2259" spans="2:7" ht="20.100000000000001" customHeight="1">
      <c r="B2259" s="11"/>
      <c r="C2259" s="11"/>
      <c r="D2259" s="15"/>
      <c r="E2259" s="11"/>
      <c r="F2259" s="16"/>
      <c r="G2259" s="53" t="str">
        <f t="shared" si="36"/>
        <v xml:space="preserve"> </v>
      </c>
    </row>
    <row r="2260" spans="2:7" ht="20.100000000000001" customHeight="1">
      <c r="B2260" s="11"/>
      <c r="C2260" s="11"/>
      <c r="D2260" s="15"/>
      <c r="E2260" s="11"/>
      <c r="F2260" s="16"/>
      <c r="G2260" s="53" t="str">
        <f t="shared" si="36"/>
        <v xml:space="preserve"> </v>
      </c>
    </row>
    <row r="2261" spans="2:7" ht="20.100000000000001" customHeight="1">
      <c r="B2261" s="11"/>
      <c r="C2261" s="11"/>
      <c r="D2261" s="15"/>
      <c r="E2261" s="11"/>
      <c r="F2261" s="16"/>
      <c r="G2261" s="53" t="str">
        <f t="shared" si="36"/>
        <v xml:space="preserve"> </v>
      </c>
    </row>
    <row r="2262" spans="2:7" ht="20.100000000000001" customHeight="1">
      <c r="B2262" s="11"/>
      <c r="C2262" s="11"/>
      <c r="D2262" s="15"/>
      <c r="E2262" s="11"/>
      <c r="F2262" s="16"/>
      <c r="G2262" s="53" t="str">
        <f t="shared" si="36"/>
        <v xml:space="preserve"> </v>
      </c>
    </row>
    <row r="2263" spans="2:7" ht="20.100000000000001" customHeight="1">
      <c r="B2263" s="11"/>
      <c r="C2263" s="11"/>
      <c r="D2263" s="15"/>
      <c r="E2263" s="11"/>
      <c r="F2263" s="16"/>
      <c r="G2263" s="53" t="str">
        <f t="shared" si="36"/>
        <v xml:space="preserve"> </v>
      </c>
    </row>
    <row r="2264" spans="2:7" ht="20.100000000000001" customHeight="1">
      <c r="B2264" s="11"/>
      <c r="C2264" s="11"/>
      <c r="D2264" s="15"/>
      <c r="E2264" s="11"/>
      <c r="F2264" s="16"/>
      <c r="G2264" s="53" t="str">
        <f t="shared" si="36"/>
        <v xml:space="preserve"> </v>
      </c>
    </row>
    <row r="2265" spans="2:7" ht="20.100000000000001" customHeight="1">
      <c r="B2265" s="11"/>
      <c r="C2265" s="11"/>
      <c r="D2265" s="15"/>
      <c r="E2265" s="11"/>
      <c r="F2265" s="16"/>
      <c r="G2265" s="53" t="str">
        <f t="shared" si="36"/>
        <v xml:space="preserve"> </v>
      </c>
    </row>
    <row r="2266" spans="2:7" ht="20.100000000000001" customHeight="1">
      <c r="B2266" s="11"/>
      <c r="C2266" s="11"/>
      <c r="D2266" s="15"/>
      <c r="E2266" s="11"/>
      <c r="F2266" s="16"/>
      <c r="G2266" s="53" t="str">
        <f t="shared" si="36"/>
        <v xml:space="preserve"> </v>
      </c>
    </row>
    <row r="2267" spans="2:7" ht="20.100000000000001" customHeight="1">
      <c r="B2267" s="11"/>
      <c r="C2267" s="11"/>
      <c r="D2267" s="15"/>
      <c r="E2267" s="11"/>
      <c r="F2267" s="16"/>
      <c r="G2267" s="53" t="str">
        <f t="shared" si="36"/>
        <v xml:space="preserve"> </v>
      </c>
    </row>
    <row r="2268" spans="2:7" ht="20.100000000000001" customHeight="1">
      <c r="B2268" s="11"/>
      <c r="C2268" s="11"/>
      <c r="D2268" s="15"/>
      <c r="E2268" s="11"/>
      <c r="F2268" s="16"/>
      <c r="G2268" s="53" t="str">
        <f t="shared" si="36"/>
        <v xml:space="preserve"> </v>
      </c>
    </row>
    <row r="2269" spans="2:7" ht="20.100000000000001" customHeight="1">
      <c r="B2269" s="11"/>
      <c r="C2269" s="11"/>
      <c r="D2269" s="15"/>
      <c r="E2269" s="11"/>
      <c r="F2269" s="16"/>
      <c r="G2269" s="53" t="str">
        <f t="shared" si="36"/>
        <v xml:space="preserve"> </v>
      </c>
    </row>
    <row r="2270" spans="2:7" ht="20.100000000000001" customHeight="1">
      <c r="B2270" s="11"/>
      <c r="C2270" s="11"/>
      <c r="D2270" s="15"/>
      <c r="E2270" s="11"/>
      <c r="F2270" s="16"/>
      <c r="G2270" s="53" t="str">
        <f t="shared" si="36"/>
        <v xml:space="preserve"> </v>
      </c>
    </row>
    <row r="2271" spans="2:7" ht="20.100000000000001" customHeight="1">
      <c r="B2271" s="11"/>
      <c r="C2271" s="11"/>
      <c r="D2271" s="15"/>
      <c r="E2271" s="11"/>
      <c r="F2271" s="16"/>
      <c r="G2271" s="53" t="str">
        <f t="shared" si="36"/>
        <v xml:space="preserve"> </v>
      </c>
    </row>
    <row r="2272" spans="2:7" ht="20.100000000000001" customHeight="1">
      <c r="B2272" s="11"/>
      <c r="C2272" s="11"/>
      <c r="D2272" s="15"/>
      <c r="E2272" s="11"/>
      <c r="F2272" s="16"/>
      <c r="G2272" s="53" t="str">
        <f t="shared" si="36"/>
        <v xml:space="preserve"> </v>
      </c>
    </row>
    <row r="2273" spans="2:7" ht="20.100000000000001" customHeight="1">
      <c r="B2273" s="11"/>
      <c r="C2273" s="11"/>
      <c r="D2273" s="15"/>
      <c r="E2273" s="11"/>
      <c r="F2273" s="16"/>
      <c r="G2273" s="53" t="str">
        <f t="shared" si="36"/>
        <v xml:space="preserve"> </v>
      </c>
    </row>
    <row r="2274" spans="2:7" ht="20.100000000000001" customHeight="1">
      <c r="B2274" s="11"/>
      <c r="C2274" s="11"/>
      <c r="D2274" s="15"/>
      <c r="E2274" s="11"/>
      <c r="F2274" s="16"/>
      <c r="G2274" s="53" t="str">
        <f t="shared" ref="G2274:G2337" si="37">IFERROR(IF(ISBLANK(C2274)," ",IF(ISBLANK(D2274),"NUM ARBOL",IF(ISBLANK(E2274),"DAP",IF(ISBLANK(F2274),"ALTURA",IF($E$33="DAP (cm)",PI()*((E2274/100)^2)/4*F2274*$F$9,IF($E$33="CAP (cm)",PI()*((E2274/PI()/100)^2)/4*F2274*$F$9))))))," ")</f>
        <v xml:space="preserve"> </v>
      </c>
    </row>
    <row r="2275" spans="2:7" ht="20.100000000000001" customHeight="1">
      <c r="B2275" s="11"/>
      <c r="C2275" s="11"/>
      <c r="D2275" s="15"/>
      <c r="E2275" s="11"/>
      <c r="F2275" s="16"/>
      <c r="G2275" s="53" t="str">
        <f t="shared" si="37"/>
        <v xml:space="preserve"> </v>
      </c>
    </row>
    <row r="2276" spans="2:7" ht="20.100000000000001" customHeight="1">
      <c r="B2276" s="11"/>
      <c r="C2276" s="11"/>
      <c r="D2276" s="15"/>
      <c r="E2276" s="11"/>
      <c r="F2276" s="16"/>
      <c r="G2276" s="53" t="str">
        <f t="shared" si="37"/>
        <v xml:space="preserve"> </v>
      </c>
    </row>
    <row r="2277" spans="2:7" ht="20.100000000000001" customHeight="1">
      <c r="B2277" s="11"/>
      <c r="C2277" s="11"/>
      <c r="D2277" s="15"/>
      <c r="E2277" s="11"/>
      <c r="F2277" s="16"/>
      <c r="G2277" s="53" t="str">
        <f t="shared" si="37"/>
        <v xml:space="preserve"> </v>
      </c>
    </row>
    <row r="2278" spans="2:7" ht="20.100000000000001" customHeight="1">
      <c r="B2278" s="11"/>
      <c r="C2278" s="11"/>
      <c r="D2278" s="15"/>
      <c r="E2278" s="11"/>
      <c r="F2278" s="16"/>
      <c r="G2278" s="53" t="str">
        <f t="shared" si="37"/>
        <v xml:space="preserve"> </v>
      </c>
    </row>
    <row r="2279" spans="2:7" ht="20.100000000000001" customHeight="1">
      <c r="B2279" s="11"/>
      <c r="C2279" s="11"/>
      <c r="D2279" s="15"/>
      <c r="E2279" s="11"/>
      <c r="F2279" s="16"/>
      <c r="G2279" s="53" t="str">
        <f t="shared" si="37"/>
        <v xml:space="preserve"> </v>
      </c>
    </row>
    <row r="2280" spans="2:7" ht="20.100000000000001" customHeight="1">
      <c r="B2280" s="11"/>
      <c r="C2280" s="11"/>
      <c r="D2280" s="15"/>
      <c r="E2280" s="11"/>
      <c r="F2280" s="16"/>
      <c r="G2280" s="53" t="str">
        <f t="shared" si="37"/>
        <v xml:space="preserve"> </v>
      </c>
    </row>
    <row r="2281" spans="2:7" ht="20.100000000000001" customHeight="1">
      <c r="B2281" s="11"/>
      <c r="C2281" s="11"/>
      <c r="D2281" s="15"/>
      <c r="E2281" s="11"/>
      <c r="F2281" s="16"/>
      <c r="G2281" s="53" t="str">
        <f t="shared" si="37"/>
        <v xml:space="preserve"> </v>
      </c>
    </row>
    <row r="2282" spans="2:7" ht="20.100000000000001" customHeight="1">
      <c r="B2282" s="11"/>
      <c r="C2282" s="11"/>
      <c r="D2282" s="15"/>
      <c r="E2282" s="11"/>
      <c r="F2282" s="16"/>
      <c r="G2282" s="53" t="str">
        <f t="shared" si="37"/>
        <v xml:space="preserve"> </v>
      </c>
    </row>
    <row r="2283" spans="2:7" ht="20.100000000000001" customHeight="1">
      <c r="B2283" s="11"/>
      <c r="C2283" s="11"/>
      <c r="D2283" s="15"/>
      <c r="E2283" s="11"/>
      <c r="F2283" s="16"/>
      <c r="G2283" s="53" t="str">
        <f t="shared" si="37"/>
        <v xml:space="preserve"> </v>
      </c>
    </row>
    <row r="2284" spans="2:7" ht="20.100000000000001" customHeight="1">
      <c r="B2284" s="11"/>
      <c r="C2284" s="11"/>
      <c r="D2284" s="15"/>
      <c r="E2284" s="11"/>
      <c r="F2284" s="16"/>
      <c r="G2284" s="53" t="str">
        <f t="shared" si="37"/>
        <v xml:space="preserve"> </v>
      </c>
    </row>
    <row r="2285" spans="2:7" ht="20.100000000000001" customHeight="1">
      <c r="B2285" s="11"/>
      <c r="C2285" s="11"/>
      <c r="D2285" s="15"/>
      <c r="E2285" s="11"/>
      <c r="F2285" s="16"/>
      <c r="G2285" s="53" t="str">
        <f t="shared" si="37"/>
        <v xml:space="preserve"> </v>
      </c>
    </row>
    <row r="2286" spans="2:7" ht="20.100000000000001" customHeight="1">
      <c r="B2286" s="11"/>
      <c r="C2286" s="11"/>
      <c r="D2286" s="15"/>
      <c r="E2286" s="11"/>
      <c r="F2286" s="16"/>
      <c r="G2286" s="53" t="str">
        <f t="shared" si="37"/>
        <v xml:space="preserve"> </v>
      </c>
    </row>
    <row r="2287" spans="2:7" ht="20.100000000000001" customHeight="1">
      <c r="B2287" s="11"/>
      <c r="C2287" s="11"/>
      <c r="D2287" s="15"/>
      <c r="E2287" s="11"/>
      <c r="F2287" s="16"/>
      <c r="G2287" s="53" t="str">
        <f t="shared" si="37"/>
        <v xml:space="preserve"> </v>
      </c>
    </row>
    <row r="2288" spans="2:7" ht="20.100000000000001" customHeight="1">
      <c r="B2288" s="11"/>
      <c r="C2288" s="11"/>
      <c r="D2288" s="15"/>
      <c r="E2288" s="11"/>
      <c r="F2288" s="16"/>
      <c r="G2288" s="53" t="str">
        <f t="shared" si="37"/>
        <v xml:space="preserve"> </v>
      </c>
    </row>
    <row r="2289" spans="2:7" ht="20.100000000000001" customHeight="1">
      <c r="B2289" s="11"/>
      <c r="C2289" s="11"/>
      <c r="D2289" s="15"/>
      <c r="E2289" s="11"/>
      <c r="F2289" s="16"/>
      <c r="G2289" s="53" t="str">
        <f t="shared" si="37"/>
        <v xml:space="preserve"> </v>
      </c>
    </row>
    <row r="2290" spans="2:7" ht="20.100000000000001" customHeight="1">
      <c r="B2290" s="11"/>
      <c r="C2290" s="11"/>
      <c r="D2290" s="15"/>
      <c r="E2290" s="11"/>
      <c r="F2290" s="16"/>
      <c r="G2290" s="53" t="str">
        <f t="shared" si="37"/>
        <v xml:space="preserve"> </v>
      </c>
    </row>
    <row r="2291" spans="2:7" ht="20.100000000000001" customHeight="1">
      <c r="B2291" s="11"/>
      <c r="C2291" s="11"/>
      <c r="D2291" s="15"/>
      <c r="E2291" s="11"/>
      <c r="F2291" s="16"/>
      <c r="G2291" s="53" t="str">
        <f t="shared" si="37"/>
        <v xml:space="preserve"> </v>
      </c>
    </row>
    <row r="2292" spans="2:7" ht="20.100000000000001" customHeight="1">
      <c r="B2292" s="11"/>
      <c r="C2292" s="11"/>
      <c r="D2292" s="15"/>
      <c r="E2292" s="11"/>
      <c r="F2292" s="16"/>
      <c r="G2292" s="53" t="str">
        <f t="shared" si="37"/>
        <v xml:space="preserve"> </v>
      </c>
    </row>
    <row r="2293" spans="2:7" ht="20.100000000000001" customHeight="1">
      <c r="B2293" s="11"/>
      <c r="C2293" s="11"/>
      <c r="D2293" s="15"/>
      <c r="E2293" s="11"/>
      <c r="F2293" s="16"/>
      <c r="G2293" s="53" t="str">
        <f t="shared" si="37"/>
        <v xml:space="preserve"> </v>
      </c>
    </row>
    <row r="2294" spans="2:7" ht="20.100000000000001" customHeight="1">
      <c r="B2294" s="11"/>
      <c r="C2294" s="11"/>
      <c r="D2294" s="15"/>
      <c r="E2294" s="11"/>
      <c r="F2294" s="16"/>
      <c r="G2294" s="53" t="str">
        <f t="shared" si="37"/>
        <v xml:space="preserve"> </v>
      </c>
    </row>
    <row r="2295" spans="2:7" ht="20.100000000000001" customHeight="1">
      <c r="B2295" s="11"/>
      <c r="C2295" s="11"/>
      <c r="D2295" s="15"/>
      <c r="E2295" s="11"/>
      <c r="F2295" s="16"/>
      <c r="G2295" s="53" t="str">
        <f t="shared" si="37"/>
        <v xml:space="preserve"> </v>
      </c>
    </row>
    <row r="2296" spans="2:7" ht="20.100000000000001" customHeight="1">
      <c r="B2296" s="11"/>
      <c r="C2296" s="11"/>
      <c r="D2296" s="15"/>
      <c r="E2296" s="11"/>
      <c r="F2296" s="16"/>
      <c r="G2296" s="53" t="str">
        <f t="shared" si="37"/>
        <v xml:space="preserve"> </v>
      </c>
    </row>
    <row r="2297" spans="2:7" ht="20.100000000000001" customHeight="1">
      <c r="B2297" s="11"/>
      <c r="C2297" s="11"/>
      <c r="D2297" s="15"/>
      <c r="E2297" s="11"/>
      <c r="F2297" s="16"/>
      <c r="G2297" s="53" t="str">
        <f t="shared" si="37"/>
        <v xml:space="preserve"> </v>
      </c>
    </row>
    <row r="2298" spans="2:7" ht="20.100000000000001" customHeight="1">
      <c r="B2298" s="11"/>
      <c r="C2298" s="11"/>
      <c r="D2298" s="15"/>
      <c r="E2298" s="11"/>
      <c r="F2298" s="16"/>
      <c r="G2298" s="53" t="str">
        <f t="shared" si="37"/>
        <v xml:space="preserve"> </v>
      </c>
    </row>
    <row r="2299" spans="2:7" ht="20.100000000000001" customHeight="1">
      <c r="B2299" s="11"/>
      <c r="C2299" s="11"/>
      <c r="D2299" s="15"/>
      <c r="E2299" s="11"/>
      <c r="F2299" s="16"/>
      <c r="G2299" s="53" t="str">
        <f t="shared" si="37"/>
        <v xml:space="preserve"> </v>
      </c>
    </row>
    <row r="2300" spans="2:7" ht="20.100000000000001" customHeight="1">
      <c r="B2300" s="11"/>
      <c r="C2300" s="11"/>
      <c r="D2300" s="15"/>
      <c r="E2300" s="11"/>
      <c r="F2300" s="16"/>
      <c r="G2300" s="53" t="str">
        <f t="shared" si="37"/>
        <v xml:space="preserve"> </v>
      </c>
    </row>
    <row r="2301" spans="2:7" ht="20.100000000000001" customHeight="1">
      <c r="B2301" s="11"/>
      <c r="C2301" s="11"/>
      <c r="D2301" s="15"/>
      <c r="E2301" s="11"/>
      <c r="F2301" s="16"/>
      <c r="G2301" s="53" t="str">
        <f t="shared" si="37"/>
        <v xml:space="preserve"> </v>
      </c>
    </row>
    <row r="2302" spans="2:7" ht="20.100000000000001" customHeight="1">
      <c r="B2302" s="11"/>
      <c r="C2302" s="11"/>
      <c r="D2302" s="15"/>
      <c r="E2302" s="11"/>
      <c r="F2302" s="16"/>
      <c r="G2302" s="53" t="str">
        <f t="shared" si="37"/>
        <v xml:space="preserve"> </v>
      </c>
    </row>
    <row r="2303" spans="2:7" ht="20.100000000000001" customHeight="1">
      <c r="B2303" s="11"/>
      <c r="C2303" s="11"/>
      <c r="D2303" s="15"/>
      <c r="E2303" s="11"/>
      <c r="F2303" s="16"/>
      <c r="G2303" s="53" t="str">
        <f t="shared" si="37"/>
        <v xml:space="preserve"> </v>
      </c>
    </row>
    <row r="2304" spans="2:7" ht="20.100000000000001" customHeight="1">
      <c r="B2304" s="11"/>
      <c r="C2304" s="11"/>
      <c r="D2304" s="15"/>
      <c r="E2304" s="11"/>
      <c r="F2304" s="16"/>
      <c r="G2304" s="53" t="str">
        <f t="shared" si="37"/>
        <v xml:space="preserve"> </v>
      </c>
    </row>
    <row r="2305" spans="2:7" ht="20.100000000000001" customHeight="1">
      <c r="B2305" s="11"/>
      <c r="C2305" s="11"/>
      <c r="D2305" s="15"/>
      <c r="E2305" s="11"/>
      <c r="F2305" s="16"/>
      <c r="G2305" s="53" t="str">
        <f t="shared" si="37"/>
        <v xml:space="preserve"> </v>
      </c>
    </row>
    <row r="2306" spans="2:7" ht="20.100000000000001" customHeight="1">
      <c r="B2306" s="11"/>
      <c r="C2306" s="11"/>
      <c r="D2306" s="15"/>
      <c r="E2306" s="11"/>
      <c r="F2306" s="16"/>
      <c r="G2306" s="53" t="str">
        <f t="shared" si="37"/>
        <v xml:space="preserve"> </v>
      </c>
    </row>
    <row r="2307" spans="2:7" ht="20.100000000000001" customHeight="1">
      <c r="B2307" s="11"/>
      <c r="C2307" s="11"/>
      <c r="D2307" s="15"/>
      <c r="E2307" s="11"/>
      <c r="F2307" s="16"/>
      <c r="G2307" s="53" t="str">
        <f t="shared" si="37"/>
        <v xml:space="preserve"> </v>
      </c>
    </row>
    <row r="2308" spans="2:7" ht="20.100000000000001" customHeight="1">
      <c r="B2308" s="11"/>
      <c r="C2308" s="11"/>
      <c r="D2308" s="15"/>
      <c r="E2308" s="11"/>
      <c r="F2308" s="16"/>
      <c r="G2308" s="53" t="str">
        <f t="shared" si="37"/>
        <v xml:space="preserve"> </v>
      </c>
    </row>
    <row r="2309" spans="2:7" ht="20.100000000000001" customHeight="1">
      <c r="B2309" s="11"/>
      <c r="C2309" s="11"/>
      <c r="D2309" s="15"/>
      <c r="E2309" s="11"/>
      <c r="F2309" s="16"/>
      <c r="G2309" s="53" t="str">
        <f t="shared" si="37"/>
        <v xml:space="preserve"> </v>
      </c>
    </row>
    <row r="2310" spans="2:7" ht="20.100000000000001" customHeight="1">
      <c r="B2310" s="11"/>
      <c r="C2310" s="11"/>
      <c r="D2310" s="15"/>
      <c r="E2310" s="11"/>
      <c r="F2310" s="16"/>
      <c r="G2310" s="53" t="str">
        <f t="shared" si="37"/>
        <v xml:space="preserve"> </v>
      </c>
    </row>
    <row r="2311" spans="2:7" ht="20.100000000000001" customHeight="1">
      <c r="B2311" s="11"/>
      <c r="C2311" s="11"/>
      <c r="D2311" s="15"/>
      <c r="E2311" s="11"/>
      <c r="F2311" s="16"/>
      <c r="G2311" s="53" t="str">
        <f t="shared" si="37"/>
        <v xml:space="preserve"> </v>
      </c>
    </row>
    <row r="2312" spans="2:7" ht="20.100000000000001" customHeight="1">
      <c r="B2312" s="11"/>
      <c r="C2312" s="11"/>
      <c r="D2312" s="15"/>
      <c r="E2312" s="11"/>
      <c r="F2312" s="16"/>
      <c r="G2312" s="53" t="str">
        <f t="shared" si="37"/>
        <v xml:space="preserve"> </v>
      </c>
    </row>
    <row r="2313" spans="2:7" ht="20.100000000000001" customHeight="1">
      <c r="B2313" s="11"/>
      <c r="C2313" s="11"/>
      <c r="D2313" s="15"/>
      <c r="E2313" s="11"/>
      <c r="F2313" s="16"/>
      <c r="G2313" s="53" t="str">
        <f t="shared" si="37"/>
        <v xml:space="preserve"> </v>
      </c>
    </row>
    <row r="2314" spans="2:7" ht="20.100000000000001" customHeight="1">
      <c r="B2314" s="11"/>
      <c r="C2314" s="11"/>
      <c r="D2314" s="15"/>
      <c r="E2314" s="11"/>
      <c r="F2314" s="16"/>
      <c r="G2314" s="53" t="str">
        <f t="shared" si="37"/>
        <v xml:space="preserve"> </v>
      </c>
    </row>
    <row r="2315" spans="2:7" ht="20.100000000000001" customHeight="1">
      <c r="B2315" s="11"/>
      <c r="C2315" s="11"/>
      <c r="D2315" s="15"/>
      <c r="E2315" s="11"/>
      <c r="F2315" s="16"/>
      <c r="G2315" s="53" t="str">
        <f t="shared" si="37"/>
        <v xml:space="preserve"> </v>
      </c>
    </row>
    <row r="2316" spans="2:7" ht="20.100000000000001" customHeight="1">
      <c r="B2316" s="11"/>
      <c r="C2316" s="11"/>
      <c r="D2316" s="15"/>
      <c r="E2316" s="11"/>
      <c r="F2316" s="16"/>
      <c r="G2316" s="53" t="str">
        <f t="shared" si="37"/>
        <v xml:space="preserve"> </v>
      </c>
    </row>
    <row r="2317" spans="2:7" ht="20.100000000000001" customHeight="1">
      <c r="B2317" s="11"/>
      <c r="C2317" s="11"/>
      <c r="D2317" s="15"/>
      <c r="E2317" s="11"/>
      <c r="F2317" s="16"/>
      <c r="G2317" s="53" t="str">
        <f t="shared" si="37"/>
        <v xml:space="preserve"> </v>
      </c>
    </row>
    <row r="2318" spans="2:7" ht="20.100000000000001" customHeight="1">
      <c r="B2318" s="11"/>
      <c r="C2318" s="11"/>
      <c r="D2318" s="15"/>
      <c r="E2318" s="11"/>
      <c r="F2318" s="16"/>
      <c r="G2318" s="53" t="str">
        <f t="shared" si="37"/>
        <v xml:space="preserve"> </v>
      </c>
    </row>
    <row r="2319" spans="2:7" ht="20.100000000000001" customHeight="1">
      <c r="B2319" s="11"/>
      <c r="C2319" s="11"/>
      <c r="D2319" s="15"/>
      <c r="E2319" s="11"/>
      <c r="F2319" s="16"/>
      <c r="G2319" s="53" t="str">
        <f t="shared" si="37"/>
        <v xml:space="preserve"> </v>
      </c>
    </row>
    <row r="2320" spans="2:7" ht="20.100000000000001" customHeight="1">
      <c r="B2320" s="11"/>
      <c r="C2320" s="11"/>
      <c r="D2320" s="15"/>
      <c r="E2320" s="11"/>
      <c r="F2320" s="16"/>
      <c r="G2320" s="53" t="str">
        <f t="shared" si="37"/>
        <v xml:space="preserve"> </v>
      </c>
    </row>
    <row r="2321" spans="2:7" ht="20.100000000000001" customHeight="1">
      <c r="B2321" s="11"/>
      <c r="C2321" s="11"/>
      <c r="D2321" s="15"/>
      <c r="E2321" s="11"/>
      <c r="F2321" s="16"/>
      <c r="G2321" s="53" t="str">
        <f t="shared" si="37"/>
        <v xml:space="preserve"> </v>
      </c>
    </row>
    <row r="2322" spans="2:7" ht="20.100000000000001" customHeight="1">
      <c r="B2322" s="11"/>
      <c r="C2322" s="11"/>
      <c r="D2322" s="15"/>
      <c r="E2322" s="11"/>
      <c r="F2322" s="16"/>
      <c r="G2322" s="53" t="str">
        <f t="shared" si="37"/>
        <v xml:space="preserve"> </v>
      </c>
    </row>
    <row r="2323" spans="2:7" ht="20.100000000000001" customHeight="1">
      <c r="B2323" s="11"/>
      <c r="C2323" s="11"/>
      <c r="D2323" s="15"/>
      <c r="E2323" s="11"/>
      <c r="F2323" s="16"/>
      <c r="G2323" s="53" t="str">
        <f t="shared" si="37"/>
        <v xml:space="preserve"> </v>
      </c>
    </row>
    <row r="2324" spans="2:7" ht="20.100000000000001" customHeight="1">
      <c r="B2324" s="11"/>
      <c r="C2324" s="11"/>
      <c r="D2324" s="15"/>
      <c r="E2324" s="11"/>
      <c r="F2324" s="16"/>
      <c r="G2324" s="53" t="str">
        <f t="shared" si="37"/>
        <v xml:space="preserve"> </v>
      </c>
    </row>
    <row r="2325" spans="2:7" ht="20.100000000000001" customHeight="1">
      <c r="B2325" s="11"/>
      <c r="C2325" s="11"/>
      <c r="D2325" s="15"/>
      <c r="E2325" s="11"/>
      <c r="F2325" s="16"/>
      <c r="G2325" s="53" t="str">
        <f t="shared" si="37"/>
        <v xml:space="preserve"> </v>
      </c>
    </row>
    <row r="2326" spans="2:7" ht="20.100000000000001" customHeight="1">
      <c r="B2326" s="11"/>
      <c r="C2326" s="11"/>
      <c r="D2326" s="15"/>
      <c r="E2326" s="11"/>
      <c r="F2326" s="16"/>
      <c r="G2326" s="53" t="str">
        <f t="shared" si="37"/>
        <v xml:space="preserve"> </v>
      </c>
    </row>
    <row r="2327" spans="2:7" ht="20.100000000000001" customHeight="1">
      <c r="B2327" s="11"/>
      <c r="C2327" s="11"/>
      <c r="D2327" s="15"/>
      <c r="E2327" s="11"/>
      <c r="F2327" s="16"/>
      <c r="G2327" s="53" t="str">
        <f t="shared" si="37"/>
        <v xml:space="preserve"> </v>
      </c>
    </row>
    <row r="2328" spans="2:7" ht="20.100000000000001" customHeight="1">
      <c r="B2328" s="11"/>
      <c r="C2328" s="11"/>
      <c r="D2328" s="15"/>
      <c r="E2328" s="11"/>
      <c r="F2328" s="16"/>
      <c r="G2328" s="53" t="str">
        <f t="shared" si="37"/>
        <v xml:space="preserve"> </v>
      </c>
    </row>
    <row r="2329" spans="2:7" ht="20.100000000000001" customHeight="1">
      <c r="B2329" s="11"/>
      <c r="C2329" s="11"/>
      <c r="D2329" s="15"/>
      <c r="E2329" s="11"/>
      <c r="F2329" s="16"/>
      <c r="G2329" s="53" t="str">
        <f t="shared" si="37"/>
        <v xml:space="preserve"> </v>
      </c>
    </row>
    <row r="2330" spans="2:7" ht="20.100000000000001" customHeight="1">
      <c r="B2330" s="11"/>
      <c r="C2330" s="11"/>
      <c r="D2330" s="15"/>
      <c r="E2330" s="11"/>
      <c r="F2330" s="16"/>
      <c r="G2330" s="53" t="str">
        <f t="shared" si="37"/>
        <v xml:space="preserve"> </v>
      </c>
    </row>
    <row r="2331" spans="2:7" ht="20.100000000000001" customHeight="1">
      <c r="B2331" s="11"/>
      <c r="C2331" s="11"/>
      <c r="D2331" s="15"/>
      <c r="E2331" s="11"/>
      <c r="F2331" s="16"/>
      <c r="G2331" s="53" t="str">
        <f t="shared" si="37"/>
        <v xml:space="preserve"> </v>
      </c>
    </row>
    <row r="2332" spans="2:7" ht="20.100000000000001" customHeight="1">
      <c r="B2332" s="11"/>
      <c r="C2332" s="11"/>
      <c r="D2332" s="15"/>
      <c r="E2332" s="11"/>
      <c r="F2332" s="16"/>
      <c r="G2332" s="53" t="str">
        <f t="shared" si="37"/>
        <v xml:space="preserve"> </v>
      </c>
    </row>
    <row r="2333" spans="2:7" ht="20.100000000000001" customHeight="1">
      <c r="B2333" s="11"/>
      <c r="C2333" s="11"/>
      <c r="D2333" s="15"/>
      <c r="E2333" s="11"/>
      <c r="F2333" s="16"/>
      <c r="G2333" s="53" t="str">
        <f t="shared" si="37"/>
        <v xml:space="preserve"> </v>
      </c>
    </row>
    <row r="2334" spans="2:7" ht="20.100000000000001" customHeight="1">
      <c r="B2334" s="11"/>
      <c r="C2334" s="11"/>
      <c r="D2334" s="15"/>
      <c r="E2334" s="11"/>
      <c r="F2334" s="16"/>
      <c r="G2334" s="53" t="str">
        <f t="shared" si="37"/>
        <v xml:space="preserve"> </v>
      </c>
    </row>
    <row r="2335" spans="2:7" ht="20.100000000000001" customHeight="1">
      <c r="B2335" s="11"/>
      <c r="C2335" s="11"/>
      <c r="D2335" s="15"/>
      <c r="E2335" s="11"/>
      <c r="F2335" s="16"/>
      <c r="G2335" s="53" t="str">
        <f t="shared" si="37"/>
        <v xml:space="preserve"> </v>
      </c>
    </row>
    <row r="2336" spans="2:7" ht="20.100000000000001" customHeight="1">
      <c r="B2336" s="11"/>
      <c r="C2336" s="11"/>
      <c r="D2336" s="15"/>
      <c r="E2336" s="11"/>
      <c r="F2336" s="16"/>
      <c r="G2336" s="53" t="str">
        <f t="shared" si="37"/>
        <v xml:space="preserve"> </v>
      </c>
    </row>
    <row r="2337" spans="2:7" ht="20.100000000000001" customHeight="1">
      <c r="B2337" s="11"/>
      <c r="C2337" s="11"/>
      <c r="D2337" s="15"/>
      <c r="E2337" s="11"/>
      <c r="F2337" s="16"/>
      <c r="G2337" s="53" t="str">
        <f t="shared" si="37"/>
        <v xml:space="preserve"> </v>
      </c>
    </row>
    <row r="2338" spans="2:7" ht="20.100000000000001" customHeight="1">
      <c r="B2338" s="11"/>
      <c r="C2338" s="11"/>
      <c r="D2338" s="15"/>
      <c r="E2338" s="11"/>
      <c r="F2338" s="16"/>
      <c r="G2338" s="53" t="str">
        <f t="shared" ref="G2338:G2401" si="38">IFERROR(IF(ISBLANK(C2338)," ",IF(ISBLANK(D2338),"NUM ARBOL",IF(ISBLANK(E2338),"DAP",IF(ISBLANK(F2338),"ALTURA",IF($E$33="DAP (cm)",PI()*((E2338/100)^2)/4*F2338*$F$9,IF($E$33="CAP (cm)",PI()*((E2338/PI()/100)^2)/4*F2338*$F$9))))))," ")</f>
        <v xml:space="preserve"> </v>
      </c>
    </row>
    <row r="2339" spans="2:7" ht="20.100000000000001" customHeight="1">
      <c r="B2339" s="11"/>
      <c r="C2339" s="11"/>
      <c r="D2339" s="15"/>
      <c r="E2339" s="11"/>
      <c r="F2339" s="16"/>
      <c r="G2339" s="53" t="str">
        <f t="shared" si="38"/>
        <v xml:space="preserve"> </v>
      </c>
    </row>
    <row r="2340" spans="2:7" ht="20.100000000000001" customHeight="1">
      <c r="B2340" s="11"/>
      <c r="C2340" s="11"/>
      <c r="D2340" s="15"/>
      <c r="E2340" s="11"/>
      <c r="F2340" s="16"/>
      <c r="G2340" s="53" t="str">
        <f t="shared" si="38"/>
        <v xml:space="preserve"> </v>
      </c>
    </row>
    <row r="2341" spans="2:7" ht="20.100000000000001" customHeight="1">
      <c r="B2341" s="11"/>
      <c r="C2341" s="11"/>
      <c r="D2341" s="15"/>
      <c r="E2341" s="11"/>
      <c r="F2341" s="16"/>
      <c r="G2341" s="53" t="str">
        <f t="shared" si="38"/>
        <v xml:space="preserve"> </v>
      </c>
    </row>
    <row r="2342" spans="2:7" ht="20.100000000000001" customHeight="1">
      <c r="B2342" s="11"/>
      <c r="C2342" s="11"/>
      <c r="D2342" s="15"/>
      <c r="E2342" s="11"/>
      <c r="F2342" s="16"/>
      <c r="G2342" s="53" t="str">
        <f t="shared" si="38"/>
        <v xml:space="preserve"> </v>
      </c>
    </row>
    <row r="2343" spans="2:7" ht="20.100000000000001" customHeight="1">
      <c r="B2343" s="11"/>
      <c r="C2343" s="11"/>
      <c r="D2343" s="15"/>
      <c r="E2343" s="11"/>
      <c r="F2343" s="16"/>
      <c r="G2343" s="53" t="str">
        <f t="shared" si="38"/>
        <v xml:space="preserve"> </v>
      </c>
    </row>
    <row r="2344" spans="2:7" ht="20.100000000000001" customHeight="1">
      <c r="B2344" s="11"/>
      <c r="C2344" s="11"/>
      <c r="D2344" s="15"/>
      <c r="E2344" s="11"/>
      <c r="F2344" s="16"/>
      <c r="G2344" s="53" t="str">
        <f t="shared" si="38"/>
        <v xml:space="preserve"> </v>
      </c>
    </row>
    <row r="2345" spans="2:7" ht="20.100000000000001" customHeight="1">
      <c r="B2345" s="11"/>
      <c r="C2345" s="11"/>
      <c r="D2345" s="15"/>
      <c r="E2345" s="11"/>
      <c r="F2345" s="16"/>
      <c r="G2345" s="53" t="str">
        <f t="shared" si="38"/>
        <v xml:space="preserve"> </v>
      </c>
    </row>
    <row r="2346" spans="2:7" ht="20.100000000000001" customHeight="1">
      <c r="B2346" s="11"/>
      <c r="C2346" s="11"/>
      <c r="D2346" s="15"/>
      <c r="E2346" s="11"/>
      <c r="F2346" s="16"/>
      <c r="G2346" s="53" t="str">
        <f t="shared" si="38"/>
        <v xml:space="preserve"> </v>
      </c>
    </row>
    <row r="2347" spans="2:7" ht="20.100000000000001" customHeight="1">
      <c r="B2347" s="11"/>
      <c r="C2347" s="11"/>
      <c r="D2347" s="15"/>
      <c r="E2347" s="11"/>
      <c r="F2347" s="16"/>
      <c r="G2347" s="53" t="str">
        <f t="shared" si="38"/>
        <v xml:space="preserve"> </v>
      </c>
    </row>
    <row r="2348" spans="2:7" ht="20.100000000000001" customHeight="1">
      <c r="B2348" s="11"/>
      <c r="C2348" s="11"/>
      <c r="D2348" s="15"/>
      <c r="E2348" s="11"/>
      <c r="F2348" s="16"/>
      <c r="G2348" s="53" t="str">
        <f t="shared" si="38"/>
        <v xml:space="preserve"> </v>
      </c>
    </row>
    <row r="2349" spans="2:7" ht="20.100000000000001" customHeight="1">
      <c r="B2349" s="11"/>
      <c r="C2349" s="11"/>
      <c r="D2349" s="15"/>
      <c r="E2349" s="11"/>
      <c r="F2349" s="16"/>
      <c r="G2349" s="53" t="str">
        <f t="shared" si="38"/>
        <v xml:space="preserve"> </v>
      </c>
    </row>
    <row r="2350" spans="2:7" ht="20.100000000000001" customHeight="1">
      <c r="B2350" s="11"/>
      <c r="C2350" s="11"/>
      <c r="D2350" s="15"/>
      <c r="E2350" s="11"/>
      <c r="F2350" s="16"/>
      <c r="G2350" s="53" t="str">
        <f t="shared" si="38"/>
        <v xml:space="preserve"> </v>
      </c>
    </row>
    <row r="2351" spans="2:7" ht="20.100000000000001" customHeight="1">
      <c r="B2351" s="11"/>
      <c r="C2351" s="11"/>
      <c r="D2351" s="15"/>
      <c r="E2351" s="11"/>
      <c r="F2351" s="16"/>
      <c r="G2351" s="53" t="str">
        <f t="shared" si="38"/>
        <v xml:space="preserve"> </v>
      </c>
    </row>
    <row r="2352" spans="2:7" ht="20.100000000000001" customHeight="1">
      <c r="B2352" s="11"/>
      <c r="C2352" s="11"/>
      <c r="D2352" s="15"/>
      <c r="E2352" s="11"/>
      <c r="F2352" s="16"/>
      <c r="G2352" s="53" t="str">
        <f t="shared" si="38"/>
        <v xml:space="preserve"> </v>
      </c>
    </row>
    <row r="2353" spans="2:7" ht="20.100000000000001" customHeight="1">
      <c r="B2353" s="11"/>
      <c r="C2353" s="11"/>
      <c r="D2353" s="15"/>
      <c r="E2353" s="11"/>
      <c r="F2353" s="16"/>
      <c r="G2353" s="53" t="str">
        <f t="shared" si="38"/>
        <v xml:space="preserve"> </v>
      </c>
    </row>
    <row r="2354" spans="2:7" ht="20.100000000000001" customHeight="1">
      <c r="B2354" s="11"/>
      <c r="C2354" s="11"/>
      <c r="D2354" s="15"/>
      <c r="E2354" s="11"/>
      <c r="F2354" s="16"/>
      <c r="G2354" s="53" t="str">
        <f t="shared" si="38"/>
        <v xml:space="preserve"> </v>
      </c>
    </row>
    <row r="2355" spans="2:7" ht="20.100000000000001" customHeight="1">
      <c r="B2355" s="11"/>
      <c r="C2355" s="11"/>
      <c r="D2355" s="15"/>
      <c r="E2355" s="11"/>
      <c r="F2355" s="16"/>
      <c r="G2355" s="53" t="str">
        <f t="shared" si="38"/>
        <v xml:space="preserve"> </v>
      </c>
    </row>
    <row r="2356" spans="2:7" ht="20.100000000000001" customHeight="1">
      <c r="B2356" s="11"/>
      <c r="C2356" s="11"/>
      <c r="D2356" s="15"/>
      <c r="E2356" s="11"/>
      <c r="F2356" s="16"/>
      <c r="G2356" s="53" t="str">
        <f t="shared" si="38"/>
        <v xml:space="preserve"> </v>
      </c>
    </row>
    <row r="2357" spans="2:7" ht="20.100000000000001" customHeight="1">
      <c r="B2357" s="11"/>
      <c r="C2357" s="11"/>
      <c r="D2357" s="15"/>
      <c r="E2357" s="11"/>
      <c r="F2357" s="16"/>
      <c r="G2357" s="53" t="str">
        <f t="shared" si="38"/>
        <v xml:space="preserve"> </v>
      </c>
    </row>
    <row r="2358" spans="2:7" ht="20.100000000000001" customHeight="1">
      <c r="B2358" s="11"/>
      <c r="C2358" s="11"/>
      <c r="D2358" s="15"/>
      <c r="E2358" s="11"/>
      <c r="F2358" s="16"/>
      <c r="G2358" s="53" t="str">
        <f t="shared" si="38"/>
        <v xml:space="preserve"> </v>
      </c>
    </row>
    <row r="2359" spans="2:7" ht="20.100000000000001" customHeight="1">
      <c r="B2359" s="11"/>
      <c r="C2359" s="11"/>
      <c r="D2359" s="15"/>
      <c r="E2359" s="11"/>
      <c r="F2359" s="16"/>
      <c r="G2359" s="53" t="str">
        <f t="shared" si="38"/>
        <v xml:space="preserve"> </v>
      </c>
    </row>
    <row r="2360" spans="2:7" ht="20.100000000000001" customHeight="1">
      <c r="B2360" s="11"/>
      <c r="C2360" s="11"/>
      <c r="D2360" s="15"/>
      <c r="E2360" s="11"/>
      <c r="F2360" s="16"/>
      <c r="G2360" s="53" t="str">
        <f t="shared" si="38"/>
        <v xml:space="preserve"> </v>
      </c>
    </row>
    <row r="2361" spans="2:7" ht="20.100000000000001" customHeight="1">
      <c r="B2361" s="11"/>
      <c r="C2361" s="11"/>
      <c r="D2361" s="15"/>
      <c r="E2361" s="11"/>
      <c r="F2361" s="16"/>
      <c r="G2361" s="53" t="str">
        <f t="shared" si="38"/>
        <v xml:space="preserve"> </v>
      </c>
    </row>
    <row r="2362" spans="2:7" ht="20.100000000000001" customHeight="1">
      <c r="B2362" s="11"/>
      <c r="C2362" s="11"/>
      <c r="D2362" s="15"/>
      <c r="E2362" s="11"/>
      <c r="F2362" s="16"/>
      <c r="G2362" s="53" t="str">
        <f t="shared" si="38"/>
        <v xml:space="preserve"> </v>
      </c>
    </row>
    <row r="2363" spans="2:7" ht="20.100000000000001" customHeight="1">
      <c r="B2363" s="11"/>
      <c r="C2363" s="11"/>
      <c r="D2363" s="15"/>
      <c r="E2363" s="11"/>
      <c r="F2363" s="16"/>
      <c r="G2363" s="53" t="str">
        <f t="shared" si="38"/>
        <v xml:space="preserve"> </v>
      </c>
    </row>
    <row r="2364" spans="2:7" ht="20.100000000000001" customHeight="1">
      <c r="B2364" s="11"/>
      <c r="C2364" s="11"/>
      <c r="D2364" s="15"/>
      <c r="E2364" s="11"/>
      <c r="F2364" s="16"/>
      <c r="G2364" s="53" t="str">
        <f t="shared" si="38"/>
        <v xml:space="preserve"> </v>
      </c>
    </row>
    <row r="2365" spans="2:7" ht="20.100000000000001" customHeight="1">
      <c r="B2365" s="11"/>
      <c r="C2365" s="11"/>
      <c r="D2365" s="15"/>
      <c r="E2365" s="11"/>
      <c r="F2365" s="16"/>
      <c r="G2365" s="53" t="str">
        <f t="shared" si="38"/>
        <v xml:space="preserve"> </v>
      </c>
    </row>
    <row r="2366" spans="2:7" ht="20.100000000000001" customHeight="1">
      <c r="B2366" s="11"/>
      <c r="C2366" s="11"/>
      <c r="D2366" s="15"/>
      <c r="E2366" s="11"/>
      <c r="F2366" s="16"/>
      <c r="G2366" s="53" t="str">
        <f t="shared" si="38"/>
        <v xml:space="preserve"> </v>
      </c>
    </row>
    <row r="2367" spans="2:7" ht="20.100000000000001" customHeight="1">
      <c r="B2367" s="11"/>
      <c r="C2367" s="11"/>
      <c r="D2367" s="15"/>
      <c r="E2367" s="11"/>
      <c r="F2367" s="16"/>
      <c r="G2367" s="53" t="str">
        <f t="shared" si="38"/>
        <v xml:space="preserve"> </v>
      </c>
    </row>
    <row r="2368" spans="2:7" ht="20.100000000000001" customHeight="1">
      <c r="B2368" s="11"/>
      <c r="C2368" s="11"/>
      <c r="D2368" s="15"/>
      <c r="E2368" s="11"/>
      <c r="F2368" s="16"/>
      <c r="G2368" s="53" t="str">
        <f t="shared" si="38"/>
        <v xml:space="preserve"> </v>
      </c>
    </row>
    <row r="2369" spans="2:7" ht="20.100000000000001" customHeight="1">
      <c r="B2369" s="11"/>
      <c r="C2369" s="11"/>
      <c r="D2369" s="15"/>
      <c r="E2369" s="11"/>
      <c r="F2369" s="16"/>
      <c r="G2369" s="53" t="str">
        <f t="shared" si="38"/>
        <v xml:space="preserve"> </v>
      </c>
    </row>
    <row r="2370" spans="2:7" ht="20.100000000000001" customHeight="1">
      <c r="B2370" s="11"/>
      <c r="C2370" s="11"/>
      <c r="D2370" s="15"/>
      <c r="E2370" s="11"/>
      <c r="F2370" s="16"/>
      <c r="G2370" s="53" t="str">
        <f t="shared" si="38"/>
        <v xml:space="preserve"> </v>
      </c>
    </row>
    <row r="2371" spans="2:7" ht="20.100000000000001" customHeight="1">
      <c r="B2371" s="11"/>
      <c r="C2371" s="11"/>
      <c r="D2371" s="15"/>
      <c r="E2371" s="11"/>
      <c r="F2371" s="16"/>
      <c r="G2371" s="53" t="str">
        <f t="shared" si="38"/>
        <v xml:space="preserve"> </v>
      </c>
    </row>
    <row r="2372" spans="2:7" ht="20.100000000000001" customHeight="1">
      <c r="B2372" s="11"/>
      <c r="C2372" s="11"/>
      <c r="D2372" s="15"/>
      <c r="E2372" s="11"/>
      <c r="F2372" s="16"/>
      <c r="G2372" s="53" t="str">
        <f t="shared" si="38"/>
        <v xml:space="preserve"> </v>
      </c>
    </row>
    <row r="2373" spans="2:7" ht="20.100000000000001" customHeight="1">
      <c r="B2373" s="11"/>
      <c r="C2373" s="11"/>
      <c r="D2373" s="15"/>
      <c r="E2373" s="11"/>
      <c r="F2373" s="16"/>
      <c r="G2373" s="53" t="str">
        <f t="shared" si="38"/>
        <v xml:space="preserve"> </v>
      </c>
    </row>
    <row r="2374" spans="2:7" ht="20.100000000000001" customHeight="1">
      <c r="B2374" s="11"/>
      <c r="C2374" s="11"/>
      <c r="D2374" s="15"/>
      <c r="E2374" s="11"/>
      <c r="F2374" s="16"/>
      <c r="G2374" s="53" t="str">
        <f t="shared" si="38"/>
        <v xml:space="preserve"> </v>
      </c>
    </row>
    <row r="2375" spans="2:7" ht="20.100000000000001" customHeight="1">
      <c r="B2375" s="11"/>
      <c r="C2375" s="11"/>
      <c r="D2375" s="15"/>
      <c r="E2375" s="11"/>
      <c r="F2375" s="16"/>
      <c r="G2375" s="53" t="str">
        <f t="shared" si="38"/>
        <v xml:space="preserve"> </v>
      </c>
    </row>
    <row r="2376" spans="2:7" ht="20.100000000000001" customHeight="1">
      <c r="B2376" s="11"/>
      <c r="C2376" s="11"/>
      <c r="D2376" s="15"/>
      <c r="E2376" s="11"/>
      <c r="F2376" s="16"/>
      <c r="G2376" s="53" t="str">
        <f t="shared" si="38"/>
        <v xml:space="preserve"> </v>
      </c>
    </row>
    <row r="2377" spans="2:7" ht="20.100000000000001" customHeight="1">
      <c r="B2377" s="11"/>
      <c r="C2377" s="11"/>
      <c r="D2377" s="15"/>
      <c r="E2377" s="11"/>
      <c r="F2377" s="16"/>
      <c r="G2377" s="53" t="str">
        <f t="shared" si="38"/>
        <v xml:space="preserve"> </v>
      </c>
    </row>
    <row r="2378" spans="2:7" ht="20.100000000000001" customHeight="1">
      <c r="B2378" s="11"/>
      <c r="C2378" s="11"/>
      <c r="D2378" s="15"/>
      <c r="E2378" s="11"/>
      <c r="F2378" s="16"/>
      <c r="G2378" s="53" t="str">
        <f t="shared" si="38"/>
        <v xml:space="preserve"> </v>
      </c>
    </row>
    <row r="2379" spans="2:7" ht="20.100000000000001" customHeight="1">
      <c r="B2379" s="11"/>
      <c r="C2379" s="11"/>
      <c r="D2379" s="15"/>
      <c r="E2379" s="11"/>
      <c r="F2379" s="16"/>
      <c r="G2379" s="53" t="str">
        <f t="shared" si="38"/>
        <v xml:space="preserve"> </v>
      </c>
    </row>
    <row r="2380" spans="2:7" ht="20.100000000000001" customHeight="1">
      <c r="B2380" s="11"/>
      <c r="C2380" s="11"/>
      <c r="D2380" s="15"/>
      <c r="E2380" s="11"/>
      <c r="F2380" s="16"/>
      <c r="G2380" s="53" t="str">
        <f t="shared" si="38"/>
        <v xml:space="preserve"> </v>
      </c>
    </row>
    <row r="2381" spans="2:7" ht="20.100000000000001" customHeight="1">
      <c r="B2381" s="11"/>
      <c r="C2381" s="11"/>
      <c r="D2381" s="15"/>
      <c r="E2381" s="11"/>
      <c r="F2381" s="16"/>
      <c r="G2381" s="53" t="str">
        <f t="shared" si="38"/>
        <v xml:space="preserve"> </v>
      </c>
    </row>
    <row r="2382" spans="2:7" ht="20.100000000000001" customHeight="1">
      <c r="B2382" s="11"/>
      <c r="C2382" s="11"/>
      <c r="D2382" s="15"/>
      <c r="E2382" s="11"/>
      <c r="F2382" s="16"/>
      <c r="G2382" s="53" t="str">
        <f t="shared" si="38"/>
        <v xml:space="preserve"> </v>
      </c>
    </row>
    <row r="2383" spans="2:7" ht="20.100000000000001" customHeight="1">
      <c r="B2383" s="11"/>
      <c r="C2383" s="11"/>
      <c r="D2383" s="15"/>
      <c r="E2383" s="11"/>
      <c r="F2383" s="16"/>
      <c r="G2383" s="53" t="str">
        <f t="shared" si="38"/>
        <v xml:space="preserve"> </v>
      </c>
    </row>
    <row r="2384" spans="2:7" ht="20.100000000000001" customHeight="1">
      <c r="B2384" s="11"/>
      <c r="C2384" s="11"/>
      <c r="D2384" s="15"/>
      <c r="E2384" s="11"/>
      <c r="F2384" s="16"/>
      <c r="G2384" s="53" t="str">
        <f t="shared" si="38"/>
        <v xml:space="preserve"> </v>
      </c>
    </row>
    <row r="2385" spans="2:7" ht="20.100000000000001" customHeight="1">
      <c r="B2385" s="11"/>
      <c r="C2385" s="11"/>
      <c r="D2385" s="15"/>
      <c r="E2385" s="11"/>
      <c r="F2385" s="16"/>
      <c r="G2385" s="53" t="str">
        <f t="shared" si="38"/>
        <v xml:space="preserve"> </v>
      </c>
    </row>
    <row r="2386" spans="2:7" ht="20.100000000000001" customHeight="1">
      <c r="B2386" s="11"/>
      <c r="C2386" s="11"/>
      <c r="D2386" s="15"/>
      <c r="E2386" s="11"/>
      <c r="F2386" s="16"/>
      <c r="G2386" s="53" t="str">
        <f t="shared" si="38"/>
        <v xml:space="preserve"> </v>
      </c>
    </row>
    <row r="2387" spans="2:7" ht="20.100000000000001" customHeight="1">
      <c r="B2387" s="11"/>
      <c r="C2387" s="11"/>
      <c r="D2387" s="15"/>
      <c r="E2387" s="11"/>
      <c r="F2387" s="16"/>
      <c r="G2387" s="53" t="str">
        <f t="shared" si="38"/>
        <v xml:space="preserve"> </v>
      </c>
    </row>
    <row r="2388" spans="2:7" ht="20.100000000000001" customHeight="1">
      <c r="B2388" s="11"/>
      <c r="C2388" s="11"/>
      <c r="D2388" s="15"/>
      <c r="E2388" s="11"/>
      <c r="F2388" s="16"/>
      <c r="G2388" s="53" t="str">
        <f t="shared" si="38"/>
        <v xml:space="preserve"> </v>
      </c>
    </row>
    <row r="2389" spans="2:7" ht="20.100000000000001" customHeight="1">
      <c r="B2389" s="11"/>
      <c r="C2389" s="11"/>
      <c r="D2389" s="15"/>
      <c r="E2389" s="11"/>
      <c r="F2389" s="16"/>
      <c r="G2389" s="53" t="str">
        <f t="shared" si="38"/>
        <v xml:space="preserve"> </v>
      </c>
    </row>
    <row r="2390" spans="2:7" ht="20.100000000000001" customHeight="1">
      <c r="B2390" s="11"/>
      <c r="C2390" s="11"/>
      <c r="D2390" s="15"/>
      <c r="E2390" s="11"/>
      <c r="F2390" s="16"/>
      <c r="G2390" s="53" t="str">
        <f t="shared" si="38"/>
        <v xml:space="preserve"> </v>
      </c>
    </row>
    <row r="2391" spans="2:7" ht="20.100000000000001" customHeight="1">
      <c r="B2391" s="11"/>
      <c r="C2391" s="11"/>
      <c r="D2391" s="15"/>
      <c r="E2391" s="11"/>
      <c r="F2391" s="16"/>
      <c r="G2391" s="53" t="str">
        <f t="shared" si="38"/>
        <v xml:space="preserve"> </v>
      </c>
    </row>
    <row r="2392" spans="2:7" ht="20.100000000000001" customHeight="1">
      <c r="B2392" s="11"/>
      <c r="C2392" s="11"/>
      <c r="D2392" s="15"/>
      <c r="E2392" s="11"/>
      <c r="F2392" s="16"/>
      <c r="G2392" s="53" t="str">
        <f t="shared" si="38"/>
        <v xml:space="preserve"> </v>
      </c>
    </row>
    <row r="2393" spans="2:7" ht="20.100000000000001" customHeight="1">
      <c r="B2393" s="11"/>
      <c r="C2393" s="11"/>
      <c r="D2393" s="15"/>
      <c r="E2393" s="11"/>
      <c r="F2393" s="16"/>
      <c r="G2393" s="53" t="str">
        <f t="shared" si="38"/>
        <v xml:space="preserve"> </v>
      </c>
    </row>
    <row r="2394" spans="2:7" ht="20.100000000000001" customHeight="1">
      <c r="B2394" s="11"/>
      <c r="C2394" s="11"/>
      <c r="D2394" s="15"/>
      <c r="E2394" s="11"/>
      <c r="F2394" s="16"/>
      <c r="G2394" s="53" t="str">
        <f t="shared" si="38"/>
        <v xml:space="preserve"> </v>
      </c>
    </row>
    <row r="2395" spans="2:7" ht="20.100000000000001" customHeight="1">
      <c r="B2395" s="11"/>
      <c r="C2395" s="11"/>
      <c r="D2395" s="15"/>
      <c r="E2395" s="11"/>
      <c r="F2395" s="16"/>
      <c r="G2395" s="53" t="str">
        <f t="shared" si="38"/>
        <v xml:space="preserve"> </v>
      </c>
    </row>
    <row r="2396" spans="2:7" ht="20.100000000000001" customHeight="1">
      <c r="B2396" s="11"/>
      <c r="C2396" s="11"/>
      <c r="D2396" s="15"/>
      <c r="E2396" s="11"/>
      <c r="F2396" s="16"/>
      <c r="G2396" s="53" t="str">
        <f t="shared" si="38"/>
        <v xml:space="preserve"> </v>
      </c>
    </row>
    <row r="2397" spans="2:7" ht="20.100000000000001" customHeight="1">
      <c r="B2397" s="11"/>
      <c r="C2397" s="11"/>
      <c r="D2397" s="15"/>
      <c r="E2397" s="11"/>
      <c r="F2397" s="16"/>
      <c r="G2397" s="53" t="str">
        <f t="shared" si="38"/>
        <v xml:space="preserve"> </v>
      </c>
    </row>
    <row r="2398" spans="2:7" ht="20.100000000000001" customHeight="1">
      <c r="B2398" s="11"/>
      <c r="C2398" s="11"/>
      <c r="D2398" s="15"/>
      <c r="E2398" s="11"/>
      <c r="F2398" s="16"/>
      <c r="G2398" s="53" t="str">
        <f t="shared" si="38"/>
        <v xml:space="preserve"> </v>
      </c>
    </row>
    <row r="2399" spans="2:7" ht="20.100000000000001" customHeight="1">
      <c r="B2399" s="11"/>
      <c r="C2399" s="11"/>
      <c r="D2399" s="15"/>
      <c r="E2399" s="11"/>
      <c r="F2399" s="16"/>
      <c r="G2399" s="53" t="str">
        <f t="shared" si="38"/>
        <v xml:space="preserve"> </v>
      </c>
    </row>
    <row r="2400" spans="2:7" ht="20.100000000000001" customHeight="1">
      <c r="B2400" s="11"/>
      <c r="C2400" s="11"/>
      <c r="D2400" s="15"/>
      <c r="E2400" s="11"/>
      <c r="F2400" s="16"/>
      <c r="G2400" s="53" t="str">
        <f t="shared" si="38"/>
        <v xml:space="preserve"> </v>
      </c>
    </row>
    <row r="2401" spans="2:7" ht="20.100000000000001" customHeight="1">
      <c r="B2401" s="11"/>
      <c r="C2401" s="11"/>
      <c r="D2401" s="15"/>
      <c r="E2401" s="11"/>
      <c r="F2401" s="16"/>
      <c r="G2401" s="53" t="str">
        <f t="shared" si="38"/>
        <v xml:space="preserve"> </v>
      </c>
    </row>
    <row r="2402" spans="2:7" ht="20.100000000000001" customHeight="1">
      <c r="B2402" s="11"/>
      <c r="C2402" s="11"/>
      <c r="D2402" s="15"/>
      <c r="E2402" s="11"/>
      <c r="F2402" s="16"/>
      <c r="G2402" s="53" t="str">
        <f t="shared" ref="G2402:G2465" si="39">IFERROR(IF(ISBLANK(C2402)," ",IF(ISBLANK(D2402),"NUM ARBOL",IF(ISBLANK(E2402),"DAP",IF(ISBLANK(F2402),"ALTURA",IF($E$33="DAP (cm)",PI()*((E2402/100)^2)/4*F2402*$F$9,IF($E$33="CAP (cm)",PI()*((E2402/PI()/100)^2)/4*F2402*$F$9))))))," ")</f>
        <v xml:space="preserve"> </v>
      </c>
    </row>
    <row r="2403" spans="2:7" ht="20.100000000000001" customHeight="1">
      <c r="B2403" s="11"/>
      <c r="C2403" s="11"/>
      <c r="D2403" s="15"/>
      <c r="E2403" s="11"/>
      <c r="F2403" s="16"/>
      <c r="G2403" s="53" t="str">
        <f t="shared" si="39"/>
        <v xml:space="preserve"> </v>
      </c>
    </row>
    <row r="2404" spans="2:7" ht="20.100000000000001" customHeight="1">
      <c r="B2404" s="11"/>
      <c r="C2404" s="11"/>
      <c r="D2404" s="15"/>
      <c r="E2404" s="11"/>
      <c r="F2404" s="16"/>
      <c r="G2404" s="53" t="str">
        <f t="shared" si="39"/>
        <v xml:space="preserve"> </v>
      </c>
    </row>
    <row r="2405" spans="2:7" ht="20.100000000000001" customHeight="1">
      <c r="B2405" s="11"/>
      <c r="C2405" s="11"/>
      <c r="D2405" s="15"/>
      <c r="E2405" s="11"/>
      <c r="F2405" s="16"/>
      <c r="G2405" s="53" t="str">
        <f t="shared" si="39"/>
        <v xml:space="preserve"> </v>
      </c>
    </row>
    <row r="2406" spans="2:7" ht="20.100000000000001" customHeight="1">
      <c r="B2406" s="11"/>
      <c r="C2406" s="11"/>
      <c r="D2406" s="15"/>
      <c r="E2406" s="11"/>
      <c r="F2406" s="16"/>
      <c r="G2406" s="53" t="str">
        <f t="shared" si="39"/>
        <v xml:space="preserve"> </v>
      </c>
    </row>
    <row r="2407" spans="2:7" ht="20.100000000000001" customHeight="1">
      <c r="B2407" s="11"/>
      <c r="C2407" s="11"/>
      <c r="D2407" s="15"/>
      <c r="E2407" s="11"/>
      <c r="F2407" s="16"/>
      <c r="G2407" s="53" t="str">
        <f t="shared" si="39"/>
        <v xml:space="preserve"> </v>
      </c>
    </row>
    <row r="2408" spans="2:7" ht="20.100000000000001" customHeight="1">
      <c r="B2408" s="11"/>
      <c r="C2408" s="11"/>
      <c r="D2408" s="15"/>
      <c r="E2408" s="11"/>
      <c r="F2408" s="16"/>
      <c r="G2408" s="53" t="str">
        <f t="shared" si="39"/>
        <v xml:space="preserve"> </v>
      </c>
    </row>
    <row r="2409" spans="2:7" ht="20.100000000000001" customHeight="1">
      <c r="B2409" s="11"/>
      <c r="C2409" s="11"/>
      <c r="D2409" s="15"/>
      <c r="E2409" s="11"/>
      <c r="F2409" s="16"/>
      <c r="G2409" s="53" t="str">
        <f t="shared" si="39"/>
        <v xml:space="preserve"> </v>
      </c>
    </row>
    <row r="2410" spans="2:7" ht="20.100000000000001" customHeight="1">
      <c r="B2410" s="11"/>
      <c r="C2410" s="11"/>
      <c r="D2410" s="15"/>
      <c r="E2410" s="11"/>
      <c r="F2410" s="16"/>
      <c r="G2410" s="53" t="str">
        <f t="shared" si="39"/>
        <v xml:space="preserve"> </v>
      </c>
    </row>
    <row r="2411" spans="2:7" ht="20.100000000000001" customHeight="1">
      <c r="B2411" s="11"/>
      <c r="C2411" s="11"/>
      <c r="D2411" s="15"/>
      <c r="E2411" s="11"/>
      <c r="F2411" s="16"/>
      <c r="G2411" s="53" t="str">
        <f t="shared" si="39"/>
        <v xml:space="preserve"> </v>
      </c>
    </row>
    <row r="2412" spans="2:7" ht="20.100000000000001" customHeight="1">
      <c r="B2412" s="11"/>
      <c r="C2412" s="11"/>
      <c r="D2412" s="15"/>
      <c r="E2412" s="11"/>
      <c r="F2412" s="16"/>
      <c r="G2412" s="53" t="str">
        <f t="shared" si="39"/>
        <v xml:space="preserve"> </v>
      </c>
    </row>
    <row r="2413" spans="2:7" ht="20.100000000000001" customHeight="1">
      <c r="B2413" s="11"/>
      <c r="C2413" s="11"/>
      <c r="D2413" s="15"/>
      <c r="E2413" s="11"/>
      <c r="F2413" s="16"/>
      <c r="G2413" s="53" t="str">
        <f t="shared" si="39"/>
        <v xml:space="preserve"> </v>
      </c>
    </row>
    <row r="2414" spans="2:7" ht="20.100000000000001" customHeight="1">
      <c r="B2414" s="11"/>
      <c r="C2414" s="11"/>
      <c r="D2414" s="15"/>
      <c r="E2414" s="11"/>
      <c r="F2414" s="16"/>
      <c r="G2414" s="53" t="str">
        <f t="shared" si="39"/>
        <v xml:space="preserve"> </v>
      </c>
    </row>
    <row r="2415" spans="2:7" ht="20.100000000000001" customHeight="1">
      <c r="B2415" s="11"/>
      <c r="C2415" s="11"/>
      <c r="D2415" s="15"/>
      <c r="E2415" s="11"/>
      <c r="F2415" s="16"/>
      <c r="G2415" s="53" t="str">
        <f t="shared" si="39"/>
        <v xml:space="preserve"> </v>
      </c>
    </row>
    <row r="2416" spans="2:7" ht="20.100000000000001" customHeight="1">
      <c r="B2416" s="11"/>
      <c r="C2416" s="11"/>
      <c r="D2416" s="15"/>
      <c r="E2416" s="11"/>
      <c r="F2416" s="16"/>
      <c r="G2416" s="53" t="str">
        <f t="shared" si="39"/>
        <v xml:space="preserve"> </v>
      </c>
    </row>
    <row r="2417" spans="2:7" ht="20.100000000000001" customHeight="1">
      <c r="B2417" s="11"/>
      <c r="C2417" s="11"/>
      <c r="D2417" s="15"/>
      <c r="E2417" s="11"/>
      <c r="F2417" s="16"/>
      <c r="G2417" s="53" t="str">
        <f t="shared" si="39"/>
        <v xml:space="preserve"> </v>
      </c>
    </row>
    <row r="2418" spans="2:7" ht="20.100000000000001" customHeight="1">
      <c r="B2418" s="11"/>
      <c r="C2418" s="11"/>
      <c r="D2418" s="15"/>
      <c r="E2418" s="11"/>
      <c r="F2418" s="16"/>
      <c r="G2418" s="53" t="str">
        <f t="shared" si="39"/>
        <v xml:space="preserve"> </v>
      </c>
    </row>
    <row r="2419" spans="2:7" ht="20.100000000000001" customHeight="1">
      <c r="B2419" s="11"/>
      <c r="C2419" s="11"/>
      <c r="D2419" s="15"/>
      <c r="E2419" s="11"/>
      <c r="F2419" s="16"/>
      <c r="G2419" s="53" t="str">
        <f t="shared" si="39"/>
        <v xml:space="preserve"> </v>
      </c>
    </row>
    <row r="2420" spans="2:7" ht="20.100000000000001" customHeight="1">
      <c r="B2420" s="11"/>
      <c r="C2420" s="11"/>
      <c r="D2420" s="15"/>
      <c r="E2420" s="11"/>
      <c r="F2420" s="16"/>
      <c r="G2420" s="53" t="str">
        <f t="shared" si="39"/>
        <v xml:space="preserve"> </v>
      </c>
    </row>
    <row r="2421" spans="2:7" ht="20.100000000000001" customHeight="1">
      <c r="B2421" s="11"/>
      <c r="C2421" s="11"/>
      <c r="D2421" s="15"/>
      <c r="E2421" s="11"/>
      <c r="F2421" s="16"/>
      <c r="G2421" s="53" t="str">
        <f t="shared" si="39"/>
        <v xml:space="preserve"> </v>
      </c>
    </row>
    <row r="2422" spans="2:7" ht="20.100000000000001" customHeight="1">
      <c r="B2422" s="11"/>
      <c r="C2422" s="11"/>
      <c r="D2422" s="15"/>
      <c r="E2422" s="11"/>
      <c r="F2422" s="16"/>
      <c r="G2422" s="53" t="str">
        <f t="shared" si="39"/>
        <v xml:space="preserve"> </v>
      </c>
    </row>
    <row r="2423" spans="2:7" ht="20.100000000000001" customHeight="1">
      <c r="B2423" s="11"/>
      <c r="C2423" s="11"/>
      <c r="D2423" s="15"/>
      <c r="E2423" s="11"/>
      <c r="F2423" s="16"/>
      <c r="G2423" s="53" t="str">
        <f t="shared" si="39"/>
        <v xml:space="preserve"> </v>
      </c>
    </row>
    <row r="2424" spans="2:7" ht="20.100000000000001" customHeight="1">
      <c r="B2424" s="11"/>
      <c r="C2424" s="11"/>
      <c r="D2424" s="15"/>
      <c r="E2424" s="11"/>
      <c r="F2424" s="16"/>
      <c r="G2424" s="53" t="str">
        <f t="shared" si="39"/>
        <v xml:space="preserve"> </v>
      </c>
    </row>
    <row r="2425" spans="2:7" ht="20.100000000000001" customHeight="1">
      <c r="B2425" s="11"/>
      <c r="C2425" s="11"/>
      <c r="D2425" s="15"/>
      <c r="E2425" s="11"/>
      <c r="F2425" s="16"/>
      <c r="G2425" s="53" t="str">
        <f t="shared" si="39"/>
        <v xml:space="preserve"> </v>
      </c>
    </row>
    <row r="2426" spans="2:7" ht="20.100000000000001" customHeight="1">
      <c r="B2426" s="11"/>
      <c r="C2426" s="11"/>
      <c r="D2426" s="15"/>
      <c r="E2426" s="11"/>
      <c r="F2426" s="16"/>
      <c r="G2426" s="53" t="str">
        <f t="shared" si="39"/>
        <v xml:space="preserve"> </v>
      </c>
    </row>
    <row r="2427" spans="2:7" ht="20.100000000000001" customHeight="1">
      <c r="B2427" s="11"/>
      <c r="C2427" s="11"/>
      <c r="D2427" s="15"/>
      <c r="E2427" s="11"/>
      <c r="F2427" s="16"/>
      <c r="G2427" s="53" t="str">
        <f t="shared" si="39"/>
        <v xml:space="preserve"> </v>
      </c>
    </row>
    <row r="2428" spans="2:7" ht="20.100000000000001" customHeight="1">
      <c r="B2428" s="11"/>
      <c r="C2428" s="11"/>
      <c r="D2428" s="15"/>
      <c r="E2428" s="11"/>
      <c r="F2428" s="16"/>
      <c r="G2428" s="53" t="str">
        <f t="shared" si="39"/>
        <v xml:space="preserve"> </v>
      </c>
    </row>
    <row r="2429" spans="2:7" ht="20.100000000000001" customHeight="1">
      <c r="B2429" s="11"/>
      <c r="C2429" s="11"/>
      <c r="D2429" s="15"/>
      <c r="E2429" s="11"/>
      <c r="F2429" s="16"/>
      <c r="G2429" s="53" t="str">
        <f t="shared" si="39"/>
        <v xml:space="preserve"> </v>
      </c>
    </row>
    <row r="2430" spans="2:7" ht="20.100000000000001" customHeight="1">
      <c r="B2430" s="11"/>
      <c r="C2430" s="11"/>
      <c r="D2430" s="15"/>
      <c r="E2430" s="11"/>
      <c r="F2430" s="16"/>
      <c r="G2430" s="53" t="str">
        <f t="shared" si="39"/>
        <v xml:space="preserve"> </v>
      </c>
    </row>
    <row r="2431" spans="2:7" ht="20.100000000000001" customHeight="1">
      <c r="B2431" s="11"/>
      <c r="C2431" s="11"/>
      <c r="D2431" s="15"/>
      <c r="E2431" s="11"/>
      <c r="F2431" s="16"/>
      <c r="G2431" s="53" t="str">
        <f t="shared" si="39"/>
        <v xml:space="preserve"> </v>
      </c>
    </row>
    <row r="2432" spans="2:7" ht="20.100000000000001" customHeight="1">
      <c r="B2432" s="11"/>
      <c r="C2432" s="11"/>
      <c r="D2432" s="15"/>
      <c r="E2432" s="11"/>
      <c r="F2432" s="16"/>
      <c r="G2432" s="53" t="str">
        <f t="shared" si="39"/>
        <v xml:space="preserve"> </v>
      </c>
    </row>
    <row r="2433" spans="2:7" ht="20.100000000000001" customHeight="1">
      <c r="B2433" s="11"/>
      <c r="C2433" s="11"/>
      <c r="D2433" s="15"/>
      <c r="E2433" s="11"/>
      <c r="F2433" s="16"/>
      <c r="G2433" s="53" t="str">
        <f t="shared" si="39"/>
        <v xml:space="preserve"> </v>
      </c>
    </row>
    <row r="2434" spans="2:7" ht="20.100000000000001" customHeight="1">
      <c r="B2434" s="11"/>
      <c r="C2434" s="11"/>
      <c r="D2434" s="15"/>
      <c r="E2434" s="11"/>
      <c r="F2434" s="16"/>
      <c r="G2434" s="53" t="str">
        <f t="shared" si="39"/>
        <v xml:space="preserve"> </v>
      </c>
    </row>
    <row r="2435" spans="2:7" ht="20.100000000000001" customHeight="1">
      <c r="B2435" s="11"/>
      <c r="C2435" s="11"/>
      <c r="D2435" s="15"/>
      <c r="E2435" s="11"/>
      <c r="F2435" s="16"/>
      <c r="G2435" s="53" t="str">
        <f t="shared" si="39"/>
        <v xml:space="preserve"> </v>
      </c>
    </row>
    <row r="2436" spans="2:7" ht="20.100000000000001" customHeight="1">
      <c r="B2436" s="11"/>
      <c r="C2436" s="11"/>
      <c r="D2436" s="15"/>
      <c r="E2436" s="11"/>
      <c r="F2436" s="16"/>
      <c r="G2436" s="53" t="str">
        <f t="shared" si="39"/>
        <v xml:space="preserve"> </v>
      </c>
    </row>
    <row r="2437" spans="2:7" ht="20.100000000000001" customHeight="1">
      <c r="B2437" s="11"/>
      <c r="C2437" s="11"/>
      <c r="D2437" s="15"/>
      <c r="E2437" s="11"/>
      <c r="F2437" s="16"/>
      <c r="G2437" s="53" t="str">
        <f t="shared" si="39"/>
        <v xml:space="preserve"> </v>
      </c>
    </row>
    <row r="2438" spans="2:7" ht="20.100000000000001" customHeight="1">
      <c r="B2438" s="11"/>
      <c r="C2438" s="11"/>
      <c r="D2438" s="15"/>
      <c r="E2438" s="11"/>
      <c r="F2438" s="16"/>
      <c r="G2438" s="53" t="str">
        <f t="shared" si="39"/>
        <v xml:space="preserve"> </v>
      </c>
    </row>
    <row r="2439" spans="2:7" ht="20.100000000000001" customHeight="1">
      <c r="B2439" s="11"/>
      <c r="C2439" s="11"/>
      <c r="D2439" s="15"/>
      <c r="E2439" s="11"/>
      <c r="F2439" s="16"/>
      <c r="G2439" s="53" t="str">
        <f t="shared" si="39"/>
        <v xml:space="preserve"> </v>
      </c>
    </row>
    <row r="2440" spans="2:7" ht="20.100000000000001" customHeight="1">
      <c r="B2440" s="11"/>
      <c r="C2440" s="11"/>
      <c r="D2440" s="15"/>
      <c r="E2440" s="11"/>
      <c r="F2440" s="16"/>
      <c r="G2440" s="53" t="str">
        <f t="shared" si="39"/>
        <v xml:space="preserve"> </v>
      </c>
    </row>
    <row r="2441" spans="2:7" ht="20.100000000000001" customHeight="1">
      <c r="B2441" s="11"/>
      <c r="C2441" s="11"/>
      <c r="D2441" s="15"/>
      <c r="E2441" s="11"/>
      <c r="F2441" s="16"/>
      <c r="G2441" s="53" t="str">
        <f t="shared" si="39"/>
        <v xml:space="preserve"> </v>
      </c>
    </row>
    <row r="2442" spans="2:7" ht="20.100000000000001" customHeight="1">
      <c r="B2442" s="11"/>
      <c r="C2442" s="11"/>
      <c r="D2442" s="15"/>
      <c r="E2442" s="11"/>
      <c r="F2442" s="16"/>
      <c r="G2442" s="53" t="str">
        <f t="shared" si="39"/>
        <v xml:space="preserve"> </v>
      </c>
    </row>
    <row r="2443" spans="2:7" ht="20.100000000000001" customHeight="1">
      <c r="B2443" s="11"/>
      <c r="C2443" s="11"/>
      <c r="D2443" s="15"/>
      <c r="E2443" s="11"/>
      <c r="F2443" s="16"/>
      <c r="G2443" s="53" t="str">
        <f t="shared" si="39"/>
        <v xml:space="preserve"> </v>
      </c>
    </row>
    <row r="2444" spans="2:7" ht="20.100000000000001" customHeight="1">
      <c r="B2444" s="11"/>
      <c r="C2444" s="11"/>
      <c r="D2444" s="15"/>
      <c r="E2444" s="11"/>
      <c r="F2444" s="16"/>
      <c r="G2444" s="53" t="str">
        <f t="shared" si="39"/>
        <v xml:space="preserve"> </v>
      </c>
    </row>
    <row r="2445" spans="2:7" ht="20.100000000000001" customHeight="1">
      <c r="B2445" s="11"/>
      <c r="C2445" s="11"/>
      <c r="D2445" s="15"/>
      <c r="E2445" s="11"/>
      <c r="F2445" s="16"/>
      <c r="G2445" s="53" t="str">
        <f t="shared" si="39"/>
        <v xml:space="preserve"> </v>
      </c>
    </row>
    <row r="2446" spans="2:7" ht="20.100000000000001" customHeight="1">
      <c r="B2446" s="11"/>
      <c r="C2446" s="11"/>
      <c r="D2446" s="15"/>
      <c r="E2446" s="11"/>
      <c r="F2446" s="16"/>
      <c r="G2446" s="53" t="str">
        <f t="shared" si="39"/>
        <v xml:space="preserve"> </v>
      </c>
    </row>
    <row r="2447" spans="2:7" ht="20.100000000000001" customHeight="1">
      <c r="B2447" s="11"/>
      <c r="C2447" s="11"/>
      <c r="D2447" s="15"/>
      <c r="E2447" s="11"/>
      <c r="F2447" s="16"/>
      <c r="G2447" s="53" t="str">
        <f t="shared" si="39"/>
        <v xml:space="preserve"> </v>
      </c>
    </row>
    <row r="2448" spans="2:7" ht="20.100000000000001" customHeight="1">
      <c r="B2448" s="11"/>
      <c r="C2448" s="11"/>
      <c r="D2448" s="15"/>
      <c r="E2448" s="11"/>
      <c r="F2448" s="16"/>
      <c r="G2448" s="53" t="str">
        <f t="shared" si="39"/>
        <v xml:space="preserve"> </v>
      </c>
    </row>
    <row r="2449" spans="2:7" ht="20.100000000000001" customHeight="1">
      <c r="B2449" s="11"/>
      <c r="C2449" s="11"/>
      <c r="D2449" s="15"/>
      <c r="E2449" s="11"/>
      <c r="F2449" s="16"/>
      <c r="G2449" s="53" t="str">
        <f t="shared" si="39"/>
        <v xml:space="preserve"> </v>
      </c>
    </row>
    <row r="2450" spans="2:7" ht="20.100000000000001" customHeight="1">
      <c r="B2450" s="11"/>
      <c r="C2450" s="11"/>
      <c r="D2450" s="15"/>
      <c r="E2450" s="11"/>
      <c r="F2450" s="16"/>
      <c r="G2450" s="53" t="str">
        <f t="shared" si="39"/>
        <v xml:space="preserve"> </v>
      </c>
    </row>
    <row r="2451" spans="2:7" ht="20.100000000000001" customHeight="1">
      <c r="B2451" s="11"/>
      <c r="C2451" s="11"/>
      <c r="D2451" s="15"/>
      <c r="E2451" s="11"/>
      <c r="F2451" s="16"/>
      <c r="G2451" s="53" t="str">
        <f t="shared" si="39"/>
        <v xml:space="preserve"> </v>
      </c>
    </row>
    <row r="2452" spans="2:7" ht="20.100000000000001" customHeight="1">
      <c r="B2452" s="11"/>
      <c r="C2452" s="11"/>
      <c r="D2452" s="15"/>
      <c r="E2452" s="11"/>
      <c r="F2452" s="16"/>
      <c r="G2452" s="53" t="str">
        <f t="shared" si="39"/>
        <v xml:space="preserve"> </v>
      </c>
    </row>
    <row r="2453" spans="2:7" ht="20.100000000000001" customHeight="1">
      <c r="B2453" s="11"/>
      <c r="C2453" s="11"/>
      <c r="D2453" s="15"/>
      <c r="E2453" s="11"/>
      <c r="F2453" s="16"/>
      <c r="G2453" s="53" t="str">
        <f t="shared" si="39"/>
        <v xml:space="preserve"> </v>
      </c>
    </row>
    <row r="2454" spans="2:7" ht="20.100000000000001" customHeight="1">
      <c r="B2454" s="11"/>
      <c r="C2454" s="11"/>
      <c r="D2454" s="15"/>
      <c r="E2454" s="11"/>
      <c r="F2454" s="16"/>
      <c r="G2454" s="53" t="str">
        <f t="shared" si="39"/>
        <v xml:space="preserve"> </v>
      </c>
    </row>
    <row r="2455" spans="2:7" ht="20.100000000000001" customHeight="1">
      <c r="B2455" s="11"/>
      <c r="C2455" s="11"/>
      <c r="D2455" s="15"/>
      <c r="E2455" s="11"/>
      <c r="F2455" s="16"/>
      <c r="G2455" s="53" t="str">
        <f t="shared" si="39"/>
        <v xml:space="preserve"> </v>
      </c>
    </row>
    <row r="2456" spans="2:7" ht="20.100000000000001" customHeight="1">
      <c r="B2456" s="11"/>
      <c r="C2456" s="11"/>
      <c r="D2456" s="15"/>
      <c r="E2456" s="11"/>
      <c r="F2456" s="16"/>
      <c r="G2456" s="53" t="str">
        <f t="shared" si="39"/>
        <v xml:space="preserve"> </v>
      </c>
    </row>
    <row r="2457" spans="2:7" ht="20.100000000000001" customHeight="1">
      <c r="B2457" s="11"/>
      <c r="C2457" s="11"/>
      <c r="D2457" s="15"/>
      <c r="E2457" s="11"/>
      <c r="F2457" s="16"/>
      <c r="G2457" s="53" t="str">
        <f t="shared" si="39"/>
        <v xml:space="preserve"> </v>
      </c>
    </row>
    <row r="2458" spans="2:7" ht="20.100000000000001" customHeight="1">
      <c r="B2458" s="11"/>
      <c r="C2458" s="11"/>
      <c r="D2458" s="15"/>
      <c r="E2458" s="11"/>
      <c r="F2458" s="16"/>
      <c r="G2458" s="53" t="str">
        <f t="shared" si="39"/>
        <v xml:space="preserve"> </v>
      </c>
    </row>
    <row r="2459" spans="2:7" ht="20.100000000000001" customHeight="1">
      <c r="B2459" s="11"/>
      <c r="C2459" s="11"/>
      <c r="D2459" s="15"/>
      <c r="E2459" s="11"/>
      <c r="F2459" s="16"/>
      <c r="G2459" s="53" t="str">
        <f t="shared" si="39"/>
        <v xml:space="preserve"> </v>
      </c>
    </row>
    <row r="2460" spans="2:7" ht="20.100000000000001" customHeight="1">
      <c r="B2460" s="11"/>
      <c r="C2460" s="11"/>
      <c r="D2460" s="15"/>
      <c r="E2460" s="11"/>
      <c r="F2460" s="16"/>
      <c r="G2460" s="53" t="str">
        <f t="shared" si="39"/>
        <v xml:space="preserve"> </v>
      </c>
    </row>
    <row r="2461" spans="2:7" ht="20.100000000000001" customHeight="1">
      <c r="B2461" s="11"/>
      <c r="C2461" s="11"/>
      <c r="D2461" s="15"/>
      <c r="E2461" s="11"/>
      <c r="F2461" s="16"/>
      <c r="G2461" s="53" t="str">
        <f t="shared" si="39"/>
        <v xml:space="preserve"> </v>
      </c>
    </row>
    <row r="2462" spans="2:7" ht="20.100000000000001" customHeight="1">
      <c r="B2462" s="11"/>
      <c r="C2462" s="11"/>
      <c r="D2462" s="15"/>
      <c r="E2462" s="11"/>
      <c r="F2462" s="16"/>
      <c r="G2462" s="53" t="str">
        <f t="shared" si="39"/>
        <v xml:space="preserve"> </v>
      </c>
    </row>
    <row r="2463" spans="2:7" ht="20.100000000000001" customHeight="1">
      <c r="B2463" s="11"/>
      <c r="C2463" s="11"/>
      <c r="D2463" s="15"/>
      <c r="E2463" s="11"/>
      <c r="F2463" s="16"/>
      <c r="G2463" s="53" t="str">
        <f t="shared" si="39"/>
        <v xml:space="preserve"> </v>
      </c>
    </row>
    <row r="2464" spans="2:7" ht="20.100000000000001" customHeight="1">
      <c r="B2464" s="11"/>
      <c r="C2464" s="11"/>
      <c r="D2464" s="15"/>
      <c r="E2464" s="11"/>
      <c r="F2464" s="16"/>
      <c r="G2464" s="53" t="str">
        <f t="shared" si="39"/>
        <v xml:space="preserve"> </v>
      </c>
    </row>
    <row r="2465" spans="2:7" ht="20.100000000000001" customHeight="1">
      <c r="B2465" s="11"/>
      <c r="C2465" s="11"/>
      <c r="D2465" s="15"/>
      <c r="E2465" s="11"/>
      <c r="F2465" s="16"/>
      <c r="G2465" s="53" t="str">
        <f t="shared" si="39"/>
        <v xml:space="preserve"> </v>
      </c>
    </row>
    <row r="2466" spans="2:7" ht="20.100000000000001" customHeight="1">
      <c r="B2466" s="11"/>
      <c r="C2466" s="11"/>
      <c r="D2466" s="15"/>
      <c r="E2466" s="11"/>
      <c r="F2466" s="16"/>
      <c r="G2466" s="53" t="str">
        <f t="shared" ref="G2466:G2529" si="40">IFERROR(IF(ISBLANK(C2466)," ",IF(ISBLANK(D2466),"NUM ARBOL",IF(ISBLANK(E2466),"DAP",IF(ISBLANK(F2466),"ALTURA",IF($E$33="DAP (cm)",PI()*((E2466/100)^2)/4*F2466*$F$9,IF($E$33="CAP (cm)",PI()*((E2466/PI()/100)^2)/4*F2466*$F$9))))))," ")</f>
        <v xml:space="preserve"> </v>
      </c>
    </row>
    <row r="2467" spans="2:7" ht="20.100000000000001" customHeight="1">
      <c r="B2467" s="11"/>
      <c r="C2467" s="11"/>
      <c r="D2467" s="15"/>
      <c r="E2467" s="11"/>
      <c r="F2467" s="16"/>
      <c r="G2467" s="53" t="str">
        <f t="shared" si="40"/>
        <v xml:space="preserve"> </v>
      </c>
    </row>
    <row r="2468" spans="2:7" ht="20.100000000000001" customHeight="1">
      <c r="B2468" s="11"/>
      <c r="C2468" s="11"/>
      <c r="D2468" s="15"/>
      <c r="E2468" s="11"/>
      <c r="F2468" s="16"/>
      <c r="G2468" s="53" t="str">
        <f t="shared" si="40"/>
        <v xml:space="preserve"> </v>
      </c>
    </row>
    <row r="2469" spans="2:7" ht="20.100000000000001" customHeight="1">
      <c r="B2469" s="11"/>
      <c r="C2469" s="11"/>
      <c r="D2469" s="15"/>
      <c r="E2469" s="11"/>
      <c r="F2469" s="16"/>
      <c r="G2469" s="53" t="str">
        <f t="shared" si="40"/>
        <v xml:space="preserve"> </v>
      </c>
    </row>
    <row r="2470" spans="2:7" ht="20.100000000000001" customHeight="1">
      <c r="B2470" s="11"/>
      <c r="C2470" s="11"/>
      <c r="D2470" s="15"/>
      <c r="E2470" s="11"/>
      <c r="F2470" s="16"/>
      <c r="G2470" s="53" t="str">
        <f t="shared" si="40"/>
        <v xml:space="preserve"> </v>
      </c>
    </row>
    <row r="2471" spans="2:7" ht="20.100000000000001" customHeight="1">
      <c r="B2471" s="11"/>
      <c r="C2471" s="11"/>
      <c r="D2471" s="15"/>
      <c r="E2471" s="11"/>
      <c r="F2471" s="16"/>
      <c r="G2471" s="53" t="str">
        <f t="shared" si="40"/>
        <v xml:space="preserve"> </v>
      </c>
    </row>
    <row r="2472" spans="2:7" ht="20.100000000000001" customHeight="1">
      <c r="B2472" s="11"/>
      <c r="C2472" s="11"/>
      <c r="D2472" s="15"/>
      <c r="E2472" s="11"/>
      <c r="F2472" s="16"/>
      <c r="G2472" s="53" t="str">
        <f t="shared" si="40"/>
        <v xml:space="preserve"> </v>
      </c>
    </row>
    <row r="2473" spans="2:7" ht="20.100000000000001" customHeight="1">
      <c r="B2473" s="11"/>
      <c r="C2473" s="11"/>
      <c r="D2473" s="15"/>
      <c r="E2473" s="11"/>
      <c r="F2473" s="16"/>
      <c r="G2473" s="53" t="str">
        <f t="shared" si="40"/>
        <v xml:space="preserve"> </v>
      </c>
    </row>
    <row r="2474" spans="2:7" ht="20.100000000000001" customHeight="1">
      <c r="B2474" s="11"/>
      <c r="C2474" s="11"/>
      <c r="D2474" s="15"/>
      <c r="E2474" s="11"/>
      <c r="F2474" s="16"/>
      <c r="G2474" s="53" t="str">
        <f t="shared" si="40"/>
        <v xml:space="preserve"> </v>
      </c>
    </row>
    <row r="2475" spans="2:7" ht="20.100000000000001" customHeight="1">
      <c r="B2475" s="11"/>
      <c r="C2475" s="11"/>
      <c r="D2475" s="15"/>
      <c r="E2475" s="11"/>
      <c r="F2475" s="16"/>
      <c r="G2475" s="53" t="str">
        <f t="shared" si="40"/>
        <v xml:space="preserve"> </v>
      </c>
    </row>
    <row r="2476" spans="2:7" ht="20.100000000000001" customHeight="1">
      <c r="B2476" s="11"/>
      <c r="C2476" s="11"/>
      <c r="D2476" s="15"/>
      <c r="E2476" s="11"/>
      <c r="F2476" s="16"/>
      <c r="G2476" s="53" t="str">
        <f t="shared" si="40"/>
        <v xml:space="preserve"> </v>
      </c>
    </row>
    <row r="2477" spans="2:7" ht="20.100000000000001" customHeight="1">
      <c r="B2477" s="11"/>
      <c r="C2477" s="11"/>
      <c r="D2477" s="15"/>
      <c r="E2477" s="11"/>
      <c r="F2477" s="16"/>
      <c r="G2477" s="53" t="str">
        <f t="shared" si="40"/>
        <v xml:space="preserve"> </v>
      </c>
    </row>
    <row r="2478" spans="2:7" ht="20.100000000000001" customHeight="1">
      <c r="B2478" s="11"/>
      <c r="C2478" s="11"/>
      <c r="D2478" s="15"/>
      <c r="E2478" s="11"/>
      <c r="F2478" s="16"/>
      <c r="G2478" s="53" t="str">
        <f t="shared" si="40"/>
        <v xml:space="preserve"> </v>
      </c>
    </row>
    <row r="2479" spans="2:7" ht="20.100000000000001" customHeight="1">
      <c r="B2479" s="11"/>
      <c r="C2479" s="11"/>
      <c r="D2479" s="15"/>
      <c r="E2479" s="11"/>
      <c r="F2479" s="16"/>
      <c r="G2479" s="53" t="str">
        <f t="shared" si="40"/>
        <v xml:space="preserve"> </v>
      </c>
    </row>
    <row r="2480" spans="2:7" ht="20.100000000000001" customHeight="1">
      <c r="B2480" s="11"/>
      <c r="C2480" s="11"/>
      <c r="D2480" s="15"/>
      <c r="E2480" s="11"/>
      <c r="F2480" s="16"/>
      <c r="G2480" s="53" t="str">
        <f t="shared" si="40"/>
        <v xml:space="preserve"> </v>
      </c>
    </row>
    <row r="2481" spans="2:7" ht="20.100000000000001" customHeight="1">
      <c r="B2481" s="11"/>
      <c r="C2481" s="11"/>
      <c r="D2481" s="15"/>
      <c r="E2481" s="11"/>
      <c r="F2481" s="16"/>
      <c r="G2481" s="53" t="str">
        <f t="shared" si="40"/>
        <v xml:space="preserve"> </v>
      </c>
    </row>
    <row r="2482" spans="2:7" ht="20.100000000000001" customHeight="1">
      <c r="B2482" s="11"/>
      <c r="C2482" s="11"/>
      <c r="D2482" s="15"/>
      <c r="E2482" s="11"/>
      <c r="F2482" s="16"/>
      <c r="G2482" s="53" t="str">
        <f t="shared" si="40"/>
        <v xml:space="preserve"> </v>
      </c>
    </row>
    <row r="2483" spans="2:7" ht="20.100000000000001" customHeight="1">
      <c r="B2483" s="11"/>
      <c r="C2483" s="11"/>
      <c r="D2483" s="15"/>
      <c r="E2483" s="11"/>
      <c r="F2483" s="16"/>
      <c r="G2483" s="53" t="str">
        <f t="shared" si="40"/>
        <v xml:space="preserve"> </v>
      </c>
    </row>
    <row r="2484" spans="2:7" ht="20.100000000000001" customHeight="1">
      <c r="B2484" s="11"/>
      <c r="C2484" s="11"/>
      <c r="D2484" s="15"/>
      <c r="E2484" s="11"/>
      <c r="F2484" s="16"/>
      <c r="G2484" s="53" t="str">
        <f t="shared" si="40"/>
        <v xml:space="preserve"> </v>
      </c>
    </row>
    <row r="2485" spans="2:7" ht="20.100000000000001" customHeight="1">
      <c r="B2485" s="11"/>
      <c r="C2485" s="11"/>
      <c r="D2485" s="15"/>
      <c r="E2485" s="11"/>
      <c r="F2485" s="16"/>
      <c r="G2485" s="53" t="str">
        <f t="shared" si="40"/>
        <v xml:space="preserve"> </v>
      </c>
    </row>
    <row r="2486" spans="2:7" ht="20.100000000000001" customHeight="1">
      <c r="B2486" s="11"/>
      <c r="C2486" s="11"/>
      <c r="D2486" s="15"/>
      <c r="E2486" s="11"/>
      <c r="F2486" s="16"/>
      <c r="G2486" s="53" t="str">
        <f t="shared" si="40"/>
        <v xml:space="preserve"> </v>
      </c>
    </row>
    <row r="2487" spans="2:7" ht="20.100000000000001" customHeight="1">
      <c r="B2487" s="11"/>
      <c r="C2487" s="11"/>
      <c r="D2487" s="15"/>
      <c r="E2487" s="11"/>
      <c r="F2487" s="16"/>
      <c r="G2487" s="53" t="str">
        <f t="shared" si="40"/>
        <v xml:space="preserve"> </v>
      </c>
    </row>
    <row r="2488" spans="2:7" ht="20.100000000000001" customHeight="1">
      <c r="B2488" s="11"/>
      <c r="C2488" s="11"/>
      <c r="D2488" s="15"/>
      <c r="E2488" s="11"/>
      <c r="F2488" s="16"/>
      <c r="G2488" s="53" t="str">
        <f t="shared" si="40"/>
        <v xml:space="preserve"> </v>
      </c>
    </row>
    <row r="2489" spans="2:7" ht="20.100000000000001" customHeight="1">
      <c r="B2489" s="11"/>
      <c r="C2489" s="11"/>
      <c r="D2489" s="15"/>
      <c r="E2489" s="11"/>
      <c r="F2489" s="16"/>
      <c r="G2489" s="53" t="str">
        <f t="shared" si="40"/>
        <v xml:space="preserve"> </v>
      </c>
    </row>
    <row r="2490" spans="2:7" ht="20.100000000000001" customHeight="1">
      <c r="B2490" s="11"/>
      <c r="C2490" s="11"/>
      <c r="D2490" s="15"/>
      <c r="E2490" s="11"/>
      <c r="F2490" s="16"/>
      <c r="G2490" s="53" t="str">
        <f t="shared" si="40"/>
        <v xml:space="preserve"> </v>
      </c>
    </row>
    <row r="2491" spans="2:7" ht="20.100000000000001" customHeight="1">
      <c r="B2491" s="11"/>
      <c r="C2491" s="11"/>
      <c r="D2491" s="15"/>
      <c r="E2491" s="11"/>
      <c r="F2491" s="16"/>
      <c r="G2491" s="53" t="str">
        <f t="shared" si="40"/>
        <v xml:space="preserve"> </v>
      </c>
    </row>
    <row r="2492" spans="2:7" ht="20.100000000000001" customHeight="1">
      <c r="B2492" s="11"/>
      <c r="C2492" s="11"/>
      <c r="D2492" s="15"/>
      <c r="E2492" s="11"/>
      <c r="F2492" s="16"/>
      <c r="G2492" s="53" t="str">
        <f t="shared" si="40"/>
        <v xml:space="preserve"> </v>
      </c>
    </row>
    <row r="2493" spans="2:7" ht="20.100000000000001" customHeight="1">
      <c r="B2493" s="11"/>
      <c r="C2493" s="11"/>
      <c r="D2493" s="15"/>
      <c r="E2493" s="11"/>
      <c r="F2493" s="16"/>
      <c r="G2493" s="53" t="str">
        <f t="shared" si="40"/>
        <v xml:space="preserve"> </v>
      </c>
    </row>
    <row r="2494" spans="2:7" ht="20.100000000000001" customHeight="1">
      <c r="B2494" s="11"/>
      <c r="C2494" s="11"/>
      <c r="D2494" s="15"/>
      <c r="E2494" s="11"/>
      <c r="F2494" s="16"/>
      <c r="G2494" s="53" t="str">
        <f t="shared" si="40"/>
        <v xml:space="preserve"> </v>
      </c>
    </row>
    <row r="2495" spans="2:7" ht="20.100000000000001" customHeight="1">
      <c r="B2495" s="11"/>
      <c r="C2495" s="11"/>
      <c r="D2495" s="15"/>
      <c r="E2495" s="11"/>
      <c r="F2495" s="16"/>
      <c r="G2495" s="53" t="str">
        <f t="shared" si="40"/>
        <v xml:space="preserve"> </v>
      </c>
    </row>
    <row r="2496" spans="2:7" ht="20.100000000000001" customHeight="1">
      <c r="B2496" s="11"/>
      <c r="C2496" s="11"/>
      <c r="D2496" s="15"/>
      <c r="E2496" s="11"/>
      <c r="F2496" s="16"/>
      <c r="G2496" s="53" t="str">
        <f t="shared" si="40"/>
        <v xml:space="preserve"> </v>
      </c>
    </row>
    <row r="2497" spans="2:7" ht="20.100000000000001" customHeight="1">
      <c r="B2497" s="11"/>
      <c r="C2497" s="11"/>
      <c r="D2497" s="15"/>
      <c r="E2497" s="11"/>
      <c r="F2497" s="16"/>
      <c r="G2497" s="53" t="str">
        <f t="shared" si="40"/>
        <v xml:space="preserve"> </v>
      </c>
    </row>
    <row r="2498" spans="2:7" ht="20.100000000000001" customHeight="1">
      <c r="B2498" s="11"/>
      <c r="C2498" s="11"/>
      <c r="D2498" s="15"/>
      <c r="E2498" s="11"/>
      <c r="F2498" s="16"/>
      <c r="G2498" s="53" t="str">
        <f t="shared" si="40"/>
        <v xml:space="preserve"> </v>
      </c>
    </row>
    <row r="2499" spans="2:7" ht="20.100000000000001" customHeight="1">
      <c r="B2499" s="11"/>
      <c r="C2499" s="11"/>
      <c r="D2499" s="15"/>
      <c r="E2499" s="11"/>
      <c r="F2499" s="16"/>
      <c r="G2499" s="53" t="str">
        <f t="shared" si="40"/>
        <v xml:space="preserve"> </v>
      </c>
    </row>
    <row r="2500" spans="2:7" ht="20.100000000000001" customHeight="1">
      <c r="B2500" s="11"/>
      <c r="C2500" s="11"/>
      <c r="D2500" s="15"/>
      <c r="E2500" s="11"/>
      <c r="F2500" s="16"/>
      <c r="G2500" s="53" t="str">
        <f t="shared" si="40"/>
        <v xml:space="preserve"> </v>
      </c>
    </row>
    <row r="2501" spans="2:7" ht="20.100000000000001" customHeight="1">
      <c r="B2501" s="11"/>
      <c r="C2501" s="11"/>
      <c r="D2501" s="15"/>
      <c r="E2501" s="11"/>
      <c r="F2501" s="16"/>
      <c r="G2501" s="53" t="str">
        <f t="shared" si="40"/>
        <v xml:space="preserve"> </v>
      </c>
    </row>
    <row r="2502" spans="2:7" ht="20.100000000000001" customHeight="1">
      <c r="B2502" s="11"/>
      <c r="C2502" s="11"/>
      <c r="D2502" s="15"/>
      <c r="E2502" s="11"/>
      <c r="F2502" s="16"/>
      <c r="G2502" s="53" t="str">
        <f t="shared" si="40"/>
        <v xml:space="preserve"> </v>
      </c>
    </row>
    <row r="2503" spans="2:7" ht="20.100000000000001" customHeight="1">
      <c r="B2503" s="11"/>
      <c r="C2503" s="11"/>
      <c r="D2503" s="15"/>
      <c r="E2503" s="11"/>
      <c r="F2503" s="16"/>
      <c r="G2503" s="53" t="str">
        <f t="shared" si="40"/>
        <v xml:space="preserve"> </v>
      </c>
    </row>
    <row r="2504" spans="2:7" ht="20.100000000000001" customHeight="1">
      <c r="B2504" s="11"/>
      <c r="C2504" s="11"/>
      <c r="D2504" s="15"/>
      <c r="E2504" s="11"/>
      <c r="F2504" s="16"/>
      <c r="G2504" s="53" t="str">
        <f t="shared" si="40"/>
        <v xml:space="preserve"> </v>
      </c>
    </row>
    <row r="2505" spans="2:7" ht="20.100000000000001" customHeight="1">
      <c r="B2505" s="11"/>
      <c r="C2505" s="11"/>
      <c r="D2505" s="15"/>
      <c r="E2505" s="11"/>
      <c r="F2505" s="16"/>
      <c r="G2505" s="53" t="str">
        <f t="shared" si="40"/>
        <v xml:space="preserve"> </v>
      </c>
    </row>
    <row r="2506" spans="2:7" ht="20.100000000000001" customHeight="1">
      <c r="B2506" s="11"/>
      <c r="C2506" s="11"/>
      <c r="D2506" s="15"/>
      <c r="E2506" s="11"/>
      <c r="F2506" s="16"/>
      <c r="G2506" s="53" t="str">
        <f t="shared" si="40"/>
        <v xml:space="preserve"> </v>
      </c>
    </row>
    <row r="2507" spans="2:7" ht="20.100000000000001" customHeight="1">
      <c r="B2507" s="11"/>
      <c r="C2507" s="11"/>
      <c r="D2507" s="15"/>
      <c r="E2507" s="11"/>
      <c r="F2507" s="16"/>
      <c r="G2507" s="53" t="str">
        <f t="shared" si="40"/>
        <v xml:space="preserve"> </v>
      </c>
    </row>
    <row r="2508" spans="2:7" ht="20.100000000000001" customHeight="1">
      <c r="B2508" s="11"/>
      <c r="C2508" s="11"/>
      <c r="D2508" s="15"/>
      <c r="E2508" s="11"/>
      <c r="F2508" s="16"/>
      <c r="G2508" s="53" t="str">
        <f t="shared" si="40"/>
        <v xml:space="preserve"> </v>
      </c>
    </row>
    <row r="2509" spans="2:7" ht="20.100000000000001" customHeight="1">
      <c r="B2509" s="11"/>
      <c r="C2509" s="11"/>
      <c r="D2509" s="15"/>
      <c r="E2509" s="11"/>
      <c r="F2509" s="16"/>
      <c r="G2509" s="53" t="str">
        <f t="shared" si="40"/>
        <v xml:space="preserve"> </v>
      </c>
    </row>
    <row r="2510" spans="2:7" ht="20.100000000000001" customHeight="1">
      <c r="B2510" s="11"/>
      <c r="C2510" s="11"/>
      <c r="D2510" s="15"/>
      <c r="E2510" s="11"/>
      <c r="F2510" s="16"/>
      <c r="G2510" s="53" t="str">
        <f t="shared" si="40"/>
        <v xml:space="preserve"> </v>
      </c>
    </row>
    <row r="2511" spans="2:7" ht="20.100000000000001" customHeight="1">
      <c r="B2511" s="11"/>
      <c r="C2511" s="11"/>
      <c r="D2511" s="15"/>
      <c r="E2511" s="11"/>
      <c r="F2511" s="16"/>
      <c r="G2511" s="53" t="str">
        <f t="shared" si="40"/>
        <v xml:space="preserve"> </v>
      </c>
    </row>
    <row r="2512" spans="2:7" ht="20.100000000000001" customHeight="1">
      <c r="B2512" s="11"/>
      <c r="C2512" s="11"/>
      <c r="D2512" s="15"/>
      <c r="E2512" s="11"/>
      <c r="F2512" s="16"/>
      <c r="G2512" s="53" t="str">
        <f t="shared" si="40"/>
        <v xml:space="preserve"> </v>
      </c>
    </row>
    <row r="2513" spans="2:7" ht="20.100000000000001" customHeight="1">
      <c r="B2513" s="11"/>
      <c r="C2513" s="11"/>
      <c r="D2513" s="15"/>
      <c r="E2513" s="11"/>
      <c r="F2513" s="16"/>
      <c r="G2513" s="53" t="str">
        <f t="shared" si="40"/>
        <v xml:space="preserve"> </v>
      </c>
    </row>
    <row r="2514" spans="2:7" ht="20.100000000000001" customHeight="1">
      <c r="B2514" s="11"/>
      <c r="C2514" s="11"/>
      <c r="D2514" s="15"/>
      <c r="E2514" s="11"/>
      <c r="F2514" s="16"/>
      <c r="G2514" s="53" t="str">
        <f t="shared" si="40"/>
        <v xml:space="preserve"> </v>
      </c>
    </row>
    <row r="2515" spans="2:7" ht="20.100000000000001" customHeight="1">
      <c r="B2515" s="11"/>
      <c r="C2515" s="11"/>
      <c r="D2515" s="15"/>
      <c r="E2515" s="11"/>
      <c r="F2515" s="16"/>
      <c r="G2515" s="53" t="str">
        <f t="shared" si="40"/>
        <v xml:space="preserve"> </v>
      </c>
    </row>
    <row r="2516" spans="2:7" ht="20.100000000000001" customHeight="1">
      <c r="B2516" s="11"/>
      <c r="C2516" s="11"/>
      <c r="D2516" s="15"/>
      <c r="E2516" s="11"/>
      <c r="F2516" s="16"/>
      <c r="G2516" s="53" t="str">
        <f t="shared" si="40"/>
        <v xml:space="preserve"> </v>
      </c>
    </row>
    <row r="2517" spans="2:7" ht="20.100000000000001" customHeight="1">
      <c r="B2517" s="11"/>
      <c r="C2517" s="11"/>
      <c r="D2517" s="15"/>
      <c r="E2517" s="11"/>
      <c r="F2517" s="16"/>
      <c r="G2517" s="53" t="str">
        <f t="shared" si="40"/>
        <v xml:space="preserve"> </v>
      </c>
    </row>
    <row r="2518" spans="2:7" ht="20.100000000000001" customHeight="1">
      <c r="B2518" s="11"/>
      <c r="C2518" s="11"/>
      <c r="D2518" s="15"/>
      <c r="E2518" s="11"/>
      <c r="F2518" s="16"/>
      <c r="G2518" s="53" t="str">
        <f t="shared" si="40"/>
        <v xml:space="preserve"> </v>
      </c>
    </row>
    <row r="2519" spans="2:7" ht="20.100000000000001" customHeight="1">
      <c r="B2519" s="11"/>
      <c r="C2519" s="11"/>
      <c r="D2519" s="15"/>
      <c r="E2519" s="11"/>
      <c r="F2519" s="16"/>
      <c r="G2519" s="53" t="str">
        <f t="shared" si="40"/>
        <v xml:space="preserve"> </v>
      </c>
    </row>
    <row r="2520" spans="2:7" ht="20.100000000000001" customHeight="1">
      <c r="B2520" s="11"/>
      <c r="C2520" s="11"/>
      <c r="D2520" s="15"/>
      <c r="E2520" s="11"/>
      <c r="F2520" s="16"/>
      <c r="G2520" s="53" t="str">
        <f t="shared" si="40"/>
        <v xml:space="preserve"> </v>
      </c>
    </row>
    <row r="2521" spans="2:7" ht="20.100000000000001" customHeight="1">
      <c r="B2521" s="11"/>
      <c r="C2521" s="11"/>
      <c r="D2521" s="15"/>
      <c r="E2521" s="11"/>
      <c r="F2521" s="16"/>
      <c r="G2521" s="53" t="str">
        <f t="shared" si="40"/>
        <v xml:space="preserve"> </v>
      </c>
    </row>
    <row r="2522" spans="2:7" ht="20.100000000000001" customHeight="1">
      <c r="B2522" s="11"/>
      <c r="C2522" s="11"/>
      <c r="D2522" s="15"/>
      <c r="E2522" s="11"/>
      <c r="F2522" s="16"/>
      <c r="G2522" s="53" t="str">
        <f t="shared" si="40"/>
        <v xml:space="preserve"> </v>
      </c>
    </row>
    <row r="2523" spans="2:7" ht="20.100000000000001" customHeight="1">
      <c r="B2523" s="11"/>
      <c r="C2523" s="11"/>
      <c r="D2523" s="15"/>
      <c r="E2523" s="11"/>
      <c r="F2523" s="16"/>
      <c r="G2523" s="53" t="str">
        <f t="shared" si="40"/>
        <v xml:space="preserve"> </v>
      </c>
    </row>
    <row r="2524" spans="2:7" ht="20.100000000000001" customHeight="1">
      <c r="B2524" s="11"/>
      <c r="C2524" s="11"/>
      <c r="D2524" s="15"/>
      <c r="E2524" s="11"/>
      <c r="F2524" s="16"/>
      <c r="G2524" s="53" t="str">
        <f t="shared" si="40"/>
        <v xml:space="preserve"> </v>
      </c>
    </row>
    <row r="2525" spans="2:7" ht="20.100000000000001" customHeight="1">
      <c r="B2525" s="11"/>
      <c r="C2525" s="11"/>
      <c r="D2525" s="15"/>
      <c r="E2525" s="11"/>
      <c r="F2525" s="16"/>
      <c r="G2525" s="53" t="str">
        <f t="shared" si="40"/>
        <v xml:space="preserve"> </v>
      </c>
    </row>
    <row r="2526" spans="2:7" ht="20.100000000000001" customHeight="1">
      <c r="B2526" s="11"/>
      <c r="C2526" s="11"/>
      <c r="D2526" s="15"/>
      <c r="E2526" s="11"/>
      <c r="F2526" s="16"/>
      <c r="G2526" s="53" t="str">
        <f t="shared" si="40"/>
        <v xml:space="preserve"> </v>
      </c>
    </row>
    <row r="2527" spans="2:7" ht="20.100000000000001" customHeight="1">
      <c r="B2527" s="11"/>
      <c r="C2527" s="11"/>
      <c r="D2527" s="15"/>
      <c r="E2527" s="11"/>
      <c r="F2527" s="16"/>
      <c r="G2527" s="53" t="str">
        <f t="shared" si="40"/>
        <v xml:space="preserve"> </v>
      </c>
    </row>
    <row r="2528" spans="2:7" ht="20.100000000000001" customHeight="1">
      <c r="B2528" s="11"/>
      <c r="C2528" s="11"/>
      <c r="D2528" s="15"/>
      <c r="E2528" s="11"/>
      <c r="F2528" s="16"/>
      <c r="G2528" s="53" t="str">
        <f t="shared" si="40"/>
        <v xml:space="preserve"> </v>
      </c>
    </row>
    <row r="2529" spans="2:7" ht="20.100000000000001" customHeight="1">
      <c r="B2529" s="11"/>
      <c r="C2529" s="11"/>
      <c r="D2529" s="15"/>
      <c r="E2529" s="11"/>
      <c r="F2529" s="16"/>
      <c r="G2529" s="53" t="str">
        <f t="shared" si="40"/>
        <v xml:space="preserve"> </v>
      </c>
    </row>
    <row r="2530" spans="2:7" ht="20.100000000000001" customHeight="1">
      <c r="B2530" s="11"/>
      <c r="C2530" s="11"/>
      <c r="D2530" s="15"/>
      <c r="E2530" s="11"/>
      <c r="F2530" s="16"/>
      <c r="G2530" s="53" t="str">
        <f t="shared" ref="G2530:G2593" si="41">IFERROR(IF(ISBLANK(C2530)," ",IF(ISBLANK(D2530),"NUM ARBOL",IF(ISBLANK(E2530),"DAP",IF(ISBLANK(F2530),"ALTURA",IF($E$33="DAP (cm)",PI()*((E2530/100)^2)/4*F2530*$F$9,IF($E$33="CAP (cm)",PI()*((E2530/PI()/100)^2)/4*F2530*$F$9))))))," ")</f>
        <v xml:space="preserve"> </v>
      </c>
    </row>
    <row r="2531" spans="2:7" ht="20.100000000000001" customHeight="1">
      <c r="B2531" s="11"/>
      <c r="C2531" s="11"/>
      <c r="D2531" s="15"/>
      <c r="E2531" s="11"/>
      <c r="F2531" s="16"/>
      <c r="G2531" s="53" t="str">
        <f t="shared" si="41"/>
        <v xml:space="preserve"> </v>
      </c>
    </row>
    <row r="2532" spans="2:7" ht="20.100000000000001" customHeight="1">
      <c r="B2532" s="11"/>
      <c r="C2532" s="11"/>
      <c r="D2532" s="15"/>
      <c r="E2532" s="11"/>
      <c r="F2532" s="16"/>
      <c r="G2532" s="53" t="str">
        <f t="shared" si="41"/>
        <v xml:space="preserve"> </v>
      </c>
    </row>
    <row r="2533" spans="2:7" ht="20.100000000000001" customHeight="1">
      <c r="B2533" s="11"/>
      <c r="C2533" s="11"/>
      <c r="D2533" s="15"/>
      <c r="E2533" s="11"/>
      <c r="F2533" s="16"/>
      <c r="G2533" s="53" t="str">
        <f t="shared" si="41"/>
        <v xml:space="preserve"> </v>
      </c>
    </row>
    <row r="2534" spans="2:7" ht="20.100000000000001" customHeight="1">
      <c r="B2534" s="11"/>
      <c r="C2534" s="11"/>
      <c r="D2534" s="15"/>
      <c r="E2534" s="11"/>
      <c r="F2534" s="16"/>
      <c r="G2534" s="53" t="str">
        <f t="shared" si="41"/>
        <v xml:space="preserve"> </v>
      </c>
    </row>
    <row r="2535" spans="2:7" ht="20.100000000000001" customHeight="1">
      <c r="B2535" s="11"/>
      <c r="C2535" s="11"/>
      <c r="D2535" s="15"/>
      <c r="E2535" s="11"/>
      <c r="F2535" s="16"/>
      <c r="G2535" s="53" t="str">
        <f t="shared" si="41"/>
        <v xml:space="preserve"> </v>
      </c>
    </row>
    <row r="2536" spans="2:7" ht="20.100000000000001" customHeight="1">
      <c r="B2536" s="11"/>
      <c r="C2536" s="11"/>
      <c r="D2536" s="15"/>
      <c r="E2536" s="11"/>
      <c r="F2536" s="16"/>
      <c r="G2536" s="53" t="str">
        <f t="shared" si="41"/>
        <v xml:space="preserve"> </v>
      </c>
    </row>
    <row r="2537" spans="2:7" ht="20.100000000000001" customHeight="1">
      <c r="B2537" s="11"/>
      <c r="C2537" s="11"/>
      <c r="D2537" s="15"/>
      <c r="E2537" s="11"/>
      <c r="F2537" s="16"/>
      <c r="G2537" s="53" t="str">
        <f t="shared" si="41"/>
        <v xml:space="preserve"> </v>
      </c>
    </row>
    <row r="2538" spans="2:7" ht="20.100000000000001" customHeight="1">
      <c r="B2538" s="11"/>
      <c r="C2538" s="11"/>
      <c r="D2538" s="15"/>
      <c r="E2538" s="11"/>
      <c r="F2538" s="16"/>
      <c r="G2538" s="53" t="str">
        <f t="shared" si="41"/>
        <v xml:space="preserve"> </v>
      </c>
    </row>
    <row r="2539" spans="2:7" ht="20.100000000000001" customHeight="1">
      <c r="B2539" s="11"/>
      <c r="C2539" s="11"/>
      <c r="D2539" s="15"/>
      <c r="E2539" s="11"/>
      <c r="F2539" s="16"/>
      <c r="G2539" s="53" t="str">
        <f t="shared" si="41"/>
        <v xml:space="preserve"> </v>
      </c>
    </row>
    <row r="2540" spans="2:7" ht="20.100000000000001" customHeight="1">
      <c r="B2540" s="11"/>
      <c r="C2540" s="11"/>
      <c r="D2540" s="15"/>
      <c r="E2540" s="11"/>
      <c r="F2540" s="16"/>
      <c r="G2540" s="53" t="str">
        <f t="shared" si="41"/>
        <v xml:space="preserve"> </v>
      </c>
    </row>
    <row r="2541" spans="2:7" ht="20.100000000000001" customHeight="1">
      <c r="B2541" s="11"/>
      <c r="C2541" s="11"/>
      <c r="D2541" s="15"/>
      <c r="E2541" s="11"/>
      <c r="F2541" s="16"/>
      <c r="G2541" s="53" t="str">
        <f t="shared" si="41"/>
        <v xml:space="preserve"> </v>
      </c>
    </row>
    <row r="2542" spans="2:7" ht="20.100000000000001" customHeight="1">
      <c r="B2542" s="11"/>
      <c r="C2542" s="11"/>
      <c r="D2542" s="15"/>
      <c r="E2542" s="11"/>
      <c r="F2542" s="16"/>
      <c r="G2542" s="53" t="str">
        <f t="shared" si="41"/>
        <v xml:space="preserve"> </v>
      </c>
    </row>
    <row r="2543" spans="2:7" ht="20.100000000000001" customHeight="1">
      <c r="B2543" s="11"/>
      <c r="C2543" s="11"/>
      <c r="D2543" s="15"/>
      <c r="E2543" s="11"/>
      <c r="F2543" s="16"/>
      <c r="G2543" s="53" t="str">
        <f t="shared" si="41"/>
        <v xml:space="preserve"> </v>
      </c>
    </row>
    <row r="2544" spans="2:7" ht="20.100000000000001" customHeight="1">
      <c r="B2544" s="11"/>
      <c r="C2544" s="11"/>
      <c r="D2544" s="15"/>
      <c r="E2544" s="11"/>
      <c r="F2544" s="16"/>
      <c r="G2544" s="53" t="str">
        <f t="shared" si="41"/>
        <v xml:space="preserve"> </v>
      </c>
    </row>
    <row r="2545" spans="2:7" ht="20.100000000000001" customHeight="1">
      <c r="B2545" s="11"/>
      <c r="C2545" s="11"/>
      <c r="D2545" s="15"/>
      <c r="E2545" s="11"/>
      <c r="F2545" s="16"/>
      <c r="G2545" s="53" t="str">
        <f t="shared" si="41"/>
        <v xml:space="preserve"> </v>
      </c>
    </row>
    <row r="2546" spans="2:7" ht="20.100000000000001" customHeight="1">
      <c r="B2546" s="11"/>
      <c r="C2546" s="11"/>
      <c r="D2546" s="15"/>
      <c r="E2546" s="11"/>
      <c r="F2546" s="16"/>
      <c r="G2546" s="53" t="str">
        <f t="shared" si="41"/>
        <v xml:space="preserve"> </v>
      </c>
    </row>
    <row r="2547" spans="2:7" ht="20.100000000000001" customHeight="1">
      <c r="B2547" s="11"/>
      <c r="C2547" s="11"/>
      <c r="D2547" s="15"/>
      <c r="E2547" s="11"/>
      <c r="F2547" s="16"/>
      <c r="G2547" s="53" t="str">
        <f t="shared" si="41"/>
        <v xml:space="preserve"> </v>
      </c>
    </row>
    <row r="2548" spans="2:7" ht="20.100000000000001" customHeight="1">
      <c r="B2548" s="11"/>
      <c r="C2548" s="11"/>
      <c r="D2548" s="15"/>
      <c r="E2548" s="11"/>
      <c r="F2548" s="16"/>
      <c r="G2548" s="53" t="str">
        <f t="shared" si="41"/>
        <v xml:space="preserve"> </v>
      </c>
    </row>
    <row r="2549" spans="2:7" ht="20.100000000000001" customHeight="1">
      <c r="B2549" s="11"/>
      <c r="C2549" s="11"/>
      <c r="D2549" s="15"/>
      <c r="E2549" s="11"/>
      <c r="F2549" s="16"/>
      <c r="G2549" s="53" t="str">
        <f t="shared" si="41"/>
        <v xml:space="preserve"> </v>
      </c>
    </row>
    <row r="2550" spans="2:7" ht="20.100000000000001" customHeight="1">
      <c r="B2550" s="11"/>
      <c r="C2550" s="11"/>
      <c r="D2550" s="15"/>
      <c r="E2550" s="11"/>
      <c r="F2550" s="16"/>
      <c r="G2550" s="53" t="str">
        <f t="shared" si="41"/>
        <v xml:space="preserve"> </v>
      </c>
    </row>
    <row r="2551" spans="2:7" ht="20.100000000000001" customHeight="1">
      <c r="B2551" s="11"/>
      <c r="C2551" s="11"/>
      <c r="D2551" s="15"/>
      <c r="E2551" s="11"/>
      <c r="F2551" s="16"/>
      <c r="G2551" s="53" t="str">
        <f t="shared" si="41"/>
        <v xml:space="preserve"> </v>
      </c>
    </row>
    <row r="2552" spans="2:7" ht="20.100000000000001" customHeight="1">
      <c r="B2552" s="11"/>
      <c r="C2552" s="11"/>
      <c r="D2552" s="15"/>
      <c r="E2552" s="11"/>
      <c r="F2552" s="16"/>
      <c r="G2552" s="53" t="str">
        <f t="shared" si="41"/>
        <v xml:space="preserve"> </v>
      </c>
    </row>
    <row r="2553" spans="2:7" ht="20.100000000000001" customHeight="1">
      <c r="B2553" s="11"/>
      <c r="C2553" s="11"/>
      <c r="D2553" s="15"/>
      <c r="E2553" s="11"/>
      <c r="F2553" s="16"/>
      <c r="G2553" s="53" t="str">
        <f t="shared" si="41"/>
        <v xml:space="preserve"> </v>
      </c>
    </row>
    <row r="2554" spans="2:7" ht="20.100000000000001" customHeight="1">
      <c r="B2554" s="11"/>
      <c r="C2554" s="11"/>
      <c r="D2554" s="15"/>
      <c r="E2554" s="11"/>
      <c r="F2554" s="16"/>
      <c r="G2554" s="53" t="str">
        <f t="shared" si="41"/>
        <v xml:space="preserve"> </v>
      </c>
    </row>
    <row r="2555" spans="2:7" ht="20.100000000000001" customHeight="1">
      <c r="B2555" s="11"/>
      <c r="C2555" s="11"/>
      <c r="D2555" s="15"/>
      <c r="E2555" s="11"/>
      <c r="F2555" s="16"/>
      <c r="G2555" s="53" t="str">
        <f t="shared" si="41"/>
        <v xml:space="preserve"> </v>
      </c>
    </row>
    <row r="2556" spans="2:7" ht="20.100000000000001" customHeight="1">
      <c r="B2556" s="11"/>
      <c r="C2556" s="11"/>
      <c r="D2556" s="15"/>
      <c r="E2556" s="11"/>
      <c r="F2556" s="16"/>
      <c r="G2556" s="53" t="str">
        <f t="shared" si="41"/>
        <v xml:space="preserve"> </v>
      </c>
    </row>
    <row r="2557" spans="2:7" ht="20.100000000000001" customHeight="1">
      <c r="B2557" s="11"/>
      <c r="C2557" s="11"/>
      <c r="D2557" s="15"/>
      <c r="E2557" s="11"/>
      <c r="F2557" s="16"/>
      <c r="G2557" s="53" t="str">
        <f t="shared" si="41"/>
        <v xml:space="preserve"> </v>
      </c>
    </row>
    <row r="2558" spans="2:7" ht="20.100000000000001" customHeight="1">
      <c r="B2558" s="11"/>
      <c r="C2558" s="11"/>
      <c r="D2558" s="15"/>
      <c r="E2558" s="11"/>
      <c r="F2558" s="16"/>
      <c r="G2558" s="53" t="str">
        <f t="shared" si="41"/>
        <v xml:space="preserve"> </v>
      </c>
    </row>
    <row r="2559" spans="2:7" ht="20.100000000000001" customHeight="1">
      <c r="B2559" s="11"/>
      <c r="C2559" s="11"/>
      <c r="D2559" s="15"/>
      <c r="E2559" s="11"/>
      <c r="F2559" s="16"/>
      <c r="G2559" s="53" t="str">
        <f t="shared" si="41"/>
        <v xml:space="preserve"> </v>
      </c>
    </row>
    <row r="2560" spans="2:7" ht="20.100000000000001" customHeight="1">
      <c r="B2560" s="11"/>
      <c r="C2560" s="11"/>
      <c r="D2560" s="15"/>
      <c r="E2560" s="11"/>
      <c r="F2560" s="16"/>
      <c r="G2560" s="53" t="str">
        <f t="shared" si="41"/>
        <v xml:space="preserve"> </v>
      </c>
    </row>
    <row r="2561" spans="2:7" ht="20.100000000000001" customHeight="1">
      <c r="B2561" s="11"/>
      <c r="C2561" s="11"/>
      <c r="D2561" s="15"/>
      <c r="E2561" s="11"/>
      <c r="F2561" s="16"/>
      <c r="G2561" s="53" t="str">
        <f t="shared" si="41"/>
        <v xml:space="preserve"> </v>
      </c>
    </row>
    <row r="2562" spans="2:7" ht="20.100000000000001" customHeight="1">
      <c r="B2562" s="11"/>
      <c r="C2562" s="11"/>
      <c r="D2562" s="15"/>
      <c r="E2562" s="11"/>
      <c r="F2562" s="16"/>
      <c r="G2562" s="53" t="str">
        <f t="shared" si="41"/>
        <v xml:space="preserve"> </v>
      </c>
    </row>
    <row r="2563" spans="2:7" ht="20.100000000000001" customHeight="1">
      <c r="B2563" s="11"/>
      <c r="C2563" s="11"/>
      <c r="D2563" s="15"/>
      <c r="E2563" s="11"/>
      <c r="F2563" s="16"/>
      <c r="G2563" s="53" t="str">
        <f t="shared" si="41"/>
        <v xml:space="preserve"> </v>
      </c>
    </row>
    <row r="2564" spans="2:7" ht="20.100000000000001" customHeight="1">
      <c r="B2564" s="11"/>
      <c r="C2564" s="11"/>
      <c r="D2564" s="15"/>
      <c r="E2564" s="11"/>
      <c r="F2564" s="16"/>
      <c r="G2564" s="53" t="str">
        <f t="shared" si="41"/>
        <v xml:space="preserve"> </v>
      </c>
    </row>
    <row r="2565" spans="2:7" ht="20.100000000000001" customHeight="1">
      <c r="B2565" s="11"/>
      <c r="C2565" s="11"/>
      <c r="D2565" s="15"/>
      <c r="E2565" s="11"/>
      <c r="F2565" s="16"/>
      <c r="G2565" s="53" t="str">
        <f t="shared" si="41"/>
        <v xml:space="preserve"> </v>
      </c>
    </row>
    <row r="2566" spans="2:7" ht="20.100000000000001" customHeight="1">
      <c r="B2566" s="11"/>
      <c r="C2566" s="11"/>
      <c r="D2566" s="15"/>
      <c r="E2566" s="11"/>
      <c r="F2566" s="16"/>
      <c r="G2566" s="53" t="str">
        <f t="shared" si="41"/>
        <v xml:space="preserve"> </v>
      </c>
    </row>
    <row r="2567" spans="2:7" ht="20.100000000000001" customHeight="1">
      <c r="B2567" s="11"/>
      <c r="C2567" s="11"/>
      <c r="D2567" s="15"/>
      <c r="E2567" s="11"/>
      <c r="F2567" s="16"/>
      <c r="G2567" s="53" t="str">
        <f t="shared" si="41"/>
        <v xml:space="preserve"> </v>
      </c>
    </row>
    <row r="2568" spans="2:7" ht="20.100000000000001" customHeight="1">
      <c r="B2568" s="11"/>
      <c r="C2568" s="11"/>
      <c r="D2568" s="15"/>
      <c r="E2568" s="11"/>
      <c r="F2568" s="16"/>
      <c r="G2568" s="53" t="str">
        <f t="shared" si="41"/>
        <v xml:space="preserve"> </v>
      </c>
    </row>
    <row r="2569" spans="2:7" ht="20.100000000000001" customHeight="1">
      <c r="B2569" s="11"/>
      <c r="C2569" s="11"/>
      <c r="D2569" s="15"/>
      <c r="E2569" s="11"/>
      <c r="F2569" s="16"/>
      <c r="G2569" s="53" t="str">
        <f t="shared" si="41"/>
        <v xml:space="preserve"> </v>
      </c>
    </row>
    <row r="2570" spans="2:7" ht="20.100000000000001" customHeight="1">
      <c r="B2570" s="11"/>
      <c r="C2570" s="11"/>
      <c r="D2570" s="15"/>
      <c r="E2570" s="11"/>
      <c r="F2570" s="16"/>
      <c r="G2570" s="53" t="str">
        <f t="shared" si="41"/>
        <v xml:space="preserve"> </v>
      </c>
    </row>
    <row r="2571" spans="2:7" ht="20.100000000000001" customHeight="1">
      <c r="B2571" s="11"/>
      <c r="C2571" s="11"/>
      <c r="D2571" s="15"/>
      <c r="E2571" s="11"/>
      <c r="F2571" s="16"/>
      <c r="G2571" s="53" t="str">
        <f t="shared" si="41"/>
        <v xml:space="preserve"> </v>
      </c>
    </row>
    <row r="2572" spans="2:7" ht="20.100000000000001" customHeight="1">
      <c r="B2572" s="11"/>
      <c r="C2572" s="11"/>
      <c r="D2572" s="15"/>
      <c r="E2572" s="11"/>
      <c r="F2572" s="16"/>
      <c r="G2572" s="53" t="str">
        <f t="shared" si="41"/>
        <v xml:space="preserve"> </v>
      </c>
    </row>
    <row r="2573" spans="2:7" ht="20.100000000000001" customHeight="1">
      <c r="B2573" s="11"/>
      <c r="C2573" s="11"/>
      <c r="D2573" s="15"/>
      <c r="E2573" s="11"/>
      <c r="F2573" s="16"/>
      <c r="G2573" s="53" t="str">
        <f t="shared" si="41"/>
        <v xml:space="preserve"> </v>
      </c>
    </row>
    <row r="2574" spans="2:7" ht="20.100000000000001" customHeight="1">
      <c r="B2574" s="11"/>
      <c r="C2574" s="11"/>
      <c r="D2574" s="15"/>
      <c r="E2574" s="11"/>
      <c r="F2574" s="16"/>
      <c r="G2574" s="53" t="str">
        <f t="shared" si="41"/>
        <v xml:space="preserve"> </v>
      </c>
    </row>
    <row r="2575" spans="2:7" ht="20.100000000000001" customHeight="1">
      <c r="B2575" s="11"/>
      <c r="C2575" s="11"/>
      <c r="D2575" s="15"/>
      <c r="E2575" s="11"/>
      <c r="F2575" s="16"/>
      <c r="G2575" s="53" t="str">
        <f t="shared" si="41"/>
        <v xml:space="preserve"> </v>
      </c>
    </row>
    <row r="2576" spans="2:7" ht="20.100000000000001" customHeight="1">
      <c r="B2576" s="11"/>
      <c r="C2576" s="11"/>
      <c r="D2576" s="15"/>
      <c r="E2576" s="11"/>
      <c r="F2576" s="16"/>
      <c r="G2576" s="53" t="str">
        <f t="shared" si="41"/>
        <v xml:space="preserve"> </v>
      </c>
    </row>
    <row r="2577" spans="2:7" ht="20.100000000000001" customHeight="1">
      <c r="B2577" s="11"/>
      <c r="C2577" s="11"/>
      <c r="D2577" s="15"/>
      <c r="E2577" s="11"/>
      <c r="F2577" s="16"/>
      <c r="G2577" s="53" t="str">
        <f t="shared" si="41"/>
        <v xml:space="preserve"> </v>
      </c>
    </row>
    <row r="2578" spans="2:7" ht="20.100000000000001" customHeight="1">
      <c r="B2578" s="11"/>
      <c r="C2578" s="11"/>
      <c r="D2578" s="15"/>
      <c r="E2578" s="11"/>
      <c r="F2578" s="16"/>
      <c r="G2578" s="53" t="str">
        <f t="shared" si="41"/>
        <v xml:space="preserve"> </v>
      </c>
    </row>
    <row r="2579" spans="2:7" ht="20.100000000000001" customHeight="1">
      <c r="B2579" s="11"/>
      <c r="C2579" s="11"/>
      <c r="D2579" s="15"/>
      <c r="E2579" s="11"/>
      <c r="F2579" s="16"/>
      <c r="G2579" s="53" t="str">
        <f t="shared" si="41"/>
        <v xml:space="preserve"> </v>
      </c>
    </row>
    <row r="2580" spans="2:7" ht="20.100000000000001" customHeight="1">
      <c r="B2580" s="11"/>
      <c r="C2580" s="11"/>
      <c r="D2580" s="15"/>
      <c r="E2580" s="11"/>
      <c r="F2580" s="16"/>
      <c r="G2580" s="53" t="str">
        <f t="shared" si="41"/>
        <v xml:space="preserve"> </v>
      </c>
    </row>
    <row r="2581" spans="2:7" ht="20.100000000000001" customHeight="1">
      <c r="B2581" s="11"/>
      <c r="C2581" s="11"/>
      <c r="D2581" s="15"/>
      <c r="E2581" s="11"/>
      <c r="F2581" s="16"/>
      <c r="G2581" s="53" t="str">
        <f t="shared" si="41"/>
        <v xml:space="preserve"> </v>
      </c>
    </row>
    <row r="2582" spans="2:7" ht="20.100000000000001" customHeight="1">
      <c r="B2582" s="11"/>
      <c r="C2582" s="11"/>
      <c r="D2582" s="15"/>
      <c r="E2582" s="11"/>
      <c r="F2582" s="16"/>
      <c r="G2582" s="53" t="str">
        <f t="shared" si="41"/>
        <v xml:space="preserve"> </v>
      </c>
    </row>
    <row r="2583" spans="2:7" ht="20.100000000000001" customHeight="1">
      <c r="B2583" s="11"/>
      <c r="C2583" s="11"/>
      <c r="D2583" s="15"/>
      <c r="E2583" s="11"/>
      <c r="F2583" s="16"/>
      <c r="G2583" s="53" t="str">
        <f t="shared" si="41"/>
        <v xml:space="preserve"> </v>
      </c>
    </row>
    <row r="2584" spans="2:7" ht="20.100000000000001" customHeight="1">
      <c r="B2584" s="11"/>
      <c r="C2584" s="11"/>
      <c r="D2584" s="15"/>
      <c r="E2584" s="11"/>
      <c r="F2584" s="16"/>
      <c r="G2584" s="53" t="str">
        <f t="shared" si="41"/>
        <v xml:space="preserve"> </v>
      </c>
    </row>
    <row r="2585" spans="2:7" ht="20.100000000000001" customHeight="1">
      <c r="B2585" s="11"/>
      <c r="C2585" s="11"/>
      <c r="D2585" s="15"/>
      <c r="E2585" s="11"/>
      <c r="F2585" s="16"/>
      <c r="G2585" s="53" t="str">
        <f t="shared" si="41"/>
        <v xml:space="preserve"> </v>
      </c>
    </row>
    <row r="2586" spans="2:7" ht="20.100000000000001" customHeight="1">
      <c r="B2586" s="11"/>
      <c r="C2586" s="11"/>
      <c r="D2586" s="15"/>
      <c r="E2586" s="11"/>
      <c r="F2586" s="16"/>
      <c r="G2586" s="53" t="str">
        <f t="shared" si="41"/>
        <v xml:space="preserve"> </v>
      </c>
    </row>
    <row r="2587" spans="2:7" ht="20.100000000000001" customHeight="1">
      <c r="B2587" s="11"/>
      <c r="C2587" s="11"/>
      <c r="D2587" s="15"/>
      <c r="E2587" s="11"/>
      <c r="F2587" s="16"/>
      <c r="G2587" s="53" t="str">
        <f t="shared" si="41"/>
        <v xml:space="preserve"> </v>
      </c>
    </row>
    <row r="2588" spans="2:7" ht="20.100000000000001" customHeight="1">
      <c r="B2588" s="11"/>
      <c r="C2588" s="11"/>
      <c r="D2588" s="15"/>
      <c r="E2588" s="11"/>
      <c r="F2588" s="16"/>
      <c r="G2588" s="53" t="str">
        <f t="shared" si="41"/>
        <v xml:space="preserve"> </v>
      </c>
    </row>
    <row r="2589" spans="2:7" ht="20.100000000000001" customHeight="1">
      <c r="B2589" s="11"/>
      <c r="C2589" s="11"/>
      <c r="D2589" s="15"/>
      <c r="E2589" s="11"/>
      <c r="F2589" s="16"/>
      <c r="G2589" s="53" t="str">
        <f t="shared" si="41"/>
        <v xml:space="preserve"> </v>
      </c>
    </row>
    <row r="2590" spans="2:7" ht="20.100000000000001" customHeight="1">
      <c r="B2590" s="11"/>
      <c r="C2590" s="11"/>
      <c r="D2590" s="15"/>
      <c r="E2590" s="11"/>
      <c r="F2590" s="16"/>
      <c r="G2590" s="53" t="str">
        <f t="shared" si="41"/>
        <v xml:space="preserve"> </v>
      </c>
    </row>
    <row r="2591" spans="2:7" ht="20.100000000000001" customHeight="1">
      <c r="B2591" s="11"/>
      <c r="C2591" s="11"/>
      <c r="D2591" s="15"/>
      <c r="E2591" s="11"/>
      <c r="F2591" s="16"/>
      <c r="G2591" s="53" t="str">
        <f t="shared" si="41"/>
        <v xml:space="preserve"> </v>
      </c>
    </row>
    <row r="2592" spans="2:7" ht="20.100000000000001" customHeight="1">
      <c r="B2592" s="11"/>
      <c r="C2592" s="11"/>
      <c r="D2592" s="15"/>
      <c r="E2592" s="11"/>
      <c r="F2592" s="16"/>
      <c r="G2592" s="53" t="str">
        <f t="shared" si="41"/>
        <v xml:space="preserve"> </v>
      </c>
    </row>
    <row r="2593" spans="2:198" ht="20.100000000000001" customHeight="1">
      <c r="B2593" s="11"/>
      <c r="C2593" s="11"/>
      <c r="D2593" s="15"/>
      <c r="E2593" s="11"/>
      <c r="F2593" s="16"/>
      <c r="G2593" s="53" t="str">
        <f t="shared" si="41"/>
        <v xml:space="preserve"> </v>
      </c>
    </row>
    <row r="2594" spans="2:198" ht="20.100000000000001" customHeight="1">
      <c r="B2594" s="11"/>
      <c r="C2594" s="11"/>
      <c r="D2594" s="15"/>
      <c r="E2594" s="11"/>
      <c r="F2594" s="16"/>
      <c r="G2594" s="53" t="str">
        <f t="shared" ref="G2594:G2651" si="42">IFERROR(IF(ISBLANK(C2594)," ",IF(ISBLANK(D2594),"NUM ARBOL",IF(ISBLANK(E2594),"DAP",IF(ISBLANK(F2594),"ALTURA",IF($E$33="DAP (cm)",PI()*((E2594/100)^2)/4*F2594*$F$9,IF($E$33="CAP (cm)",PI()*((E2594/PI()/100)^2)/4*F2594*$F$9))))))," ")</f>
        <v xml:space="preserve"> </v>
      </c>
    </row>
    <row r="2595" spans="2:198" ht="20.100000000000001" customHeight="1">
      <c r="B2595" s="11"/>
      <c r="C2595" s="11"/>
      <c r="D2595" s="15"/>
      <c r="E2595" s="11"/>
      <c r="F2595" s="16"/>
      <c r="G2595" s="53" t="str">
        <f t="shared" si="42"/>
        <v xml:space="preserve"> </v>
      </c>
    </row>
    <row r="2596" spans="2:198" ht="20.100000000000001" customHeight="1">
      <c r="B2596" s="11"/>
      <c r="C2596" s="11"/>
      <c r="D2596" s="15"/>
      <c r="E2596" s="11"/>
      <c r="F2596" s="16"/>
      <c r="G2596" s="53" t="str">
        <f t="shared" si="42"/>
        <v xml:space="preserve"> </v>
      </c>
    </row>
    <row r="2597" spans="2:198" ht="20.100000000000001" customHeight="1">
      <c r="B2597" s="11"/>
      <c r="C2597" s="11"/>
      <c r="D2597" s="15"/>
      <c r="E2597" s="11"/>
      <c r="F2597" s="16"/>
      <c r="G2597" s="53" t="str">
        <f t="shared" si="42"/>
        <v xml:space="preserve"> </v>
      </c>
    </row>
    <row r="2598" spans="2:198" ht="20.100000000000001" customHeight="1">
      <c r="B2598" s="11"/>
      <c r="C2598" s="11"/>
      <c r="D2598" s="15"/>
      <c r="E2598" s="11"/>
      <c r="F2598" s="16"/>
      <c r="G2598" s="53" t="str">
        <f t="shared" si="42"/>
        <v xml:space="preserve"> </v>
      </c>
    </row>
    <row r="2599" spans="2:198" ht="20.100000000000001" customHeight="1">
      <c r="B2599" s="11"/>
      <c r="C2599" s="11"/>
      <c r="D2599" s="15"/>
      <c r="E2599" s="11"/>
      <c r="F2599" s="16"/>
      <c r="G2599" s="53" t="str">
        <f t="shared" si="42"/>
        <v xml:space="preserve"> </v>
      </c>
    </row>
    <row r="2600" spans="2:198" ht="20.100000000000001" customHeight="1">
      <c r="B2600" s="11"/>
      <c r="C2600" s="11"/>
      <c r="D2600" s="15"/>
      <c r="E2600" s="11"/>
      <c r="F2600" s="16"/>
      <c r="G2600" s="53" t="str">
        <f t="shared" si="42"/>
        <v xml:space="preserve"> </v>
      </c>
    </row>
    <row r="2601" spans="2:198" ht="20.100000000000001" customHeight="1">
      <c r="B2601" s="11"/>
      <c r="C2601" s="11"/>
      <c r="D2601" s="55"/>
      <c r="E2601" s="56"/>
      <c r="F2601" s="57"/>
      <c r="G2601" s="53" t="str">
        <f t="shared" si="42"/>
        <v xml:space="preserve"> </v>
      </c>
    </row>
    <row r="2602" spans="2:198" ht="20.100000000000001" customHeight="1">
      <c r="B2602" s="11"/>
      <c r="C2602" s="11"/>
      <c r="D2602" s="15"/>
      <c r="E2602" s="11"/>
      <c r="F2602" s="16"/>
      <c r="G2602" s="53" t="str">
        <f t="shared" si="42"/>
        <v xml:space="preserve"> </v>
      </c>
      <c r="I2602" s="17"/>
      <c r="BD2602" s="17"/>
      <c r="BE2602" s="17"/>
      <c r="BF2602" s="17"/>
      <c r="BG2602" s="17"/>
      <c r="BH2602" s="17"/>
      <c r="BI2602" s="17"/>
      <c r="BJ2602" s="17"/>
      <c r="BK2602" s="17"/>
      <c r="BL2602" s="17"/>
      <c r="BM2602" s="17"/>
      <c r="BN2602" s="17"/>
      <c r="BO2602" s="17"/>
      <c r="BP2602" s="17"/>
      <c r="BQ2602" s="17"/>
      <c r="BR2602" s="17"/>
      <c r="BS2602" s="17"/>
      <c r="BT2602" s="17"/>
      <c r="BU2602" s="17"/>
      <c r="BV2602" s="17"/>
      <c r="BW2602" s="17"/>
      <c r="BX2602" s="17"/>
      <c r="BY2602" s="17"/>
      <c r="BZ2602" s="17"/>
      <c r="CA2602" s="17"/>
      <c r="CB2602" s="17"/>
      <c r="CC2602" s="17"/>
      <c r="CD2602" s="17"/>
      <c r="CE2602" s="17"/>
      <c r="CF2602" s="17"/>
      <c r="CG2602" s="17"/>
      <c r="CH2602" s="17"/>
      <c r="CI2602" s="17"/>
      <c r="CJ2602" s="17"/>
      <c r="CK2602" s="17"/>
      <c r="CL2602" s="17"/>
      <c r="CM2602" s="17"/>
      <c r="CN2602" s="17"/>
      <c r="CO2602" s="17"/>
      <c r="CP2602" s="17"/>
      <c r="CQ2602" s="17"/>
      <c r="CR2602" s="17"/>
      <c r="CS2602" s="17"/>
      <c r="CT2602" s="17"/>
      <c r="CU2602" s="17"/>
      <c r="CV2602" s="17"/>
      <c r="CW2602" s="17"/>
      <c r="CX2602" s="17"/>
      <c r="CY2602" s="17"/>
      <c r="CZ2602" s="17"/>
      <c r="DA2602" s="17"/>
      <c r="DB2602" s="17"/>
      <c r="DC2602" s="17"/>
      <c r="DD2602" s="17"/>
      <c r="DE2602" s="17"/>
      <c r="DF2602" s="17"/>
      <c r="DG2602" s="17"/>
      <c r="DH2602" s="17"/>
      <c r="DI2602" s="17"/>
      <c r="DJ2602" s="17"/>
      <c r="DK2602" s="17"/>
      <c r="DL2602" s="17"/>
      <c r="DM2602" s="17"/>
      <c r="DN2602" s="17"/>
      <c r="DO2602" s="17"/>
      <c r="DP2602" s="17"/>
      <c r="DQ2602" s="17"/>
      <c r="DR2602" s="17"/>
      <c r="DS2602" s="17"/>
      <c r="DT2602" s="17"/>
      <c r="DU2602" s="17"/>
      <c r="DV2602" s="17"/>
      <c r="DW2602" s="17"/>
      <c r="DX2602" s="17"/>
      <c r="DY2602" s="17"/>
      <c r="DZ2602" s="17"/>
      <c r="EA2602" s="17"/>
      <c r="EB2602" s="17"/>
      <c r="EC2602" s="17"/>
      <c r="ED2602" s="17"/>
      <c r="EE2602" s="17"/>
      <c r="EF2602" s="17"/>
      <c r="EG2602" s="17"/>
      <c r="EH2602" s="17"/>
      <c r="EI2602" s="17"/>
      <c r="EJ2602" s="17"/>
      <c r="EK2602" s="17"/>
      <c r="EL2602" s="17"/>
      <c r="EM2602" s="17"/>
      <c r="EN2602" s="17"/>
      <c r="EO2602" s="17"/>
      <c r="EP2602" s="17"/>
      <c r="EQ2602" s="17"/>
      <c r="ER2602" s="17"/>
      <c r="ES2602" s="17"/>
      <c r="ET2602" s="17"/>
      <c r="EU2602" s="17"/>
      <c r="EV2602" s="17"/>
      <c r="EW2602" s="17"/>
      <c r="EX2602" s="17"/>
      <c r="EY2602" s="17"/>
      <c r="EZ2602" s="17"/>
      <c r="FA2602" s="17"/>
      <c r="FB2602" s="17"/>
      <c r="FC2602" s="17"/>
      <c r="FD2602" s="17"/>
      <c r="FE2602" s="17"/>
      <c r="FF2602" s="17"/>
      <c r="FG2602" s="17"/>
      <c r="FH2602" s="17"/>
      <c r="FI2602" s="17"/>
      <c r="FJ2602" s="17"/>
      <c r="FK2602" s="17"/>
      <c r="FL2602" s="17"/>
      <c r="FM2602" s="17"/>
      <c r="FN2602" s="17"/>
      <c r="FO2602" s="17"/>
      <c r="FP2602" s="17"/>
      <c r="FQ2602" s="17"/>
      <c r="FR2602" s="17"/>
      <c r="FS2602" s="17"/>
      <c r="FT2602" s="17"/>
      <c r="FU2602" s="17"/>
      <c r="FV2602" s="17"/>
      <c r="FW2602" s="17"/>
      <c r="FX2602" s="17"/>
      <c r="FY2602" s="17"/>
      <c r="FZ2602" s="17"/>
      <c r="GA2602" s="17"/>
      <c r="GB2602" s="17"/>
      <c r="GC2602" s="17"/>
      <c r="GD2602" s="17"/>
      <c r="GE2602" s="17"/>
      <c r="GF2602" s="17"/>
      <c r="GG2602" s="17"/>
      <c r="GH2602" s="17"/>
      <c r="GI2602" s="17"/>
      <c r="GJ2602" s="17"/>
      <c r="GK2602" s="17"/>
      <c r="GL2602" s="17"/>
      <c r="GM2602" s="17"/>
      <c r="GN2602" s="17"/>
      <c r="GO2602" s="17"/>
      <c r="GP2602" s="58"/>
    </row>
    <row r="2603" spans="2:198" ht="20.100000000000001" customHeight="1">
      <c r="B2603" s="11"/>
      <c r="C2603" s="59"/>
      <c r="D2603" s="15"/>
      <c r="E2603" s="11"/>
      <c r="F2603" s="16"/>
      <c r="G2603" s="53" t="str">
        <f t="shared" si="42"/>
        <v xml:space="preserve"> </v>
      </c>
    </row>
    <row r="2604" spans="2:198" ht="20.100000000000001" customHeight="1">
      <c r="B2604" s="11"/>
      <c r="C2604" s="59"/>
      <c r="D2604" s="15"/>
      <c r="E2604" s="11"/>
      <c r="F2604" s="16"/>
      <c r="G2604" s="53" t="str">
        <f t="shared" si="42"/>
        <v xml:space="preserve"> </v>
      </c>
    </row>
    <row r="2605" spans="2:198" ht="20.100000000000001" customHeight="1">
      <c r="B2605" s="11"/>
      <c r="C2605" s="59"/>
      <c r="D2605" s="15"/>
      <c r="E2605" s="11"/>
      <c r="F2605" s="16"/>
      <c r="G2605" s="53" t="str">
        <f t="shared" si="42"/>
        <v xml:space="preserve"> </v>
      </c>
    </row>
    <row r="2606" spans="2:198" ht="20.100000000000001" customHeight="1">
      <c r="B2606" s="11"/>
      <c r="C2606" s="59"/>
      <c r="D2606" s="15"/>
      <c r="E2606" s="11"/>
      <c r="F2606" s="16"/>
      <c r="G2606" s="53" t="str">
        <f t="shared" si="42"/>
        <v xml:space="preserve"> </v>
      </c>
    </row>
    <row r="2607" spans="2:198" ht="20.100000000000001" customHeight="1">
      <c r="B2607" s="11"/>
      <c r="C2607" s="59"/>
      <c r="D2607" s="15"/>
      <c r="E2607" s="11"/>
      <c r="F2607" s="16"/>
      <c r="G2607" s="53" t="str">
        <f t="shared" si="42"/>
        <v xml:space="preserve"> </v>
      </c>
    </row>
    <row r="2608" spans="2:198" ht="20.100000000000001" customHeight="1">
      <c r="B2608" s="11"/>
      <c r="C2608" s="59"/>
      <c r="D2608" s="15"/>
      <c r="E2608" s="11"/>
      <c r="F2608" s="16"/>
      <c r="G2608" s="53" t="str">
        <f t="shared" si="42"/>
        <v xml:space="preserve"> </v>
      </c>
    </row>
    <row r="2609" spans="2:7" ht="20.100000000000001" customHeight="1">
      <c r="B2609" s="11"/>
      <c r="C2609" s="59"/>
      <c r="D2609" s="15"/>
      <c r="E2609" s="11"/>
      <c r="F2609" s="16"/>
      <c r="G2609" s="53" t="str">
        <f t="shared" si="42"/>
        <v xml:space="preserve"> </v>
      </c>
    </row>
    <row r="2610" spans="2:7" ht="20.100000000000001" customHeight="1">
      <c r="B2610" s="11"/>
      <c r="C2610" s="59"/>
      <c r="D2610" s="15"/>
      <c r="E2610" s="11"/>
      <c r="F2610" s="16"/>
      <c r="G2610" s="53" t="str">
        <f t="shared" si="42"/>
        <v xml:space="preserve"> </v>
      </c>
    </row>
    <row r="2611" spans="2:7" ht="20.100000000000001" customHeight="1">
      <c r="B2611" s="11"/>
      <c r="C2611" s="59"/>
      <c r="D2611" s="15"/>
      <c r="E2611" s="11"/>
      <c r="F2611" s="16"/>
      <c r="G2611" s="53" t="str">
        <f t="shared" si="42"/>
        <v xml:space="preserve"> </v>
      </c>
    </row>
    <row r="2612" spans="2:7" ht="20.100000000000001" customHeight="1">
      <c r="B2612" s="11"/>
      <c r="C2612" s="59"/>
      <c r="D2612" s="15"/>
      <c r="E2612" s="11"/>
      <c r="F2612" s="16"/>
      <c r="G2612" s="53" t="str">
        <f t="shared" si="42"/>
        <v xml:space="preserve"> </v>
      </c>
    </row>
    <row r="2613" spans="2:7" ht="20.100000000000001" customHeight="1">
      <c r="B2613" s="11"/>
      <c r="C2613" s="59"/>
      <c r="D2613" s="15"/>
      <c r="E2613" s="11"/>
      <c r="F2613" s="16"/>
      <c r="G2613" s="53" t="str">
        <f t="shared" si="42"/>
        <v xml:space="preserve"> </v>
      </c>
    </row>
    <row r="2614" spans="2:7" ht="20.100000000000001" customHeight="1">
      <c r="B2614" s="11"/>
      <c r="C2614" s="59"/>
      <c r="D2614" s="15"/>
      <c r="E2614" s="11"/>
      <c r="F2614" s="16"/>
      <c r="G2614" s="53" t="str">
        <f t="shared" si="42"/>
        <v xml:space="preserve"> </v>
      </c>
    </row>
    <row r="2615" spans="2:7" ht="20.100000000000001" customHeight="1">
      <c r="B2615" s="11"/>
      <c r="C2615" s="59"/>
      <c r="D2615" s="15"/>
      <c r="E2615" s="11"/>
      <c r="F2615" s="16"/>
      <c r="G2615" s="53" t="str">
        <f t="shared" si="42"/>
        <v xml:space="preserve"> </v>
      </c>
    </row>
    <row r="2616" spans="2:7" ht="20.100000000000001" customHeight="1">
      <c r="B2616" s="11"/>
      <c r="C2616" s="59"/>
      <c r="D2616" s="15"/>
      <c r="E2616" s="11"/>
      <c r="F2616" s="16"/>
      <c r="G2616" s="53" t="str">
        <f t="shared" si="42"/>
        <v xml:space="preserve"> </v>
      </c>
    </row>
    <row r="2617" spans="2:7" ht="20.100000000000001" customHeight="1">
      <c r="B2617" s="11"/>
      <c r="C2617" s="59"/>
      <c r="D2617" s="15"/>
      <c r="E2617" s="11"/>
      <c r="F2617" s="16"/>
      <c r="G2617" s="53" t="str">
        <f t="shared" si="42"/>
        <v xml:space="preserve"> </v>
      </c>
    </row>
    <row r="2618" spans="2:7" ht="20.100000000000001" customHeight="1">
      <c r="B2618" s="11"/>
      <c r="C2618" s="59"/>
      <c r="D2618" s="15"/>
      <c r="E2618" s="11"/>
      <c r="F2618" s="16"/>
      <c r="G2618" s="53" t="str">
        <f t="shared" si="42"/>
        <v xml:space="preserve"> </v>
      </c>
    </row>
    <row r="2619" spans="2:7" ht="20.100000000000001" customHeight="1">
      <c r="B2619" s="11"/>
      <c r="C2619" s="59"/>
      <c r="D2619" s="15"/>
      <c r="E2619" s="11"/>
      <c r="F2619" s="16"/>
      <c r="G2619" s="53" t="str">
        <f t="shared" si="42"/>
        <v xml:space="preserve"> </v>
      </c>
    </row>
    <row r="2620" spans="2:7" ht="20.100000000000001" customHeight="1">
      <c r="B2620" s="11"/>
      <c r="C2620" s="59"/>
      <c r="D2620" s="15"/>
      <c r="E2620" s="11"/>
      <c r="F2620" s="16"/>
      <c r="G2620" s="53" t="str">
        <f t="shared" si="42"/>
        <v xml:space="preserve"> </v>
      </c>
    </row>
    <row r="2621" spans="2:7" ht="20.100000000000001" customHeight="1">
      <c r="B2621" s="11"/>
      <c r="C2621" s="59"/>
      <c r="D2621" s="15"/>
      <c r="E2621" s="11"/>
      <c r="F2621" s="16"/>
      <c r="G2621" s="53" t="str">
        <f t="shared" si="42"/>
        <v xml:space="preserve"> </v>
      </c>
    </row>
    <row r="2622" spans="2:7" ht="20.100000000000001" customHeight="1">
      <c r="B2622" s="11"/>
      <c r="C2622" s="59"/>
      <c r="D2622" s="15"/>
      <c r="E2622" s="11"/>
      <c r="F2622" s="16"/>
      <c r="G2622" s="53" t="str">
        <f t="shared" si="42"/>
        <v xml:space="preserve"> </v>
      </c>
    </row>
    <row r="2623" spans="2:7" ht="20.100000000000001" customHeight="1">
      <c r="B2623" s="11"/>
      <c r="C2623" s="59"/>
      <c r="D2623" s="15"/>
      <c r="E2623" s="11"/>
      <c r="F2623" s="16"/>
      <c r="G2623" s="53" t="str">
        <f t="shared" si="42"/>
        <v xml:space="preserve"> </v>
      </c>
    </row>
    <row r="2624" spans="2:7" ht="20.100000000000001" customHeight="1">
      <c r="B2624" s="11"/>
      <c r="C2624" s="59"/>
      <c r="D2624" s="15"/>
      <c r="E2624" s="11"/>
      <c r="F2624" s="16"/>
      <c r="G2624" s="53" t="str">
        <f t="shared" si="42"/>
        <v xml:space="preserve"> </v>
      </c>
    </row>
    <row r="2625" spans="2:7" ht="20.100000000000001" customHeight="1">
      <c r="B2625" s="11"/>
      <c r="C2625" s="59"/>
      <c r="D2625" s="15"/>
      <c r="E2625" s="11"/>
      <c r="F2625" s="16"/>
      <c r="G2625" s="53" t="str">
        <f t="shared" si="42"/>
        <v xml:space="preserve"> </v>
      </c>
    </row>
    <row r="2626" spans="2:7" ht="20.100000000000001" customHeight="1">
      <c r="B2626" s="11"/>
      <c r="C2626" s="59"/>
      <c r="D2626" s="15"/>
      <c r="E2626" s="11"/>
      <c r="F2626" s="16"/>
      <c r="G2626" s="53" t="str">
        <f t="shared" si="42"/>
        <v xml:space="preserve"> </v>
      </c>
    </row>
    <row r="2627" spans="2:7" ht="20.100000000000001" customHeight="1">
      <c r="B2627" s="11"/>
      <c r="C2627" s="59"/>
      <c r="D2627" s="15"/>
      <c r="E2627" s="11"/>
      <c r="F2627" s="16"/>
      <c r="G2627" s="53" t="str">
        <f t="shared" si="42"/>
        <v xml:space="preserve"> </v>
      </c>
    </row>
    <row r="2628" spans="2:7" ht="20.100000000000001" customHeight="1">
      <c r="B2628" s="11"/>
      <c r="C2628" s="59"/>
      <c r="D2628" s="15"/>
      <c r="E2628" s="11"/>
      <c r="F2628" s="16"/>
      <c r="G2628" s="53" t="str">
        <f t="shared" si="42"/>
        <v xml:space="preserve"> </v>
      </c>
    </row>
    <row r="2629" spans="2:7" ht="20.100000000000001" customHeight="1">
      <c r="B2629" s="11"/>
      <c r="C2629" s="59"/>
      <c r="D2629" s="15"/>
      <c r="E2629" s="11"/>
      <c r="F2629" s="16"/>
      <c r="G2629" s="53" t="str">
        <f t="shared" si="42"/>
        <v xml:space="preserve"> </v>
      </c>
    </row>
    <row r="2630" spans="2:7" ht="20.100000000000001" customHeight="1">
      <c r="B2630" s="11"/>
      <c r="C2630" s="59"/>
      <c r="D2630" s="15"/>
      <c r="E2630" s="11"/>
      <c r="F2630" s="16"/>
      <c r="G2630" s="53" t="str">
        <f t="shared" si="42"/>
        <v xml:space="preserve"> </v>
      </c>
    </row>
    <row r="2631" spans="2:7" ht="20.100000000000001" customHeight="1">
      <c r="B2631" s="11"/>
      <c r="C2631" s="59"/>
      <c r="D2631" s="15"/>
      <c r="E2631" s="11"/>
      <c r="F2631" s="16"/>
      <c r="G2631" s="53" t="str">
        <f t="shared" si="42"/>
        <v xml:space="preserve"> </v>
      </c>
    </row>
    <row r="2632" spans="2:7" ht="20.100000000000001" customHeight="1">
      <c r="B2632" s="11"/>
      <c r="C2632" s="59"/>
      <c r="D2632" s="15"/>
      <c r="E2632" s="11"/>
      <c r="F2632" s="16"/>
      <c r="G2632" s="53" t="str">
        <f t="shared" si="42"/>
        <v xml:space="preserve"> </v>
      </c>
    </row>
    <row r="2633" spans="2:7" ht="20.100000000000001" customHeight="1">
      <c r="B2633" s="11"/>
      <c r="C2633" s="59"/>
      <c r="D2633" s="15"/>
      <c r="E2633" s="11"/>
      <c r="F2633" s="16"/>
      <c r="G2633" s="53" t="str">
        <f t="shared" si="42"/>
        <v xml:space="preserve"> </v>
      </c>
    </row>
    <row r="2634" spans="2:7" ht="20.100000000000001" customHeight="1">
      <c r="B2634" s="11"/>
      <c r="C2634" s="59"/>
      <c r="D2634" s="15"/>
      <c r="E2634" s="11"/>
      <c r="F2634" s="16"/>
      <c r="G2634" s="53" t="str">
        <f t="shared" si="42"/>
        <v xml:space="preserve"> </v>
      </c>
    </row>
    <row r="2635" spans="2:7" ht="20.100000000000001" customHeight="1">
      <c r="B2635" s="11"/>
      <c r="C2635" s="59"/>
      <c r="D2635" s="15"/>
      <c r="E2635" s="11"/>
      <c r="F2635" s="16"/>
      <c r="G2635" s="53" t="str">
        <f t="shared" si="42"/>
        <v xml:space="preserve"> </v>
      </c>
    </row>
    <row r="2636" spans="2:7" ht="20.100000000000001" customHeight="1">
      <c r="B2636" s="11"/>
      <c r="C2636" s="59"/>
      <c r="D2636" s="15"/>
      <c r="E2636" s="11"/>
      <c r="F2636" s="16"/>
      <c r="G2636" s="53" t="str">
        <f t="shared" si="42"/>
        <v xml:space="preserve"> </v>
      </c>
    </row>
    <row r="2637" spans="2:7" ht="20.100000000000001" customHeight="1">
      <c r="B2637" s="11"/>
      <c r="C2637" s="59"/>
      <c r="D2637" s="15"/>
      <c r="E2637" s="11"/>
      <c r="F2637" s="16"/>
      <c r="G2637" s="53" t="str">
        <f t="shared" si="42"/>
        <v xml:space="preserve"> </v>
      </c>
    </row>
    <row r="2638" spans="2:7" ht="20.100000000000001" customHeight="1">
      <c r="B2638" s="11"/>
      <c r="C2638" s="59"/>
      <c r="D2638" s="15"/>
      <c r="E2638" s="11"/>
      <c r="F2638" s="16"/>
      <c r="G2638" s="53" t="str">
        <f t="shared" si="42"/>
        <v xml:space="preserve"> </v>
      </c>
    </row>
    <row r="2639" spans="2:7" ht="20.100000000000001" customHeight="1">
      <c r="B2639" s="11"/>
      <c r="C2639" s="59"/>
      <c r="D2639" s="15"/>
      <c r="E2639" s="11"/>
      <c r="F2639" s="16"/>
      <c r="G2639" s="53" t="str">
        <f t="shared" si="42"/>
        <v xml:space="preserve"> </v>
      </c>
    </row>
    <row r="2640" spans="2:7" ht="20.100000000000001" customHeight="1">
      <c r="B2640" s="11"/>
      <c r="C2640" s="59"/>
      <c r="D2640" s="15"/>
      <c r="E2640" s="11"/>
      <c r="F2640" s="16"/>
      <c r="G2640" s="53" t="str">
        <f t="shared" si="42"/>
        <v xml:space="preserve"> </v>
      </c>
    </row>
    <row r="2641" spans="2:7" ht="20.100000000000001" customHeight="1">
      <c r="B2641" s="11"/>
      <c r="C2641" s="59"/>
      <c r="D2641" s="15"/>
      <c r="E2641" s="11"/>
      <c r="F2641" s="16"/>
      <c r="G2641" s="53" t="str">
        <f t="shared" si="42"/>
        <v xml:space="preserve"> </v>
      </c>
    </row>
    <row r="2642" spans="2:7" ht="20.100000000000001" customHeight="1">
      <c r="B2642" s="11"/>
      <c r="C2642" s="59"/>
      <c r="D2642" s="15"/>
      <c r="E2642" s="11"/>
      <c r="F2642" s="16"/>
      <c r="G2642" s="53" t="str">
        <f t="shared" si="42"/>
        <v xml:space="preserve"> </v>
      </c>
    </row>
    <row r="2643" spans="2:7" ht="20.100000000000001" customHeight="1">
      <c r="B2643" s="11"/>
      <c r="C2643" s="59"/>
      <c r="D2643" s="15"/>
      <c r="E2643" s="11"/>
      <c r="F2643" s="16"/>
      <c r="G2643" s="53" t="str">
        <f t="shared" si="42"/>
        <v xml:space="preserve"> </v>
      </c>
    </row>
    <row r="2644" spans="2:7" ht="20.100000000000001" customHeight="1">
      <c r="B2644" s="11"/>
      <c r="C2644" s="59"/>
      <c r="D2644" s="15"/>
      <c r="E2644" s="11"/>
      <c r="F2644" s="16"/>
      <c r="G2644" s="53" t="str">
        <f t="shared" si="42"/>
        <v xml:space="preserve"> </v>
      </c>
    </row>
    <row r="2645" spans="2:7" ht="20.100000000000001" customHeight="1">
      <c r="B2645" s="11"/>
      <c r="C2645" s="59"/>
      <c r="D2645" s="15"/>
      <c r="E2645" s="11"/>
      <c r="F2645" s="16"/>
      <c r="G2645" s="53" t="str">
        <f t="shared" si="42"/>
        <v xml:space="preserve"> </v>
      </c>
    </row>
    <row r="2646" spans="2:7" ht="20.100000000000001" customHeight="1">
      <c r="B2646" s="11"/>
      <c r="C2646" s="59"/>
      <c r="D2646" s="15"/>
      <c r="E2646" s="11"/>
      <c r="F2646" s="16"/>
      <c r="G2646" s="53" t="str">
        <f t="shared" si="42"/>
        <v xml:space="preserve"> </v>
      </c>
    </row>
    <row r="2647" spans="2:7" ht="20.100000000000001" customHeight="1">
      <c r="B2647" s="11"/>
      <c r="C2647" s="59"/>
      <c r="D2647" s="15"/>
      <c r="E2647" s="11"/>
      <c r="F2647" s="16"/>
      <c r="G2647" s="53" t="str">
        <f t="shared" si="42"/>
        <v xml:space="preserve"> </v>
      </c>
    </row>
    <row r="2648" spans="2:7" ht="20.100000000000001" customHeight="1">
      <c r="B2648" s="11"/>
      <c r="C2648" s="59"/>
      <c r="D2648" s="15"/>
      <c r="E2648" s="11"/>
      <c r="F2648" s="16"/>
      <c r="G2648" s="53" t="str">
        <f t="shared" si="42"/>
        <v xml:space="preserve"> </v>
      </c>
    </row>
    <row r="2649" spans="2:7" ht="20.100000000000001" customHeight="1">
      <c r="B2649" s="11"/>
      <c r="C2649" s="59"/>
      <c r="D2649" s="15"/>
      <c r="E2649" s="11"/>
      <c r="F2649" s="16"/>
      <c r="G2649" s="53" t="str">
        <f t="shared" si="42"/>
        <v xml:space="preserve"> </v>
      </c>
    </row>
    <row r="2650" spans="2:7" ht="20.100000000000001" customHeight="1">
      <c r="B2650" s="11"/>
      <c r="C2650" s="59"/>
      <c r="D2650" s="15"/>
      <c r="E2650" s="11"/>
      <c r="F2650" s="16"/>
      <c r="G2650" s="53" t="str">
        <f t="shared" si="42"/>
        <v xml:space="preserve"> </v>
      </c>
    </row>
    <row r="2651" spans="2:7" ht="20.100000000000001" customHeight="1">
      <c r="B2651" s="11"/>
      <c r="C2651" s="59"/>
      <c r="D2651" s="15"/>
      <c r="E2651" s="11"/>
      <c r="F2651" s="16"/>
      <c r="G2651" s="53" t="str">
        <f t="shared" si="42"/>
        <v xml:space="preserve"> </v>
      </c>
    </row>
  </sheetData>
  <dataConsolidate/>
  <mergeCells count="11">
    <mergeCell ref="D7:E7"/>
    <mergeCell ref="D8:E8"/>
    <mergeCell ref="D11:E11"/>
    <mergeCell ref="C12:D12"/>
    <mergeCell ref="C13:D13"/>
    <mergeCell ref="D6:E6"/>
    <mergeCell ref="C2:D2"/>
    <mergeCell ref="F2:G2"/>
    <mergeCell ref="C3:D3"/>
    <mergeCell ref="C4:D4"/>
    <mergeCell ref="F4:G4"/>
  </mergeCells>
  <dataValidations disablePrompts="1" count="7">
    <dataValidation type="list" allowBlank="1" showInputMessage="1" showErrorMessage="1" sqref="F2:G2" xr:uid="{00000000-0002-0000-0300-000000000000}">
      <formula1>INDIRECT(E1)</formula1>
    </dataValidation>
    <dataValidation type="list" allowBlank="1" showInputMessage="1" showErrorMessage="1" sqref="D11:E11" xr:uid="{00000000-0002-0000-0300-000001000000}">
      <formula1>"Plantación forestal comercial,Árboles plantados (especies exóticas),Árboles plantados,Regeneración natural (balsa),Sistema Agroforestal"</formula1>
    </dataValidation>
    <dataValidation type="list" allowBlank="1" showInputMessage="1" showErrorMessage="1" sqref="B34:B2651" xr:uid="{00000000-0002-0000-0300-000002000000}">
      <formula1>"Especie1,Especie2"</formula1>
    </dataValidation>
    <dataValidation type="whole" allowBlank="1" showInputMessage="1" showErrorMessage="1" sqref="G11" xr:uid="{00000000-0002-0000-0300-000003000000}">
      <formula1>3</formula1>
      <formula2>25</formula2>
    </dataValidation>
    <dataValidation type="list" allowBlank="1" showInputMessage="1" showErrorMessage="1" sqref="C10" xr:uid="{00000000-0002-0000-0300-000004000000}">
      <formula1>"250,400,500,1000"</formula1>
    </dataValidation>
    <dataValidation type="list" allowBlank="1" showInputMessage="1" showErrorMessage="1" sqref="E33" xr:uid="{00000000-0002-0000-0300-000005000000}">
      <formula1>"DAP (cm),CAP (cm)"</formula1>
    </dataValidation>
    <dataValidation type="list" allowBlank="1" showInputMessage="1" showErrorMessage="1" sqref="G10" xr:uid="{00000000-0002-0000-0300-000006000000}">
      <formula1>"Raleo,Corta final"</formula1>
    </dataValidation>
  </dataValidations>
  <printOptions horizontalCentered="1"/>
  <pageMargins left="0.59055118110236227" right="0.59055118110236227" top="1.6929133858267718" bottom="0.78740157480314965" header="0.31496062992125984" footer="0.31496062992125984"/>
  <pageSetup paperSize="9" scale="65" orientation="portrait" r:id="rId1"/>
  <headerFooter>
    <oddHeader>&amp;C&amp;G
&amp;"Bookman Old Style,Negrita"LICENCIAS DE APROVECHAMIENTO FORESTAL
INGRESO DE DATOS INVENTARIO (PARCELAS)</oddHeader>
    <oddFooter>&amp;L&amp;A&amp;C&amp;P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300-000007000000}">
          <x14:formula1>
            <xm:f>Hoja1!$B$2:$B$143</xm:f>
          </x14:formula1>
          <xm:sqref>C12:C13</xm:sqref>
        </x14:dataValidation>
        <x14:dataValidation type="list" allowBlank="1" showInputMessage="1" showErrorMessage="1" xr:uid="{00000000-0002-0000-0300-000008000000}">
          <x14:formula1>
            <xm:f>Hoja1!$I$2:$I$25</xm:f>
          </x14:formula1>
          <xm:sqref>C2:D2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tabColor theme="9" tint="-0.249977111117893"/>
  </sheetPr>
  <dimension ref="A1:BL88"/>
  <sheetViews>
    <sheetView showGridLines="0" showZeros="0" zoomScaleNormal="100" workbookViewId="0">
      <selection activeCell="E85" sqref="E85"/>
    </sheetView>
  </sheetViews>
  <sheetFormatPr baseColWidth="10" defaultRowHeight="20.100000000000001" customHeight="1"/>
  <cols>
    <col min="1" max="1" width="12.42578125" style="69" customWidth="1"/>
    <col min="2" max="2" width="21.85546875" style="69" customWidth="1"/>
    <col min="3" max="3" width="15" style="69" customWidth="1"/>
    <col min="4" max="4" width="25.28515625" style="69" customWidth="1"/>
    <col min="5" max="5" width="20.42578125" style="69" customWidth="1"/>
    <col min="6" max="6" width="21" style="69" customWidth="1"/>
    <col min="7" max="7" width="21.42578125" style="69" customWidth="1"/>
    <col min="8" max="8" width="23.5703125" style="69" customWidth="1"/>
    <col min="9" max="9" width="12" style="69" bestFit="1" customWidth="1"/>
    <col min="10" max="10" width="5" style="69" customWidth="1"/>
    <col min="11" max="11" width="12.42578125" style="69" customWidth="1"/>
    <col min="12" max="12" width="10.5703125" style="69" customWidth="1"/>
    <col min="13" max="13" width="11.5703125" style="69" customWidth="1"/>
    <col min="14" max="14" width="21" style="69" customWidth="1"/>
    <col min="15" max="15" width="14.140625" style="69" customWidth="1"/>
    <col min="16" max="16" width="13.7109375" style="69" customWidth="1"/>
    <col min="17" max="17" width="13.140625" style="69" customWidth="1"/>
    <col min="18" max="50" width="11.42578125" style="69"/>
    <col min="65" max="16384" width="11.42578125" style="69"/>
  </cols>
  <sheetData>
    <row r="1" spans="2:9" ht="20.100000000000001" customHeight="1">
      <c r="B1" s="66" t="s">
        <v>400</v>
      </c>
      <c r="C1" s="67"/>
      <c r="D1" s="67"/>
      <c r="E1" s="67"/>
      <c r="F1" s="67"/>
      <c r="G1" s="68"/>
    </row>
    <row r="2" spans="2:9" ht="20.100000000000001" customHeight="1">
      <c r="B2" s="73" t="s">
        <v>389</v>
      </c>
      <c r="C2" s="246">
        <f>'INGRESO INVENTARIO LTE2'!C2</f>
        <v>0</v>
      </c>
      <c r="D2" s="247"/>
      <c r="E2" s="73" t="s">
        <v>387</v>
      </c>
      <c r="F2" s="246">
        <f>'INGRESO INVENTARIO LTE2'!F2</f>
        <v>0</v>
      </c>
      <c r="G2" s="248"/>
    </row>
    <row r="3" spans="2:9" ht="20.100000000000001" customHeight="1">
      <c r="B3" s="77" t="s">
        <v>388</v>
      </c>
      <c r="C3" s="246">
        <f>'INGRESO INVENTARIO LTE2'!C3</f>
        <v>0</v>
      </c>
      <c r="D3" s="247"/>
      <c r="E3" s="78" t="s">
        <v>399</v>
      </c>
      <c r="F3" s="250" t="str">
        <f>'INGRESO INVENTARIO LTE2'!F3</f>
        <v/>
      </c>
      <c r="G3" s="251"/>
      <c r="I3" s="79"/>
    </row>
    <row r="4" spans="2:9" ht="20.100000000000001" customHeight="1">
      <c r="B4" s="73" t="s">
        <v>390</v>
      </c>
      <c r="C4" s="249">
        <f>'INGRESO INVENTARIO LTE2'!C4</f>
        <v>0</v>
      </c>
      <c r="D4" s="248"/>
      <c r="E4" s="81" t="s">
        <v>391</v>
      </c>
      <c r="F4" s="246">
        <f>'INGRESO INVENTARIO LTE2'!F4</f>
        <v>0</v>
      </c>
      <c r="G4" s="248"/>
      <c r="I4" s="79"/>
    </row>
    <row r="5" spans="2:9" ht="20.100000000000001" customHeight="1">
      <c r="B5" s="66" t="s">
        <v>401</v>
      </c>
      <c r="C5" s="67"/>
      <c r="D5" s="67"/>
      <c r="E5" s="67"/>
      <c r="F5" s="67"/>
      <c r="G5" s="68"/>
      <c r="I5" s="79"/>
    </row>
    <row r="6" spans="2:9" ht="20.100000000000001" customHeight="1">
      <c r="B6" s="84" t="s">
        <v>392</v>
      </c>
      <c r="C6" s="85"/>
      <c r="D6" s="252">
        <f>'INGRESO INVENTARIO LTE2'!D6:E6</f>
        <v>0</v>
      </c>
      <c r="E6" s="247"/>
      <c r="F6" s="84" t="s">
        <v>394</v>
      </c>
      <c r="G6" s="86">
        <f>'INGRESO INVENTARIO LTE2'!G6</f>
        <v>0</v>
      </c>
      <c r="I6" s="79"/>
    </row>
    <row r="7" spans="2:9" ht="20.100000000000001" customHeight="1">
      <c r="B7" s="88" t="s">
        <v>393</v>
      </c>
      <c r="C7" s="89"/>
      <c r="D7" s="252">
        <f>'INGRESO INVENTARIO LTE2'!D7:E7</f>
        <v>0</v>
      </c>
      <c r="E7" s="247"/>
      <c r="F7" s="88" t="s">
        <v>394</v>
      </c>
      <c r="G7" s="86">
        <f>'INGRESO INVENTARIO LTE2'!G7</f>
        <v>0</v>
      </c>
    </row>
    <row r="8" spans="2:9" ht="20.100000000000001" customHeight="1">
      <c r="B8" s="24" t="s">
        <v>2024</v>
      </c>
      <c r="C8" s="24"/>
      <c r="D8" s="259">
        <f>'INGRESO INVENTARIO LTE2'!D8:E8</f>
        <v>0</v>
      </c>
      <c r="E8" s="260"/>
      <c r="F8" s="24" t="s">
        <v>2025</v>
      </c>
      <c r="G8" s="233">
        <f>'INGRESO INVENTARIO LTE2'!G8</f>
        <v>0</v>
      </c>
    </row>
    <row r="9" spans="2:9" ht="20.100000000000001" customHeight="1">
      <c r="B9" s="66" t="s">
        <v>402</v>
      </c>
      <c r="C9" s="67"/>
      <c r="D9" s="67"/>
      <c r="E9" s="67"/>
      <c r="F9" s="67"/>
      <c r="G9" s="68"/>
    </row>
    <row r="10" spans="2:9" ht="34.5" customHeight="1">
      <c r="B10" s="92" t="s">
        <v>453</v>
      </c>
      <c r="C10" s="69">
        <f>'INGRESO INVENTARIO LTE2'!C10</f>
        <v>0</v>
      </c>
      <c r="D10" s="93" t="s">
        <v>454</v>
      </c>
      <c r="E10" s="94">
        <f>'INGRESO INVENTARIO LTE2'!E10</f>
        <v>0</v>
      </c>
      <c r="F10" s="95" t="s">
        <v>452</v>
      </c>
      <c r="G10" s="96">
        <f>'INGRESO INVENTARIO LTE2'!G10</f>
        <v>0</v>
      </c>
    </row>
    <row r="11" spans="2:9" ht="20.100000000000001" customHeight="1">
      <c r="B11" s="98" t="s">
        <v>406</v>
      </c>
      <c r="C11" s="99"/>
      <c r="D11" s="100">
        <f>'INGRESO INVENTARIO LTE2'!D11:E11</f>
        <v>0</v>
      </c>
      <c r="E11" s="101"/>
      <c r="F11" s="93" t="s">
        <v>407</v>
      </c>
      <c r="G11" s="102">
        <f>'INGRESO INVENTARIO LTE2'!G11</f>
        <v>0</v>
      </c>
    </row>
    <row r="12" spans="2:9" ht="20.100000000000001" customHeight="1">
      <c r="B12" s="104" t="str">
        <f>'INGRESO INVENTARIO LTE2'!B12</f>
        <v xml:space="preserve"> </v>
      </c>
      <c r="C12" s="257">
        <f>'INGRESO INVENTARIO LTE2'!C12:D12</f>
        <v>0</v>
      </c>
      <c r="D12" s="258"/>
      <c r="E12" s="224" t="str">
        <f>'INGRESO INVENTARIO LTE2'!E12</f>
        <v xml:space="preserve"> </v>
      </c>
      <c r="F12" s="231" t="str">
        <f>'INGRESO INVENTARIO LTE2'!F12</f>
        <v xml:space="preserve">Factor forma  </v>
      </c>
      <c r="G12" s="61" t="str">
        <f>'INGRESO INVENTARIO LTE2'!G12</f>
        <v/>
      </c>
    </row>
    <row r="13" spans="2:9" ht="20.100000000000001" customHeight="1">
      <c r="B13" s="104" t="str">
        <f>'INGRESO INVENTARIO LTE2'!B13</f>
        <v xml:space="preserve"> </v>
      </c>
      <c r="C13" s="257">
        <f>'INGRESO INVENTARIO LTE2'!C13</f>
        <v>0</v>
      </c>
      <c r="D13" s="258"/>
      <c r="E13" s="224" t="str">
        <f>'INGRESO INVENTARIO LTE2'!E13</f>
        <v xml:space="preserve"> </v>
      </c>
      <c r="F13" s="231" t="str">
        <f>'INGRESO INVENTARIO LTE2'!F13</f>
        <v xml:space="preserve">Factor forma  </v>
      </c>
      <c r="G13" s="198">
        <f>'INGRESO INVENTARIO LTE2'!G13</f>
        <v>0</v>
      </c>
    </row>
    <row r="14" spans="2:9" ht="20.100000000000001" customHeight="1">
      <c r="B14" s="66" t="s">
        <v>403</v>
      </c>
      <c r="C14" s="67"/>
      <c r="D14" s="67"/>
      <c r="E14" s="67"/>
      <c r="F14" s="67"/>
      <c r="G14" s="68"/>
    </row>
    <row r="15" spans="2:9" ht="20.100000000000001" customHeight="1">
      <c r="B15" s="108" t="s">
        <v>397</v>
      </c>
      <c r="C15" s="109" t="s">
        <v>395</v>
      </c>
      <c r="D15" s="108" t="s">
        <v>396</v>
      </c>
      <c r="E15" s="108" t="s">
        <v>397</v>
      </c>
      <c r="F15" s="109" t="s">
        <v>395</v>
      </c>
      <c r="G15" s="108" t="s">
        <v>396</v>
      </c>
    </row>
    <row r="16" spans="2:9" ht="20.100000000000001" customHeight="1">
      <c r="B16" s="111">
        <f>'INGRESO INVENTARIO LTE2'!B16</f>
        <v>0</v>
      </c>
      <c r="C16" s="102">
        <f>'INGRESO INVENTARIO LTE2'!C16</f>
        <v>0</v>
      </c>
      <c r="D16" s="112">
        <f>'INGRESO INVENTARIO LTE2'!D16</f>
        <v>0</v>
      </c>
      <c r="E16" s="113">
        <f>'INGRESO INVENTARIO LTE2'!E16</f>
        <v>0</v>
      </c>
      <c r="F16" s="102">
        <f>'INGRESO INVENTARIO LTE2'!F16</f>
        <v>0</v>
      </c>
      <c r="G16" s="112">
        <f>'INGRESO INVENTARIO LTE2'!G16</f>
        <v>0</v>
      </c>
    </row>
    <row r="17" spans="2:8" ht="20.100000000000001" customHeight="1">
      <c r="B17" s="111">
        <f>'INGRESO INVENTARIO LTE2'!B17</f>
        <v>0</v>
      </c>
      <c r="C17" s="102">
        <f>'INGRESO INVENTARIO LTE2'!C17</f>
        <v>0</v>
      </c>
      <c r="D17" s="112">
        <f>'INGRESO INVENTARIO LTE2'!D17</f>
        <v>0</v>
      </c>
      <c r="E17" s="113">
        <f>'INGRESO INVENTARIO LTE2'!E17</f>
        <v>0</v>
      </c>
      <c r="F17" s="102">
        <f>'INGRESO INVENTARIO LTE2'!F17</f>
        <v>0</v>
      </c>
      <c r="G17" s="112">
        <f>'INGRESO INVENTARIO LTE2'!G17</f>
        <v>0</v>
      </c>
    </row>
    <row r="18" spans="2:8" ht="20.100000000000001" customHeight="1">
      <c r="B18" s="111">
        <f>'INGRESO INVENTARIO LTE2'!B18</f>
        <v>0</v>
      </c>
      <c r="C18" s="102">
        <f>'INGRESO INVENTARIO LTE2'!C18</f>
        <v>0</v>
      </c>
      <c r="D18" s="112">
        <f>'INGRESO INVENTARIO LTE2'!D18</f>
        <v>0</v>
      </c>
      <c r="E18" s="113">
        <f>'INGRESO INVENTARIO LTE2'!E18</f>
        <v>0</v>
      </c>
      <c r="F18" s="102">
        <f>'INGRESO INVENTARIO LTE2'!F18</f>
        <v>0</v>
      </c>
      <c r="G18" s="112">
        <f>'INGRESO INVENTARIO LTE2'!G18</f>
        <v>0</v>
      </c>
    </row>
    <row r="19" spans="2:8" ht="20.100000000000001" customHeight="1">
      <c r="B19" s="111">
        <f>'INGRESO INVENTARIO LTE2'!B19</f>
        <v>0</v>
      </c>
      <c r="C19" s="102">
        <f>'INGRESO INVENTARIO LTE2'!C19</f>
        <v>0</v>
      </c>
      <c r="D19" s="112">
        <f>'INGRESO INVENTARIO LTE2'!D19</f>
        <v>0</v>
      </c>
      <c r="E19" s="113">
        <f>'INGRESO INVENTARIO LTE2'!E19</f>
        <v>0</v>
      </c>
      <c r="F19" s="102">
        <f>'INGRESO INVENTARIO LTE2'!F19</f>
        <v>0</v>
      </c>
      <c r="G19" s="112">
        <f>'INGRESO INVENTARIO LTE2'!G19</f>
        <v>0</v>
      </c>
    </row>
    <row r="20" spans="2:8" ht="20.100000000000001" customHeight="1">
      <c r="B20" s="111">
        <f>'INGRESO INVENTARIO LTE2'!B20</f>
        <v>0</v>
      </c>
      <c r="C20" s="102">
        <f>'INGRESO INVENTARIO LTE2'!C20</f>
        <v>0</v>
      </c>
      <c r="D20" s="112">
        <f>'INGRESO INVENTARIO LTE2'!D20</f>
        <v>0</v>
      </c>
      <c r="E20" s="113">
        <f>'INGRESO INVENTARIO LTE2'!E20</f>
        <v>0</v>
      </c>
      <c r="F20" s="102">
        <f>'INGRESO INVENTARIO LTE2'!F20</f>
        <v>0</v>
      </c>
      <c r="G20" s="112">
        <f>'INGRESO INVENTARIO LTE2'!G20</f>
        <v>0</v>
      </c>
    </row>
    <row r="21" spans="2:8" ht="20.100000000000001" customHeight="1">
      <c r="B21" s="111">
        <f>'INGRESO INVENTARIO LTE2'!B21</f>
        <v>0</v>
      </c>
      <c r="C21" s="102">
        <f>'INGRESO INVENTARIO LTE2'!C21</f>
        <v>0</v>
      </c>
      <c r="D21" s="112">
        <f>'INGRESO INVENTARIO LTE2'!D21</f>
        <v>0</v>
      </c>
      <c r="E21" s="113">
        <f>'INGRESO INVENTARIO LTE2'!E21</f>
        <v>0</v>
      </c>
      <c r="F21" s="102">
        <f>'INGRESO INVENTARIO LTE2'!F21</f>
        <v>0</v>
      </c>
      <c r="G21" s="112">
        <f>'INGRESO INVENTARIO LTE2'!G21</f>
        <v>0</v>
      </c>
    </row>
    <row r="22" spans="2:8" ht="20.100000000000001" customHeight="1">
      <c r="B22" s="111">
        <f>'INGRESO INVENTARIO LTE2'!B22</f>
        <v>0</v>
      </c>
      <c r="C22" s="102">
        <f>'INGRESO INVENTARIO LTE2'!C22</f>
        <v>0</v>
      </c>
      <c r="D22" s="112">
        <f>'INGRESO INVENTARIO LTE2'!D22</f>
        <v>0</v>
      </c>
      <c r="E22" s="113">
        <f>'INGRESO INVENTARIO LTE2'!E22</f>
        <v>0</v>
      </c>
      <c r="F22" s="102">
        <f>'INGRESO INVENTARIO LTE2'!F22</f>
        <v>0</v>
      </c>
      <c r="G22" s="112">
        <f>'INGRESO INVENTARIO LTE2'!G22</f>
        <v>0</v>
      </c>
    </row>
    <row r="23" spans="2:8" ht="20.100000000000001" customHeight="1">
      <c r="B23" s="111">
        <f>'INGRESO INVENTARIO LTE2'!B23</f>
        <v>0</v>
      </c>
      <c r="C23" s="102">
        <f>'INGRESO INVENTARIO LTE2'!C23</f>
        <v>0</v>
      </c>
      <c r="D23" s="112">
        <f>'INGRESO INVENTARIO LTE2'!D23</f>
        <v>0</v>
      </c>
      <c r="E23" s="113">
        <f>'INGRESO INVENTARIO LTE2'!E23</f>
        <v>0</v>
      </c>
      <c r="F23" s="102">
        <f>'INGRESO INVENTARIO LTE2'!F23</f>
        <v>0</v>
      </c>
      <c r="G23" s="112">
        <f>'INGRESO INVENTARIO LTE2'!G23</f>
        <v>0</v>
      </c>
    </row>
    <row r="24" spans="2:8" ht="20.100000000000001" customHeight="1">
      <c r="B24" s="111">
        <f>'INGRESO INVENTARIO LTE2'!B24</f>
        <v>0</v>
      </c>
      <c r="C24" s="102">
        <f>'INGRESO INVENTARIO LTE2'!C24</f>
        <v>0</v>
      </c>
      <c r="D24" s="112">
        <f>'INGRESO INVENTARIO LTE2'!D24</f>
        <v>0</v>
      </c>
      <c r="E24" s="113">
        <f>'INGRESO INVENTARIO LTE2'!E24</f>
        <v>0</v>
      </c>
      <c r="F24" s="102">
        <f>'INGRESO INVENTARIO LTE2'!F24</f>
        <v>0</v>
      </c>
      <c r="G24" s="112">
        <f>'INGRESO INVENTARIO LTE2'!G24</f>
        <v>0</v>
      </c>
    </row>
    <row r="25" spans="2:8" ht="20.100000000000001" customHeight="1">
      <c r="B25" s="111">
        <f>'INGRESO INVENTARIO LTE2'!B25</f>
        <v>0</v>
      </c>
      <c r="C25" s="102">
        <f>'INGRESO INVENTARIO LTE2'!C25</f>
        <v>0</v>
      </c>
      <c r="D25" s="112">
        <f>'INGRESO INVENTARIO LTE2'!D25</f>
        <v>0</v>
      </c>
      <c r="E25" s="113">
        <f>'INGRESO INVENTARIO LTE2'!E25</f>
        <v>0</v>
      </c>
      <c r="F25" s="102">
        <f>'INGRESO INVENTARIO LTE2'!F25</f>
        <v>0</v>
      </c>
      <c r="G25" s="112">
        <f>'INGRESO INVENTARIO LTE2'!G25</f>
        <v>0</v>
      </c>
    </row>
    <row r="26" spans="2:8" ht="20.100000000000001" customHeight="1">
      <c r="B26" s="111">
        <f>'INGRESO INVENTARIO LTE2'!B26</f>
        <v>0</v>
      </c>
      <c r="C26" s="102">
        <f>'INGRESO INVENTARIO LTE2'!C26</f>
        <v>0</v>
      </c>
      <c r="D26" s="112">
        <f>'INGRESO INVENTARIO LTE2'!D26</f>
        <v>0</v>
      </c>
      <c r="E26" s="113">
        <f>'INGRESO INVENTARIO LTE2'!E26</f>
        <v>0</v>
      </c>
      <c r="F26" s="102">
        <f>'INGRESO INVENTARIO LTE2'!F26</f>
        <v>0</v>
      </c>
      <c r="G26" s="112">
        <f>'INGRESO INVENTARIO LTE2'!G26</f>
        <v>0</v>
      </c>
    </row>
    <row r="27" spans="2:8" ht="20.100000000000001" customHeight="1">
      <c r="B27" s="111">
        <f>'INGRESO INVENTARIO LTE2'!B27</f>
        <v>0</v>
      </c>
      <c r="C27" s="102">
        <f>'INGRESO INVENTARIO LTE2'!C27</f>
        <v>0</v>
      </c>
      <c r="D27" s="112">
        <f>'INGRESO INVENTARIO LTE2'!D27</f>
        <v>0</v>
      </c>
      <c r="E27" s="113">
        <f>'INGRESO INVENTARIO LTE2'!E27</f>
        <v>0</v>
      </c>
      <c r="F27" s="102">
        <f>'INGRESO INVENTARIO LTE2'!F27</f>
        <v>0</v>
      </c>
      <c r="G27" s="112">
        <f>'INGRESO INVENTARIO LTE2'!G27</f>
        <v>0</v>
      </c>
    </row>
    <row r="28" spans="2:8" ht="20.100000000000001" customHeight="1">
      <c r="B28" s="111">
        <f>'INGRESO INVENTARIO LTE2'!B28</f>
        <v>0</v>
      </c>
      <c r="C28" s="102">
        <f>'INGRESO INVENTARIO LTE2'!C28</f>
        <v>0</v>
      </c>
      <c r="D28" s="112">
        <f>'INGRESO INVENTARIO LTE2'!D28</f>
        <v>0</v>
      </c>
      <c r="E28" s="113">
        <f>'INGRESO INVENTARIO LTE2'!E28</f>
        <v>0</v>
      </c>
      <c r="F28" s="102">
        <f>'INGRESO INVENTARIO LTE2'!F28</f>
        <v>0</v>
      </c>
      <c r="G28" s="112">
        <f>'INGRESO INVENTARIO LTE2'!G28</f>
        <v>0</v>
      </c>
    </row>
    <row r="29" spans="2:8" ht="20.100000000000001" customHeight="1">
      <c r="B29" s="111">
        <f>'INGRESO INVENTARIO LTE2'!B29</f>
        <v>0</v>
      </c>
      <c r="C29" s="102">
        <f>'INGRESO INVENTARIO LTE2'!C29</f>
        <v>0</v>
      </c>
      <c r="D29" s="112">
        <f>'INGRESO INVENTARIO LTE2'!D29</f>
        <v>0</v>
      </c>
      <c r="E29" s="113">
        <f>'INGRESO INVENTARIO LTE2'!E29</f>
        <v>0</v>
      </c>
      <c r="F29" s="102">
        <f>'INGRESO INVENTARIO LTE2'!F29</f>
        <v>0</v>
      </c>
      <c r="G29" s="112">
        <f>'INGRESO INVENTARIO LTE2'!G29</f>
        <v>0</v>
      </c>
    </row>
    <row r="30" spans="2:8" ht="20.100000000000001" customHeight="1">
      <c r="B30" s="111">
        <f>'INGRESO INVENTARIO LTE2'!B30</f>
        <v>0</v>
      </c>
      <c r="C30" s="102">
        <f>'INGRESO INVENTARIO LTE2'!C30</f>
        <v>0</v>
      </c>
      <c r="D30" s="112">
        <f>'INGRESO INVENTARIO LTE2'!D30</f>
        <v>0</v>
      </c>
      <c r="E30" s="113">
        <f>'INGRESO INVENTARIO LTE2'!E30</f>
        <v>0</v>
      </c>
      <c r="F30" s="102">
        <f>'INGRESO INVENTARIO LTE2'!F30</f>
        <v>0</v>
      </c>
      <c r="G30" s="112">
        <f>'INGRESO INVENTARIO LTE2'!G30</f>
        <v>0</v>
      </c>
    </row>
    <row r="32" spans="2:8" ht="20.100000000000001" customHeight="1">
      <c r="B32" s="125" t="s">
        <v>159</v>
      </c>
      <c r="C32" s="125" t="s">
        <v>157</v>
      </c>
      <c r="D32" s="125" t="s">
        <v>154</v>
      </c>
      <c r="F32" s="126" t="s">
        <v>159</v>
      </c>
      <c r="G32" s="126" t="s">
        <v>157</v>
      </c>
      <c r="H32" s="126" t="s">
        <v>154</v>
      </c>
    </row>
    <row r="33" spans="2:12" ht="20.100000000000001" customHeight="1">
      <c r="B33" s="127" t="s">
        <v>2</v>
      </c>
      <c r="C33" s="128" t="str">
        <f>IF(ISNUMBER(D51),MIN(D51:D78),"")</f>
        <v/>
      </c>
      <c r="D33" s="129">
        <f>MIN(B51:B78)</f>
        <v>0</v>
      </c>
      <c r="F33" s="130" t="s">
        <v>2</v>
      </c>
      <c r="G33" s="131" t="str">
        <f>IF(ISNUMBER(H51),MIN(H51:H78)," ")</f>
        <v xml:space="preserve"> </v>
      </c>
      <c r="H33" s="132">
        <f>MIN(F51:F78)</f>
        <v>0</v>
      </c>
    </row>
    <row r="34" spans="2:12" ht="20.100000000000001" customHeight="1">
      <c r="B34" s="127" t="s">
        <v>3</v>
      </c>
      <c r="C34" s="128" t="str">
        <f>IF(ISNUMBER(D51),MAX(D51:D78)," ")</f>
        <v xml:space="preserve"> </v>
      </c>
      <c r="D34" s="129" t="str">
        <f>IF(ISNUMBER(B51),MAX(B51:B78)," ")</f>
        <v xml:space="preserve"> </v>
      </c>
      <c r="F34" s="130" t="s">
        <v>3</v>
      </c>
      <c r="G34" s="131" t="str">
        <f>IF(ISNUMBER(H51),MAX(H51:H78)," ")</f>
        <v xml:space="preserve"> </v>
      </c>
      <c r="H34" s="132" t="str">
        <f>IF(ISNUMBER(F51),MAX(F51:F78)," ")</f>
        <v xml:space="preserve"> </v>
      </c>
    </row>
    <row r="35" spans="2:12" ht="20.100000000000001" customHeight="1">
      <c r="B35" s="127" t="s">
        <v>162</v>
      </c>
      <c r="C35" s="133" t="str">
        <f>IF(ISNUMBER(D51),AVERAGE(D51:D78)," ")</f>
        <v xml:space="preserve"> </v>
      </c>
      <c r="D35" s="134" t="str">
        <f>IF(ISNUMBER(B51),AVERAGE(B51:B78)," ")</f>
        <v xml:space="preserve"> </v>
      </c>
      <c r="F35" s="130" t="s">
        <v>162</v>
      </c>
      <c r="G35" s="135" t="str">
        <f>IF(ISNUMBER(H51),AVERAGE(H51:H78)," ")</f>
        <v xml:space="preserve"> </v>
      </c>
      <c r="H35" s="136" t="str">
        <f>IF(ISNUMBER(F51),AVERAGE(F51:F78)," ")</f>
        <v xml:space="preserve"> </v>
      </c>
    </row>
    <row r="36" spans="2:12" ht="20.100000000000001" customHeight="1">
      <c r="B36" s="127" t="s">
        <v>1</v>
      </c>
      <c r="C36" s="137" t="str">
        <f>IFERROR(IF(ISNUMBER(D51),VAR(D51:D78)," ")," ")</f>
        <v xml:space="preserve"> </v>
      </c>
      <c r="D36" s="133" t="str">
        <f>IFERROR(IF(ISNUMBER(B51),VAR(B51:B78)," ")," ")</f>
        <v xml:space="preserve"> </v>
      </c>
      <c r="F36" s="130" t="s">
        <v>1</v>
      </c>
      <c r="G36" s="138" t="str">
        <f>IFERROR(IF(ISNUMBER(H51),VAR(H51:H78)," ")," ")</f>
        <v xml:space="preserve"> </v>
      </c>
      <c r="H36" s="135" t="str">
        <f>IFERROR(IF(ISNUMBER(F51),VAR(F51:F78)," ")," ")</f>
        <v xml:space="preserve"> </v>
      </c>
    </row>
    <row r="37" spans="2:12" ht="20.100000000000001" customHeight="1">
      <c r="B37" s="139" t="s">
        <v>8</v>
      </c>
      <c r="C37" s="140" t="str">
        <f>IFERROR(IF(ISNUMBER(D51),STDEV(D51:D78)," ")," ")</f>
        <v xml:space="preserve"> </v>
      </c>
      <c r="D37" s="141" t="str">
        <f>IFERROR(IF(ISNUMBER(B51),STDEV(B51:B78)," ")," ")</f>
        <v xml:space="preserve"> </v>
      </c>
      <c r="F37" s="142" t="s">
        <v>8</v>
      </c>
      <c r="G37" s="143" t="str">
        <f>IFERROR(IF(ISNUMBER(H51),STDEV(H51:H78)," ")," ")</f>
        <v xml:space="preserve"> </v>
      </c>
      <c r="H37" s="144" t="str">
        <f>IFERROR(IF(ISNUMBER(F51),STDEV(F51:F78)," ")," ")</f>
        <v xml:space="preserve"> </v>
      </c>
    </row>
    <row r="38" spans="2:12" ht="20.100000000000001" customHeight="1">
      <c r="B38" s="127" t="s">
        <v>6</v>
      </c>
      <c r="C38" s="145" t="str">
        <f>IFERROR(IF(ISNUMBER(D51),TRUNC((C37/C35)*100,2)," ")," ")</f>
        <v xml:space="preserve"> </v>
      </c>
      <c r="D38" s="133" t="str">
        <f>IFERROR(IF(ISNUMBER(B51),TRUNC((D37/D35)*100,2)," ")," ")</f>
        <v xml:space="preserve"> </v>
      </c>
      <c r="F38" s="130" t="s">
        <v>6</v>
      </c>
      <c r="G38" s="146" t="str">
        <f>IFERROR(IF(ISNUMBER(H51),TRUNC((G37/G35)*100,2)," ")," ")</f>
        <v xml:space="preserve"> </v>
      </c>
      <c r="H38" s="135" t="str">
        <f>IFERROR(IF(ISNUMBER(F51),TRUNC((H37/H35)*100,2)," ")," ")</f>
        <v xml:space="preserve"> </v>
      </c>
    </row>
    <row r="39" spans="2:12" ht="20.100000000000001" customHeight="1">
      <c r="B39" s="127" t="s">
        <v>7</v>
      </c>
      <c r="C39" s="147" t="str">
        <f>IFERROR(IF(ISNUMBER(D51),C37/COUNT(A51:A78)," ")," ")</f>
        <v xml:space="preserve"> </v>
      </c>
      <c r="D39" s="148" t="str">
        <f>IFERROR(IF(ISNUMBER(B51),D37/COUNT(A51:A78)," ")," ")</f>
        <v xml:space="preserve"> </v>
      </c>
      <c r="F39" s="130" t="s">
        <v>7</v>
      </c>
      <c r="G39" s="149" t="str">
        <f>IFERROR(IF(ISNUMBER(H51),G37/COUNT(A51:A78)," ")," ")</f>
        <v xml:space="preserve"> </v>
      </c>
      <c r="H39" s="150" t="str">
        <f>IFERROR(IF(ISNUMBER(F51),H37/COUNT(A51:A78)," ")," ")</f>
        <v xml:space="preserve"> </v>
      </c>
      <c r="L39" s="205"/>
    </row>
    <row r="40" spans="2:12" ht="20.100000000000001" customHeight="1">
      <c r="B40" s="151" t="s">
        <v>161</v>
      </c>
      <c r="C40" s="152" t="str">
        <f>IFERROR(IF(ISNUMBER(C39),TRUNC((C39*D41/C35)*100,2)," "),0)</f>
        <v xml:space="preserve"> </v>
      </c>
      <c r="D40" s="153" t="str">
        <f>IFERROR(IF(ISNUMBER(D39),TRUNC((D39*D41/D35)*100,2)," ")," ")</f>
        <v xml:space="preserve"> </v>
      </c>
      <c r="F40" s="154" t="s">
        <v>161</v>
      </c>
      <c r="G40" s="155" t="str">
        <f>IFERROR(IF(ISNUMBER(G39),TRUNC((G39*H41/G35)*100,2)," "),0)</f>
        <v xml:space="preserve"> </v>
      </c>
      <c r="H40" s="153" t="str">
        <f>IFERROR(IF(ISNUMBER(H39),TRUNC((H39*H41/H35)*100,2)," ")," ")</f>
        <v xml:space="preserve"> </v>
      </c>
    </row>
    <row r="41" spans="2:12" ht="20.100000000000001" customHeight="1">
      <c r="B41" s="156" t="s">
        <v>458</v>
      </c>
      <c r="C41" s="157"/>
      <c r="D41" s="158" t="str">
        <f>IFERROR(IF(ISNUMBER(D51),-_xlfn.T.INV(0.05,COUNT(A51:A78)-1)," ")," ")</f>
        <v xml:space="preserve"> </v>
      </c>
      <c r="F41" s="159" t="s">
        <v>459</v>
      </c>
      <c r="G41" s="160"/>
      <c r="H41" s="161" t="str">
        <f>IFERROR(IF(ISNUMBER(H51),-_xlfn.T.INV(0.05,COUNT(A51:A78)-1)," ")," ")</f>
        <v xml:space="preserve"> </v>
      </c>
    </row>
    <row r="42" spans="2:12" ht="20.100000000000001" customHeight="1" thickBot="1">
      <c r="B42" s="162" t="s">
        <v>409</v>
      </c>
      <c r="C42" s="163"/>
      <c r="D42" s="62" t="str">
        <f>IF(ISNUMBER(D51),SUM(D51:D78)," ")</f>
        <v xml:space="preserve"> </v>
      </c>
      <c r="F42" s="164" t="s">
        <v>409</v>
      </c>
      <c r="G42" s="165"/>
      <c r="H42" s="63" t="str">
        <f>IF(ISNUMBER(H51),SUM(H51:H78)," ")</f>
        <v xml:space="preserve"> </v>
      </c>
    </row>
    <row r="43" spans="2:12" ht="20.100000000000001" customHeight="1" thickBot="1">
      <c r="B43" s="166" t="s">
        <v>160</v>
      </c>
      <c r="C43" s="64" t="s">
        <v>157</v>
      </c>
      <c r="D43" s="65" t="s">
        <v>158</v>
      </c>
      <c r="F43" s="167" t="s">
        <v>160</v>
      </c>
      <c r="G43" s="168" t="s">
        <v>157</v>
      </c>
      <c r="H43" s="167" t="s">
        <v>158</v>
      </c>
    </row>
    <row r="44" spans="2:12" ht="20.100000000000001" hidden="1" customHeight="1" thickBot="1">
      <c r="B44" s="169" t="s">
        <v>156</v>
      </c>
      <c r="C44" s="199" t="str">
        <f>IFERROR(IF(ISNUMBER(C35),TRUNC((C35+CONFIDENCE(0.05,C37,COUNT(A51:A78)))*(10000/C10)*E10,2)," ")," ")</f>
        <v xml:space="preserve"> </v>
      </c>
      <c r="D44" s="200" t="str">
        <f>IFERROR(IF(ISNUMBER(D35),TRUNC((D35+CONFIDENCE(0.05,D37,COUNT(A51:A78)))*(10000/C10)*E10,2)," ")," ")</f>
        <v xml:space="preserve"> </v>
      </c>
      <c r="F44" s="170" t="s">
        <v>156</v>
      </c>
      <c r="G44" s="202" t="str">
        <f>IFERROR(IF(ISNUMBER(G35),TRUNC((G35+CONFIDENCE(0.05,G37,COUNT(A51:A78)))*(10000/C10)*E10,2)," ")," ")</f>
        <v xml:space="preserve"> </v>
      </c>
      <c r="H44" s="203" t="str">
        <f>IFERROR(IF(ISNUMBER(H35),TRUNC((H35+CONFIDENCE(0.05,H37,COUNT(A51:A78)))*(10000/C10)*E10,2)," ")," ")</f>
        <v xml:space="preserve"> </v>
      </c>
    </row>
    <row r="45" spans="2:12" ht="20.100000000000001" customHeight="1" thickBot="1">
      <c r="B45" s="169" t="s">
        <v>2023</v>
      </c>
      <c r="C45" s="201">
        <f>IF($B$45="","",IFERROR(SUM(C44+C47)/2,0))</f>
        <v>0</v>
      </c>
      <c r="D45" s="200">
        <f>IF($B$45="","",IFERROR(SUM(D44+D47)/2,0))</f>
        <v>0</v>
      </c>
      <c r="F45" s="170" t="s">
        <v>2023</v>
      </c>
      <c r="G45" s="204">
        <f>IF($F$45="","",IFERROR(SUM(G44+G47)/2,0))</f>
        <v>0</v>
      </c>
      <c r="H45" s="203">
        <f>IF($F$45="","",IFERROR(SUM(H44+H47)/2,0))</f>
        <v>0</v>
      </c>
    </row>
    <row r="46" spans="2:12" ht="20.100000000000001" customHeight="1" thickBot="1">
      <c r="B46" s="169" t="str">
        <f>IF($G$10="Raleo","Vol. raleo","")</f>
        <v/>
      </c>
      <c r="C46" s="201" t="str">
        <f>IF($B$46="","",$G$13*SUM(C44+C47)/2)</f>
        <v/>
      </c>
      <c r="D46" s="200" t="str">
        <f>IF($B$46="","",$G$13*SUM(D44+D47)/2)</f>
        <v/>
      </c>
      <c r="F46" s="170" t="str">
        <f>IF($G$10="Raleo","Vol. raleo","")</f>
        <v/>
      </c>
      <c r="G46" s="204" t="str">
        <f>IF($F$46="","",$G$13*SUM(G44+G47)/2)</f>
        <v/>
      </c>
      <c r="H46" s="203" t="str">
        <f>IF($F$46="","",$G$13*SUM(H44+H47)/2)</f>
        <v/>
      </c>
    </row>
    <row r="47" spans="2:12" ht="20.100000000000001" hidden="1" customHeight="1" thickBot="1">
      <c r="B47" s="169" t="s">
        <v>155</v>
      </c>
      <c r="C47" s="199" t="str">
        <f>IFERROR(IF(ISNUMBER(C35),TRUNC((C35-CONFIDENCE(0.05,C37,COUNT(A51:A78)))*(10000/C10)*E10,2)," ")," ")</f>
        <v xml:space="preserve"> </v>
      </c>
      <c r="D47" s="200" t="str">
        <f>IFERROR(IF(ISNUMBER(D35),TRUNC((D35-CONFIDENCE(0.05,D37,COUNT(A51:A78)))*(10000/C10)*E10,2)," ")," ")</f>
        <v xml:space="preserve"> </v>
      </c>
      <c r="F47" s="170" t="s">
        <v>155</v>
      </c>
      <c r="G47" s="202" t="str">
        <f>IFERROR(IF(ISNUMBER(G35),TRUNC((G35-CONFIDENCE(0.05,G37,COUNT(A51:A78)))*(10000/C10)*E10,2)," ")," ")</f>
        <v xml:space="preserve"> </v>
      </c>
      <c r="H47" s="203" t="str">
        <f>IFERROR(IF(ISNUMBER(H35),TRUNC((H35-CONFIDENCE(0.05,H37,COUNT(A51:A78)))*(10000/C10)*E10,2)," ")," ")</f>
        <v xml:space="preserve"> </v>
      </c>
    </row>
    <row r="49" spans="1:12" ht="20.100000000000001" customHeight="1">
      <c r="B49" s="171" t="str">
        <f>'INGRESO INVENTARIO LTE2'!B12</f>
        <v xml:space="preserve"> </v>
      </c>
      <c r="C49" s="253">
        <f>'INGRESO INVENTARIO LTE2'!C12</f>
        <v>0</v>
      </c>
      <c r="D49" s="254"/>
      <c r="F49" s="172" t="str">
        <f>'INGRESO INVENTARIO LTE2'!B13</f>
        <v xml:space="preserve"> </v>
      </c>
      <c r="G49" s="255">
        <f>'INGRESO INVENTARIO LTE2'!C13</f>
        <v>0</v>
      </c>
      <c r="H49" s="256"/>
    </row>
    <row r="50" spans="1:12" ht="28.5" customHeight="1">
      <c r="A50" s="125" t="s">
        <v>4</v>
      </c>
      <c r="B50" s="173" t="s">
        <v>5</v>
      </c>
      <c r="C50" s="173" t="s">
        <v>460</v>
      </c>
      <c r="D50" s="173" t="s">
        <v>461</v>
      </c>
      <c r="F50" s="174" t="s">
        <v>5</v>
      </c>
      <c r="G50" s="174" t="s">
        <v>460</v>
      </c>
      <c r="H50" s="174" t="s">
        <v>461</v>
      </c>
      <c r="K50" s="79"/>
      <c r="L50" s="79"/>
    </row>
    <row r="51" spans="1:12" ht="20.100000000000001" customHeight="1">
      <c r="A51" s="175" t="str">
        <f>IF((IFERROR(INDEX('INGRESO INVENTARIO LTE2'!$C$34:'INGRESO INVENTARIO LTE2'!$C$2602,MATCH(0,INDEX(COUNTIF($A$50:A50,'INGRESO INVENTARIO LTE2'!$C$34:'INGRESO INVENTARIO LTE2'!$C$2602),),)),""))=0," ",IFERROR(INDEX('INGRESO INVENTARIO LTE2'!$C$34:'INGRESO INVENTARIO LTE2'!$C$2602,MATCH(0,INDEX(COUNTIF($A$50:A50,'INGRESO INVENTARIO LTE2'!$C$34:'INGRESO INVENTARIO LTE2'!$C$2602),),)),""))</f>
        <v xml:space="preserve"> </v>
      </c>
      <c r="B51" s="175" t="str">
        <f>IF(A51=" "," ",COUNTIFS('INGRESO INVENTARIO LTE2'!$B$34:$B$2651,$B$49,'INGRESO INVENTARIO LTE2'!$C$34:$C$2651,A51))</f>
        <v xml:space="preserve"> </v>
      </c>
      <c r="C51" s="176" t="str">
        <f>IFERROR(AVERAGEIFS('INGRESO INVENTARIO LTE2'!$G$34:$G$2651,'INGRESO INVENTARIO LTE2'!$B$34:$B$2651,$B$49,'INGRESO INVENTARIO LTE2'!$C$34:$C$2651,A51)," ")</f>
        <v xml:space="preserve"> </v>
      </c>
      <c r="D51" s="176" t="str">
        <f>IF(A51=" "," ",SUMIFS('INGRESO INVENTARIO LTE2'!$G$34:$G$2651,'INGRESO INVENTARIO LTE2'!$B$34:$B$2651,$B$49,'INGRESO INVENTARIO LTE2'!$C$34:$C$2651,A51))</f>
        <v xml:space="preserve"> </v>
      </c>
      <c r="F51" s="177" t="str">
        <f>IF(A51=" "," ",COUNTIFS('INGRESO INVENTARIO LTE2'!$B$34:$B$2651,$F$49,'INGRESO INVENTARIO LTE2'!$C$34:$C$2651,A51))</f>
        <v xml:space="preserve"> </v>
      </c>
      <c r="G51" s="178" t="str">
        <f>IFERROR(AVERAGEIFS('INGRESO INVENTARIO LTE2'!$G$34:$G$2651,'INGRESO INVENTARIO LTE2'!$B$34:$B$2651,$F$49,'INGRESO INVENTARIO LTE2'!$C$34:$C$2651,A51)," ")</f>
        <v xml:space="preserve"> </v>
      </c>
      <c r="H51" s="178" t="str">
        <f>IF(A51=" "," ",SUMIFS('INGRESO INVENTARIO LTE2'!$G$34:$G$2651,'INGRESO INVENTARIO LTE2'!$B$34:$B$2651,$F$49,'INGRESO INVENTARIO LTE2'!$C$34:$C$2651,A51))</f>
        <v xml:space="preserve"> </v>
      </c>
    </row>
    <row r="52" spans="1:12" ht="20.100000000000001" customHeight="1">
      <c r="A52" s="175" t="str">
        <f>IF((IFERROR(INDEX('INGRESO INVENTARIO LTE2'!$C$34:'INGRESO INVENTARIO LTE2'!$C$2602,MATCH(0,INDEX(COUNTIF($A$50:A51,'INGRESO INVENTARIO LTE2'!$C$34:'INGRESO INVENTARIO LTE2'!$C$2602),),)),""))=0," ",IFERROR(INDEX('INGRESO INVENTARIO LTE2'!$C$34:'INGRESO INVENTARIO LTE2'!$C$2602,MATCH(0,INDEX(COUNTIF($A$50:A51,'INGRESO INVENTARIO LTE2'!$C$34:'INGRESO INVENTARIO LTE2'!$C$2602),),)),""))</f>
        <v xml:space="preserve"> </v>
      </c>
      <c r="B52" s="175" t="str">
        <f>IF(A52=" "," ",COUNTIFS('INGRESO INVENTARIO LTE2'!$B$34:$B$2651,$B$49,'INGRESO INVENTARIO LTE2'!$C$34:$C$2651,A52))</f>
        <v xml:space="preserve"> </v>
      </c>
      <c r="C52" s="176" t="str">
        <f>IFERROR(AVERAGEIFS('INGRESO INVENTARIO LTE2'!$G$34:$G$2651,'INGRESO INVENTARIO LTE2'!$B$34:$B$2651,$B$49,'INGRESO INVENTARIO LTE2'!$C$34:$C$2651,A52)," ")</f>
        <v xml:space="preserve"> </v>
      </c>
      <c r="D52" s="176" t="str">
        <f>IF(A52=" "," ",SUMIFS('INGRESO INVENTARIO LTE2'!$G$34:$G$2651,'INGRESO INVENTARIO LTE2'!$B$34:$B$2651,$B$49,'INGRESO INVENTARIO LTE2'!$C$34:$C$2651,A52))</f>
        <v xml:space="preserve"> </v>
      </c>
      <c r="F52" s="177" t="str">
        <f>IF(A52=" "," ",COUNTIFS('INGRESO INVENTARIO LTE2'!$B$34:$B$2651,$F$49,'INGRESO INVENTARIO LTE2'!$C$34:$C$2651,A52))</f>
        <v xml:space="preserve"> </v>
      </c>
      <c r="G52" s="178" t="str">
        <f>IFERROR(AVERAGEIFS('INGRESO INVENTARIO LTE2'!$G$34:$G$2651,'INGRESO INVENTARIO LTE2'!$B$34:$B$2651,$F$49,'INGRESO INVENTARIO LTE2'!$C$34:$C$2651,A52)," ")</f>
        <v xml:space="preserve"> </v>
      </c>
      <c r="H52" s="178" t="str">
        <f>IF(A52=" "," ",SUMIFS('INGRESO INVENTARIO LTE2'!$G$34:$G$2651,'INGRESO INVENTARIO LTE2'!$B$34:$B$2651,$F$49,'INGRESO INVENTARIO LTE2'!$C$34:$C$2651,A52))</f>
        <v xml:space="preserve"> </v>
      </c>
    </row>
    <row r="53" spans="1:12" ht="20.100000000000001" customHeight="1">
      <c r="A53" s="175" t="str">
        <f>IF((IFERROR(INDEX('INGRESO INVENTARIO LTE2'!$C$34:'INGRESO INVENTARIO LTE2'!$C$2602,MATCH(0,INDEX(COUNTIF($A$50:A52,'INGRESO INVENTARIO LTE2'!$C$34:'INGRESO INVENTARIO LTE2'!$C$2602),),)),""))=0," ",IFERROR(INDEX('INGRESO INVENTARIO LTE2'!$C$34:'INGRESO INVENTARIO LTE2'!$C$2602,MATCH(0,INDEX(COUNTIF($A$50:A52,'INGRESO INVENTARIO LTE2'!$C$34:'INGRESO INVENTARIO LTE2'!$C$2602),),)),""))</f>
        <v xml:space="preserve"> </v>
      </c>
      <c r="B53" s="175" t="str">
        <f>IF(A53=" "," ",COUNTIFS('INGRESO INVENTARIO LTE2'!$B$34:$B$2651,$B$49,'INGRESO INVENTARIO LTE2'!$C$34:$C$2651,A53))</f>
        <v xml:space="preserve"> </v>
      </c>
      <c r="C53" s="176" t="str">
        <f>IFERROR(AVERAGEIFS('INGRESO INVENTARIO LTE2'!$G$34:$G$2651,'INGRESO INVENTARIO LTE2'!$B$34:$B$2651,$B$49,'INGRESO INVENTARIO LTE2'!$C$34:$C$2651,A53)," ")</f>
        <v xml:space="preserve"> </v>
      </c>
      <c r="D53" s="176" t="str">
        <f>IF(A53=" "," ",SUMIFS('INGRESO INVENTARIO LTE2'!$G$34:$G$2651,'INGRESO INVENTARIO LTE2'!$B$34:$B$2651,$B$49,'INGRESO INVENTARIO LTE2'!$C$34:$C$2651,A53))</f>
        <v xml:space="preserve"> </v>
      </c>
      <c r="F53" s="177" t="str">
        <f>IF(A53=" "," ",COUNTIFS('INGRESO INVENTARIO LTE2'!$B$34:$B$2651,$F$49,'INGRESO INVENTARIO LTE2'!$C$34:$C$2651,A53))</f>
        <v xml:space="preserve"> </v>
      </c>
      <c r="G53" s="178" t="str">
        <f>IFERROR(AVERAGEIFS('INGRESO INVENTARIO LTE2'!$G$34:$G$2651,'INGRESO INVENTARIO LTE2'!$B$34:$B$2651,$F$49,'INGRESO INVENTARIO LTE2'!$C$34:$C$2651,A53)," ")</f>
        <v xml:space="preserve"> </v>
      </c>
      <c r="H53" s="178" t="str">
        <f>IF(A53=" "," ",SUMIFS('INGRESO INVENTARIO LTE2'!$G$34:$G$2651,'INGRESO INVENTARIO LTE2'!$B$34:$B$2651,$F$49,'INGRESO INVENTARIO LTE2'!$C$34:$C$2651,A53))</f>
        <v xml:space="preserve"> </v>
      </c>
    </row>
    <row r="54" spans="1:12" ht="20.100000000000001" customHeight="1">
      <c r="A54" s="175" t="str">
        <f>IF((IFERROR(INDEX('INGRESO INVENTARIO LTE2'!$C$34:'INGRESO INVENTARIO LTE2'!$C$2602,MATCH(0,INDEX(COUNTIF($A$50:A53,'INGRESO INVENTARIO LTE2'!$C$34:'INGRESO INVENTARIO LTE2'!$C$2602),),)),""))=0," ",IFERROR(INDEX('INGRESO INVENTARIO LTE2'!$C$34:'INGRESO INVENTARIO LTE2'!$C$2602,MATCH(0,INDEX(COUNTIF($A$50:A53,'INGRESO INVENTARIO LTE2'!$C$34:'INGRESO INVENTARIO LTE2'!$C$2602),),)),""))</f>
        <v xml:space="preserve"> </v>
      </c>
      <c r="B54" s="175" t="str">
        <f>IF(A54=" "," ",COUNTIFS('INGRESO INVENTARIO LTE2'!$B$34:$B$2651,$B$49,'INGRESO INVENTARIO LTE2'!$C$34:$C$2651,A54))</f>
        <v xml:space="preserve"> </v>
      </c>
      <c r="C54" s="176" t="str">
        <f>IFERROR(AVERAGEIFS('INGRESO INVENTARIO LTE2'!$G$34:$G$2651,'INGRESO INVENTARIO LTE2'!$B$34:$B$2651,$B$49,'INGRESO INVENTARIO LTE2'!$C$34:$C$2651,A54)," ")</f>
        <v xml:space="preserve"> </v>
      </c>
      <c r="D54" s="176" t="str">
        <f>IF(A54=" "," ",SUMIFS('INGRESO INVENTARIO LTE2'!$G$34:$G$2651,'INGRESO INVENTARIO LTE2'!$B$34:$B$2651,$B$49,'INGRESO INVENTARIO LTE2'!$C$34:$C$2651,A54))</f>
        <v xml:space="preserve"> </v>
      </c>
      <c r="F54" s="177" t="str">
        <f>IF(A54=" "," ",COUNTIFS('INGRESO INVENTARIO LTE2'!$B$34:$B$2651,$F$49,'INGRESO INVENTARIO LTE2'!$C$34:$C$2651,A54))</f>
        <v xml:space="preserve"> </v>
      </c>
      <c r="G54" s="178" t="str">
        <f>IFERROR(AVERAGEIFS('INGRESO INVENTARIO LTE2'!$G$34:$G$2651,'INGRESO INVENTARIO LTE2'!$B$34:$B$2651,$F$49,'INGRESO INVENTARIO LTE2'!$C$34:$C$2651,A54)," ")</f>
        <v xml:space="preserve"> </v>
      </c>
      <c r="H54" s="178" t="str">
        <f>IF(A54=" "," ",SUMIFS('INGRESO INVENTARIO LTE2'!$G$34:$G$2651,'INGRESO INVENTARIO LTE2'!$B$34:$B$2651,$F$49,'INGRESO INVENTARIO LTE2'!$C$34:$C$2651,A54))</f>
        <v xml:space="preserve"> </v>
      </c>
    </row>
    <row r="55" spans="1:12" ht="20.100000000000001" customHeight="1">
      <c r="A55" s="175" t="str">
        <f>IF((IFERROR(INDEX('INGRESO INVENTARIO LTE2'!$C$34:'INGRESO INVENTARIO LTE2'!$C$2602,MATCH(0,INDEX(COUNTIF($A$50:A54,'INGRESO INVENTARIO LTE2'!$C$34:'INGRESO INVENTARIO LTE2'!$C$2602),),)),""))=0," ",IFERROR(INDEX('INGRESO INVENTARIO LTE2'!$C$34:'INGRESO INVENTARIO LTE2'!$C$2602,MATCH(0,INDEX(COUNTIF($A$50:A54,'INGRESO INVENTARIO LTE2'!$C$34:'INGRESO INVENTARIO LTE2'!$C$2602),),)),""))</f>
        <v xml:space="preserve"> </v>
      </c>
      <c r="B55" s="175" t="str">
        <f>IF(A55=" "," ",COUNTIFS('INGRESO INVENTARIO LTE2'!$B$34:$B$2651,$B$49,'INGRESO INVENTARIO LTE2'!$C$34:$C$2651,A55))</f>
        <v xml:space="preserve"> </v>
      </c>
      <c r="C55" s="176" t="str">
        <f>IFERROR(AVERAGEIFS('INGRESO INVENTARIO LTE2'!$G$34:$G$2651,'INGRESO INVENTARIO LTE2'!$B$34:$B$2651,$B$49,'INGRESO INVENTARIO LTE2'!$C$34:$C$2651,A55)," ")</f>
        <v xml:space="preserve"> </v>
      </c>
      <c r="D55" s="176" t="str">
        <f>IF(A55=" "," ",SUMIFS('INGRESO INVENTARIO LTE2'!$G$34:$G$2651,'INGRESO INVENTARIO LTE2'!$B$34:$B$2651,$B$49,'INGRESO INVENTARIO LTE2'!$C$34:$C$2651,A55))</f>
        <v xml:space="preserve"> </v>
      </c>
      <c r="F55" s="177" t="str">
        <f>IF(A55=" "," ",COUNTIFS('INGRESO INVENTARIO LTE2'!$B$34:$B$2651,$F$49,'INGRESO INVENTARIO LTE2'!$C$34:$C$2651,A55))</f>
        <v xml:space="preserve"> </v>
      </c>
      <c r="G55" s="178" t="str">
        <f>IFERROR(AVERAGEIFS('INGRESO INVENTARIO LTE2'!$G$34:$G$2651,'INGRESO INVENTARIO LTE2'!$B$34:$B$2651,$F$49,'INGRESO INVENTARIO LTE2'!$C$34:$C$2651,A55)," ")</f>
        <v xml:space="preserve"> </v>
      </c>
      <c r="H55" s="178" t="str">
        <f>IF(A55=" "," ",SUMIFS('INGRESO INVENTARIO LTE2'!$G$34:$G$2651,'INGRESO INVENTARIO LTE2'!$B$34:$B$2651,$F$49,'INGRESO INVENTARIO LTE2'!$C$34:$C$2651,A55))</f>
        <v xml:space="preserve"> </v>
      </c>
    </row>
    <row r="56" spans="1:12" ht="20.100000000000001" customHeight="1">
      <c r="A56" s="175" t="str">
        <f>IF((IFERROR(INDEX('INGRESO INVENTARIO LTE2'!$C$34:'INGRESO INVENTARIO LTE2'!$C$2602,MATCH(0,INDEX(COUNTIF($A$50:A55,'INGRESO INVENTARIO LTE2'!$C$34:'INGRESO INVENTARIO LTE2'!$C$2602),),)),""))=0," ",IFERROR(INDEX('INGRESO INVENTARIO LTE2'!$C$34:'INGRESO INVENTARIO LTE2'!$C$2602,MATCH(0,INDEX(COUNTIF($A$50:A55,'INGRESO INVENTARIO LTE2'!$C$34:'INGRESO INVENTARIO LTE2'!$C$2602),),)),""))</f>
        <v xml:space="preserve"> </v>
      </c>
      <c r="B56" s="175" t="str">
        <f>IF(A56=" "," ",COUNTIFS('INGRESO INVENTARIO LTE2'!$B$34:$B$2651,$B$49,'INGRESO INVENTARIO LTE2'!$C$34:$C$2651,A56))</f>
        <v xml:space="preserve"> </v>
      </c>
      <c r="C56" s="176" t="str">
        <f>IFERROR(AVERAGEIFS('INGRESO INVENTARIO LTE2'!$G$34:$G$2651,'INGRESO INVENTARIO LTE2'!$B$34:$B$2651,$B$49,'INGRESO INVENTARIO LTE2'!$C$34:$C$2651,A56)," ")</f>
        <v xml:space="preserve"> </v>
      </c>
      <c r="D56" s="176" t="str">
        <f>IF(A56=" "," ",SUMIFS('INGRESO INVENTARIO LTE2'!$G$34:$G$2651,'INGRESO INVENTARIO LTE2'!$B$34:$B$2651,$B$49,'INGRESO INVENTARIO LTE2'!$C$34:$C$2651,A56))</f>
        <v xml:space="preserve"> </v>
      </c>
      <c r="F56" s="177" t="str">
        <f>IF(A56=" "," ",COUNTIFS('INGRESO INVENTARIO LTE2'!$B$34:$B$2651,$F$49,'INGRESO INVENTARIO LTE2'!$C$34:$C$2651,A56))</f>
        <v xml:space="preserve"> </v>
      </c>
      <c r="G56" s="178" t="str">
        <f>IFERROR(AVERAGEIFS('INGRESO INVENTARIO LTE2'!$G$34:$G$2651,'INGRESO INVENTARIO LTE2'!$B$34:$B$2651,$F$49,'INGRESO INVENTARIO LTE2'!$C$34:$C$2651,A56)," ")</f>
        <v xml:space="preserve"> </v>
      </c>
      <c r="H56" s="178" t="str">
        <f>IF(A56=" "," ",SUMIFS('INGRESO INVENTARIO LTE2'!$G$34:$G$2651,'INGRESO INVENTARIO LTE2'!$B$34:$B$2651,$F$49,'INGRESO INVENTARIO LTE2'!$C$34:$C$2651,A56))</f>
        <v xml:space="preserve"> </v>
      </c>
    </row>
    <row r="57" spans="1:12" ht="20.100000000000001" customHeight="1">
      <c r="A57" s="175" t="str">
        <f>IF((IFERROR(INDEX('INGRESO INVENTARIO LTE2'!$C$34:'INGRESO INVENTARIO LTE2'!$C$2602,MATCH(0,INDEX(COUNTIF($A$50:A56,'INGRESO INVENTARIO LTE2'!$C$34:'INGRESO INVENTARIO LTE2'!$C$2602),),)),""))=0," ",IFERROR(INDEX('INGRESO INVENTARIO LTE2'!$C$34:'INGRESO INVENTARIO LTE2'!$C$2602,MATCH(0,INDEX(COUNTIF($A$50:A56,'INGRESO INVENTARIO LTE2'!$C$34:'INGRESO INVENTARIO LTE2'!$C$2602),),)),""))</f>
        <v xml:space="preserve"> </v>
      </c>
      <c r="B57" s="175" t="str">
        <f>IF(A57=" "," ",COUNTIFS('INGRESO INVENTARIO LTE2'!$B$34:$B$2651,$B$49,'INGRESO INVENTARIO LTE2'!$C$34:$C$2651,A57))</f>
        <v xml:space="preserve"> </v>
      </c>
      <c r="C57" s="176" t="str">
        <f>IFERROR(AVERAGEIFS('INGRESO INVENTARIO LTE2'!$G$34:$G$2651,'INGRESO INVENTARIO LTE2'!$B$34:$B$2651,$B$49,'INGRESO INVENTARIO LTE2'!$C$34:$C$2651,A57)," ")</f>
        <v xml:space="preserve"> </v>
      </c>
      <c r="D57" s="176" t="str">
        <f>IF(A57=" "," ",SUMIFS('INGRESO INVENTARIO LTE2'!$G$34:$G$2651,'INGRESO INVENTARIO LTE2'!$B$34:$B$2651,$B$49,'INGRESO INVENTARIO LTE2'!$C$34:$C$2651,A57))</f>
        <v xml:space="preserve"> </v>
      </c>
      <c r="F57" s="177" t="str">
        <f>IF(A57=" "," ",COUNTIFS('INGRESO INVENTARIO LTE2'!$B$34:$B$2651,$F$49,'INGRESO INVENTARIO LTE2'!$C$34:$C$2651,A57))</f>
        <v xml:space="preserve"> </v>
      </c>
      <c r="G57" s="178" t="str">
        <f>IFERROR(AVERAGEIFS('INGRESO INVENTARIO LTE2'!$G$34:$G$2651,'INGRESO INVENTARIO LTE2'!$B$34:$B$2651,$F$49,'INGRESO INVENTARIO LTE2'!$C$34:$C$2651,A57)," ")</f>
        <v xml:space="preserve"> </v>
      </c>
      <c r="H57" s="178" t="str">
        <f>IF(A57=" "," ",SUMIFS('INGRESO INVENTARIO LTE2'!$G$34:$G$2651,'INGRESO INVENTARIO LTE2'!$B$34:$B$2651,$F$49,'INGRESO INVENTARIO LTE2'!$C$34:$C$2651,A57))</f>
        <v xml:space="preserve"> </v>
      </c>
    </row>
    <row r="58" spans="1:12" ht="20.100000000000001" customHeight="1">
      <c r="A58" s="175" t="str">
        <f>IF((IFERROR(INDEX('INGRESO INVENTARIO LTE2'!$C$34:'INGRESO INVENTARIO LTE2'!$C$2602,MATCH(0,INDEX(COUNTIF($A$50:A57,'INGRESO INVENTARIO LTE2'!$C$34:'INGRESO INVENTARIO LTE2'!$C$2602),),)),""))=0," ",IFERROR(INDEX('INGRESO INVENTARIO LTE2'!$C$34:'INGRESO INVENTARIO LTE2'!$C$2602,MATCH(0,INDEX(COUNTIF($A$50:A57,'INGRESO INVENTARIO LTE2'!$C$34:'INGRESO INVENTARIO LTE2'!$C$2602),),)),""))</f>
        <v xml:space="preserve"> </v>
      </c>
      <c r="B58" s="175" t="str">
        <f>IF(A58=" "," ",COUNTIFS('INGRESO INVENTARIO LTE2'!$B$34:$B$2651,$B$49,'INGRESO INVENTARIO LTE2'!$C$34:$C$2651,A58))</f>
        <v xml:space="preserve"> </v>
      </c>
      <c r="C58" s="176" t="str">
        <f>IFERROR(AVERAGEIFS('INGRESO INVENTARIO LTE2'!$G$34:$G$2651,'INGRESO INVENTARIO LTE2'!$B$34:$B$2651,$B$49,'INGRESO INVENTARIO LTE2'!$C$34:$C$2651,A58)," ")</f>
        <v xml:space="preserve"> </v>
      </c>
      <c r="D58" s="176" t="str">
        <f>IF(A58=" "," ",SUMIFS('INGRESO INVENTARIO LTE2'!$G$34:$G$2651,'INGRESO INVENTARIO LTE2'!$B$34:$B$2651,$B$49,'INGRESO INVENTARIO LTE2'!$C$34:$C$2651,A58))</f>
        <v xml:space="preserve"> </v>
      </c>
      <c r="F58" s="177" t="str">
        <f>IF(A58=" "," ",COUNTIFS('INGRESO INVENTARIO LTE2'!$B$34:$B$2651,$F$49,'INGRESO INVENTARIO LTE2'!$C$34:$C$2651,A58))</f>
        <v xml:space="preserve"> </v>
      </c>
      <c r="G58" s="178" t="str">
        <f>IFERROR(AVERAGEIFS('INGRESO INVENTARIO LTE2'!$G$34:$G$2651,'INGRESO INVENTARIO LTE2'!$B$34:$B$2651,$F$49,'INGRESO INVENTARIO LTE2'!$C$34:$C$2651,A58)," ")</f>
        <v xml:space="preserve"> </v>
      </c>
      <c r="H58" s="178" t="str">
        <f>IF(A58=" "," ",SUMIFS('INGRESO INVENTARIO LTE2'!$G$34:$G$2651,'INGRESO INVENTARIO LTE2'!$B$34:$B$2651,$F$49,'INGRESO INVENTARIO LTE2'!$C$34:$C$2651,A58))</f>
        <v xml:space="preserve"> </v>
      </c>
    </row>
    <row r="59" spans="1:12" ht="20.100000000000001" customHeight="1">
      <c r="A59" s="175" t="str">
        <f>IF((IFERROR(INDEX('INGRESO INVENTARIO LTE2'!$C$34:'INGRESO INVENTARIO LTE2'!$C$2602,MATCH(0,INDEX(COUNTIF($A$50:A58,'INGRESO INVENTARIO LTE2'!$C$34:'INGRESO INVENTARIO LTE2'!$C$2602),),)),""))=0," ",IFERROR(INDEX('INGRESO INVENTARIO LTE2'!$C$34:'INGRESO INVENTARIO LTE2'!$C$2602,MATCH(0,INDEX(COUNTIF($A$50:A58,'INGRESO INVENTARIO LTE2'!$C$34:'INGRESO INVENTARIO LTE2'!$C$2602),),)),""))</f>
        <v xml:space="preserve"> </v>
      </c>
      <c r="B59" s="175" t="str">
        <f>IF(A59=" "," ",COUNTIFS('INGRESO INVENTARIO LTE2'!$B$34:$B$2651,$B$49,'INGRESO INVENTARIO LTE2'!$C$34:$C$2651,A59))</f>
        <v xml:space="preserve"> </v>
      </c>
      <c r="C59" s="176" t="str">
        <f>IFERROR(AVERAGEIFS('INGRESO INVENTARIO LTE2'!$G$34:$G$2651,'INGRESO INVENTARIO LTE2'!$B$34:$B$2651,$B$49,'INGRESO INVENTARIO LTE2'!$C$34:$C$2651,A59)," ")</f>
        <v xml:space="preserve"> </v>
      </c>
      <c r="D59" s="176" t="str">
        <f>IF(A59=" "," ",SUMIFS('INGRESO INVENTARIO LTE2'!$G$34:$G$2651,'INGRESO INVENTARIO LTE2'!$B$34:$B$2651,$B$49,'INGRESO INVENTARIO LTE2'!$C$34:$C$2651,A59))</f>
        <v xml:space="preserve"> </v>
      </c>
      <c r="F59" s="177" t="str">
        <f>IF(A59=" "," ",COUNTIFS('INGRESO INVENTARIO LTE2'!$B$34:$B$2651,$F$49,'INGRESO INVENTARIO LTE2'!$C$34:$C$2651,A59))</f>
        <v xml:space="preserve"> </v>
      </c>
      <c r="G59" s="178" t="str">
        <f>IFERROR(AVERAGEIFS('INGRESO INVENTARIO LTE2'!$G$34:$G$2651,'INGRESO INVENTARIO LTE2'!$B$34:$B$2651,$F$49,'INGRESO INVENTARIO LTE2'!$C$34:$C$2651,A59)," ")</f>
        <v xml:space="preserve"> </v>
      </c>
      <c r="H59" s="178" t="str">
        <f>IF(A59=" "," ",SUMIFS('INGRESO INVENTARIO LTE2'!$G$34:$G$2651,'INGRESO INVENTARIO LTE2'!$B$34:$B$2651,$F$49,'INGRESO INVENTARIO LTE2'!$C$34:$C$2651,A59))</f>
        <v xml:space="preserve"> </v>
      </c>
    </row>
    <row r="60" spans="1:12" ht="20.100000000000001" customHeight="1">
      <c r="A60" s="175" t="str">
        <f>IF((IFERROR(INDEX('INGRESO INVENTARIO LTE2'!$C$34:'INGRESO INVENTARIO LTE2'!$C$2602,MATCH(0,INDEX(COUNTIF($A$50:A59,'INGRESO INVENTARIO LTE2'!$C$34:'INGRESO INVENTARIO LTE2'!$C$2602),),)),""))=0," ",IFERROR(INDEX('INGRESO INVENTARIO LTE2'!$C$34:'INGRESO INVENTARIO LTE2'!$C$2602,MATCH(0,INDEX(COUNTIF($A$50:A59,'INGRESO INVENTARIO LTE2'!$C$34:'INGRESO INVENTARIO LTE2'!$C$2602),),)),""))</f>
        <v xml:space="preserve"> </v>
      </c>
      <c r="B60" s="175" t="str">
        <f>IF(A60=" "," ",COUNTIFS('INGRESO INVENTARIO LTE2'!$B$34:$B$2651,$B$49,'INGRESO INVENTARIO LTE2'!$C$34:$C$2651,A60))</f>
        <v xml:space="preserve"> </v>
      </c>
      <c r="C60" s="176" t="str">
        <f>IFERROR(AVERAGEIFS('INGRESO INVENTARIO LTE2'!$G$34:$G$2651,'INGRESO INVENTARIO LTE2'!$B$34:$B$2651,$B$49,'INGRESO INVENTARIO LTE2'!$C$34:$C$2651,A60)," ")</f>
        <v xml:space="preserve"> </v>
      </c>
      <c r="D60" s="176" t="str">
        <f>IF(A60=" "," ",SUMIFS('INGRESO INVENTARIO LTE2'!$G$34:$G$2651,'INGRESO INVENTARIO LTE2'!$B$34:$B$2651,$B$49,'INGRESO INVENTARIO LTE2'!$C$34:$C$2651,A60))</f>
        <v xml:space="preserve"> </v>
      </c>
      <c r="F60" s="177" t="str">
        <f>IF(A60=" "," ",COUNTIFS('INGRESO INVENTARIO LTE2'!$B$34:$B$2651,$F$49,'INGRESO INVENTARIO LTE2'!$C$34:$C$2651,A60))</f>
        <v xml:space="preserve"> </v>
      </c>
      <c r="G60" s="178" t="str">
        <f>IFERROR(AVERAGEIFS('INGRESO INVENTARIO LTE2'!$G$34:$G$2651,'INGRESO INVENTARIO LTE2'!$B$34:$B$2651,$F$49,'INGRESO INVENTARIO LTE2'!$C$34:$C$2651,A60)," ")</f>
        <v xml:space="preserve"> </v>
      </c>
      <c r="H60" s="178" t="str">
        <f>IF(A60=" "," ",SUMIFS('INGRESO INVENTARIO LTE2'!$G$34:$G$2651,'INGRESO INVENTARIO LTE2'!$B$34:$B$2651,$F$49,'INGRESO INVENTARIO LTE2'!$C$34:$C$2651,A60))</f>
        <v xml:space="preserve"> </v>
      </c>
    </row>
    <row r="61" spans="1:12" ht="20.100000000000001" customHeight="1">
      <c r="A61" s="175" t="str">
        <f>IF((IFERROR(INDEX('INGRESO INVENTARIO LTE2'!$C$34:'INGRESO INVENTARIO LTE2'!$C$2602,MATCH(0,INDEX(COUNTIF($A$50:A60,'INGRESO INVENTARIO LTE2'!$C$34:'INGRESO INVENTARIO LTE2'!$C$2602),),)),""))=0," ",IFERROR(INDEX('INGRESO INVENTARIO LTE2'!$C$34:'INGRESO INVENTARIO LTE2'!$C$2602,MATCH(0,INDEX(COUNTIF($A$50:A60,'INGRESO INVENTARIO LTE2'!$C$34:'INGRESO INVENTARIO LTE2'!$C$2602),),)),""))</f>
        <v xml:space="preserve"> </v>
      </c>
      <c r="B61" s="175" t="str">
        <f>IF(A61=" "," ",COUNTIFS('INGRESO INVENTARIO LTE2'!$B$34:$B$2651,$B$49,'INGRESO INVENTARIO LTE2'!$C$34:$C$2651,A61))</f>
        <v xml:space="preserve"> </v>
      </c>
      <c r="C61" s="176" t="str">
        <f>IFERROR(AVERAGEIFS('INGRESO INVENTARIO LTE2'!$G$34:$G$2651,'INGRESO INVENTARIO LTE2'!$B$34:$B$2651,$B$49,'INGRESO INVENTARIO LTE2'!$C$34:$C$2651,A61)," ")</f>
        <v xml:space="preserve"> </v>
      </c>
      <c r="D61" s="176" t="str">
        <f>IF(A61=" "," ",SUMIFS('INGRESO INVENTARIO LTE2'!$G$34:$G$2651,'INGRESO INVENTARIO LTE2'!$B$34:$B$2651,$B$49,'INGRESO INVENTARIO LTE2'!$C$34:$C$2651,A61))</f>
        <v xml:space="preserve"> </v>
      </c>
      <c r="F61" s="177" t="str">
        <f>IF(A61=" "," ",COUNTIFS('INGRESO INVENTARIO LTE2'!$B$34:$B$2651,$F$49,'INGRESO INVENTARIO LTE2'!$C$34:$C$2651,A61))</f>
        <v xml:space="preserve"> </v>
      </c>
      <c r="G61" s="178" t="str">
        <f>IFERROR(AVERAGEIFS('INGRESO INVENTARIO LTE2'!$G$34:$G$2651,'INGRESO INVENTARIO LTE2'!$B$34:$B$2651,$F$49,'INGRESO INVENTARIO LTE2'!$C$34:$C$2651,A61)," ")</f>
        <v xml:space="preserve"> </v>
      </c>
      <c r="H61" s="178" t="str">
        <f>IF(A61=" "," ",SUMIFS('INGRESO INVENTARIO LTE2'!$G$34:$G$2651,'INGRESO INVENTARIO LTE2'!$B$34:$B$2651,$F$49,'INGRESO INVENTARIO LTE2'!$C$34:$C$2651,A61))</f>
        <v xml:space="preserve"> </v>
      </c>
    </row>
    <row r="62" spans="1:12" ht="20.100000000000001" customHeight="1">
      <c r="A62" s="175" t="str">
        <f>IF((IFERROR(INDEX('INGRESO INVENTARIO LTE2'!$C$34:'INGRESO INVENTARIO LTE2'!$C$2602,MATCH(0,INDEX(COUNTIF($A$50:A61,'INGRESO INVENTARIO LTE2'!$C$34:'INGRESO INVENTARIO LTE2'!$C$2602),),)),""))=0," ",IFERROR(INDEX('INGRESO INVENTARIO LTE2'!$C$34:'INGRESO INVENTARIO LTE2'!$C$2602,MATCH(0,INDEX(COUNTIF($A$50:A61,'INGRESO INVENTARIO LTE2'!$C$34:'INGRESO INVENTARIO LTE2'!$C$2602),),)),""))</f>
        <v xml:space="preserve"> </v>
      </c>
      <c r="B62" s="175" t="str">
        <f>IF(A62=" "," ",COUNTIFS('INGRESO INVENTARIO LTE2'!$B$34:$B$2651,$B$49,'INGRESO INVENTARIO LTE2'!$C$34:$C$2651,A62))</f>
        <v xml:space="preserve"> </v>
      </c>
      <c r="C62" s="176" t="str">
        <f>IFERROR(AVERAGEIFS('INGRESO INVENTARIO LTE2'!$G$34:$G$2651,'INGRESO INVENTARIO LTE2'!$B$34:$B$2651,$B$49,'INGRESO INVENTARIO LTE2'!$C$34:$C$2651,A62)," ")</f>
        <v xml:space="preserve"> </v>
      </c>
      <c r="D62" s="176" t="str">
        <f>IF(A62=" "," ",SUMIFS('INGRESO INVENTARIO LTE2'!$G$34:$G$2651,'INGRESO INVENTARIO LTE2'!$B$34:$B$2651,$B$49,'INGRESO INVENTARIO LTE2'!$C$34:$C$2651,A62))</f>
        <v xml:space="preserve"> </v>
      </c>
      <c r="F62" s="177" t="str">
        <f>IF(A62=" "," ",COUNTIFS('INGRESO INVENTARIO LTE2'!$B$34:$B$2651,$F$49,'INGRESO INVENTARIO LTE2'!$C$34:$C$2651,A62))</f>
        <v xml:space="preserve"> </v>
      </c>
      <c r="G62" s="178" t="str">
        <f>IFERROR(AVERAGEIFS('INGRESO INVENTARIO LTE2'!$G$34:$G$2651,'INGRESO INVENTARIO LTE2'!$B$34:$B$2651,$F$49,'INGRESO INVENTARIO LTE2'!$C$34:$C$2651,A62)," ")</f>
        <v xml:space="preserve"> </v>
      </c>
      <c r="H62" s="178" t="str">
        <f>IF(A62=" "," ",SUMIFS('INGRESO INVENTARIO LTE2'!$G$34:$G$2651,'INGRESO INVENTARIO LTE2'!$B$34:$B$2651,$F$49,'INGRESO INVENTARIO LTE2'!$C$34:$C$2651,A62))</f>
        <v xml:space="preserve"> </v>
      </c>
    </row>
    <row r="63" spans="1:12" ht="20.100000000000001" customHeight="1">
      <c r="A63" s="175" t="str">
        <f>IF((IFERROR(INDEX('INGRESO INVENTARIO LTE2'!$C$34:'INGRESO INVENTARIO LTE2'!$C$2602,MATCH(0,INDEX(COUNTIF($A$50:A62,'INGRESO INVENTARIO LTE2'!$C$34:'INGRESO INVENTARIO LTE2'!$C$2602),),)),""))=0," ",IFERROR(INDEX('INGRESO INVENTARIO LTE2'!$C$34:'INGRESO INVENTARIO LTE2'!$C$2602,MATCH(0,INDEX(COUNTIF($A$50:A62,'INGRESO INVENTARIO LTE2'!$C$34:'INGRESO INVENTARIO LTE2'!$C$2602),),)),""))</f>
        <v xml:space="preserve"> </v>
      </c>
      <c r="B63" s="175" t="str">
        <f>IF(A63=" "," ",COUNTIFS('INGRESO INVENTARIO LTE2'!$B$34:$B$2651,$B$49,'INGRESO INVENTARIO LTE2'!$C$34:$C$2651,A63))</f>
        <v xml:space="preserve"> </v>
      </c>
      <c r="C63" s="176" t="str">
        <f>IFERROR(AVERAGEIFS('INGRESO INVENTARIO LTE2'!$G$34:$G$2651,'INGRESO INVENTARIO LTE2'!$B$34:$B$2651,$B$49,'INGRESO INVENTARIO LTE2'!$C$34:$C$2651,A63)," ")</f>
        <v xml:space="preserve"> </v>
      </c>
      <c r="D63" s="176" t="str">
        <f>IF(A63=" "," ",SUMIFS('INGRESO INVENTARIO LTE2'!$G$34:$G$2651,'INGRESO INVENTARIO LTE2'!$B$34:$B$2651,$B$49,'INGRESO INVENTARIO LTE2'!$C$34:$C$2651,A63))</f>
        <v xml:space="preserve"> </v>
      </c>
      <c r="F63" s="177" t="str">
        <f>IF(A63=" "," ",COUNTIFS('INGRESO INVENTARIO LTE2'!$B$34:$B$2651,$F$49,'INGRESO INVENTARIO LTE2'!$C$34:$C$2651,A63))</f>
        <v xml:space="preserve"> </v>
      </c>
      <c r="G63" s="178" t="str">
        <f>IFERROR(AVERAGEIFS('INGRESO INVENTARIO LTE2'!$G$34:$G$2651,'INGRESO INVENTARIO LTE2'!$B$34:$B$2651,$F$49,'INGRESO INVENTARIO LTE2'!$C$34:$C$2651,A63)," ")</f>
        <v xml:space="preserve"> </v>
      </c>
      <c r="H63" s="178" t="str">
        <f>IF(A63=" "," ",SUMIFS('INGRESO INVENTARIO LTE2'!$G$34:$G$2651,'INGRESO INVENTARIO LTE2'!$B$34:$B$2651,$F$49,'INGRESO INVENTARIO LTE2'!$C$34:$C$2651,A63))</f>
        <v xml:space="preserve"> </v>
      </c>
    </row>
    <row r="64" spans="1:12" ht="20.100000000000001" customHeight="1">
      <c r="A64" s="175" t="str">
        <f>IF((IFERROR(INDEX('INGRESO INVENTARIO LTE2'!$C$34:'INGRESO INVENTARIO LTE2'!$C$2602,MATCH(0,INDEX(COUNTIF($A$50:A63,'INGRESO INVENTARIO LTE2'!$C$34:'INGRESO INVENTARIO LTE2'!$C$2602),),)),""))=0," ",IFERROR(INDEX('INGRESO INVENTARIO LTE2'!$C$34:'INGRESO INVENTARIO LTE2'!$C$2602,MATCH(0,INDEX(COUNTIF($A$50:A63,'INGRESO INVENTARIO LTE2'!$C$34:'INGRESO INVENTARIO LTE2'!$C$2602),),)),""))</f>
        <v xml:space="preserve"> </v>
      </c>
      <c r="B64" s="175" t="str">
        <f>IF(A64=" "," ",COUNTIFS('INGRESO INVENTARIO LTE2'!$B$34:$B$2651,$B$49,'INGRESO INVENTARIO LTE2'!$C$34:$C$2651,A64))</f>
        <v xml:space="preserve"> </v>
      </c>
      <c r="C64" s="176" t="str">
        <f>IFERROR(AVERAGEIFS('INGRESO INVENTARIO LTE2'!$G$34:$G$2651,'INGRESO INVENTARIO LTE2'!$B$34:$B$2651,$B$49,'INGRESO INVENTARIO LTE2'!$C$34:$C$2651,A64)," ")</f>
        <v xml:space="preserve"> </v>
      </c>
      <c r="D64" s="176" t="str">
        <f>IF(A64=" "," ",SUMIFS('INGRESO INVENTARIO LTE2'!$G$34:$G$2651,'INGRESO INVENTARIO LTE2'!$B$34:$B$2651,$B$49,'INGRESO INVENTARIO LTE2'!$C$34:$C$2651,A64))</f>
        <v xml:space="preserve"> </v>
      </c>
      <c r="F64" s="177" t="str">
        <f>IF(A64=" "," ",COUNTIFS('INGRESO INVENTARIO LTE2'!$B$34:$B$2651,$F$49,'INGRESO INVENTARIO LTE2'!$C$34:$C$2651,A64))</f>
        <v xml:space="preserve"> </v>
      </c>
      <c r="G64" s="178" t="str">
        <f>IFERROR(AVERAGEIFS('INGRESO INVENTARIO LTE2'!$G$34:$G$2651,'INGRESO INVENTARIO LTE2'!$B$34:$B$2651,$F$49,'INGRESO INVENTARIO LTE2'!$C$34:$C$2651,A64)," ")</f>
        <v xml:space="preserve"> </v>
      </c>
      <c r="H64" s="178" t="str">
        <f>IF(A64=" "," ",SUMIFS('INGRESO INVENTARIO LTE2'!$G$34:$G$2651,'INGRESO INVENTARIO LTE2'!$B$34:$B$2651,$F$49,'INGRESO INVENTARIO LTE2'!$C$34:$C$2651,A64))</f>
        <v xml:space="preserve"> </v>
      </c>
    </row>
    <row r="65" spans="1:8" ht="20.100000000000001" customHeight="1">
      <c r="A65" s="175" t="str">
        <f>IF((IFERROR(INDEX('INGRESO INVENTARIO LTE2'!$C$34:'INGRESO INVENTARIO LTE2'!$C$2602,MATCH(0,INDEX(COUNTIF($A$50:A64,'INGRESO INVENTARIO LTE2'!$C$34:'INGRESO INVENTARIO LTE2'!$C$2602),),)),""))=0," ",IFERROR(INDEX('INGRESO INVENTARIO LTE2'!$C$34:'INGRESO INVENTARIO LTE2'!$C$2602,MATCH(0,INDEX(COUNTIF($A$50:A64,'INGRESO INVENTARIO LTE2'!$C$34:'INGRESO INVENTARIO LTE2'!$C$2602),),)),""))</f>
        <v xml:space="preserve"> </v>
      </c>
      <c r="B65" s="175" t="str">
        <f>IF(A65=" "," ",COUNTIFS('INGRESO INVENTARIO LTE2'!$B$34:$B$2651,$B$49,'INGRESO INVENTARIO LTE2'!$C$34:$C$2651,A65))</f>
        <v xml:space="preserve"> </v>
      </c>
      <c r="C65" s="176" t="str">
        <f>IFERROR(AVERAGEIFS('INGRESO INVENTARIO LTE2'!$G$34:$G$2651,'INGRESO INVENTARIO LTE2'!$B$34:$B$2651,$B$49,'INGRESO INVENTARIO LTE2'!$C$34:$C$2651,A65)," ")</f>
        <v xml:space="preserve"> </v>
      </c>
      <c r="D65" s="176" t="str">
        <f>IF(A65=" "," ",SUMIFS('INGRESO INVENTARIO LTE2'!$G$34:$G$2651,'INGRESO INVENTARIO LTE2'!$B$34:$B$2651,$B$49,'INGRESO INVENTARIO LTE2'!$C$34:$C$2651,A65))</f>
        <v xml:space="preserve"> </v>
      </c>
      <c r="F65" s="177" t="str">
        <f>IF(A65=" "," ",COUNTIFS('INGRESO INVENTARIO LTE2'!$B$34:$B$2651,$F$49,'INGRESO INVENTARIO LTE2'!$C$34:$C$2651,A65))</f>
        <v xml:space="preserve"> </v>
      </c>
      <c r="G65" s="178" t="str">
        <f>IFERROR(AVERAGEIFS('INGRESO INVENTARIO LTE2'!$G$34:$G$2651,'INGRESO INVENTARIO LTE2'!$B$34:$B$2651,$F$49,'INGRESO INVENTARIO LTE2'!$C$34:$C$2651,A65)," ")</f>
        <v xml:space="preserve"> </v>
      </c>
      <c r="H65" s="178" t="str">
        <f>IF(A65=" "," ",SUMIFS('INGRESO INVENTARIO LTE2'!$G$34:$G$2651,'INGRESO INVENTARIO LTE2'!$B$34:$B$2651,$F$49,'INGRESO INVENTARIO LTE2'!$C$34:$C$2651,A65))</f>
        <v xml:space="preserve"> </v>
      </c>
    </row>
    <row r="66" spans="1:8" ht="20.100000000000001" customHeight="1">
      <c r="A66" s="175" t="str">
        <f>IF((IFERROR(INDEX('INGRESO INVENTARIO LTE2'!$C$34:'INGRESO INVENTARIO LTE2'!$C$2602,MATCH(0,INDEX(COUNTIF($A$50:A65,'INGRESO INVENTARIO LTE2'!$C$34:'INGRESO INVENTARIO LTE2'!$C$2602),),)),""))=0," ",IFERROR(INDEX('INGRESO INVENTARIO LTE2'!$C$34:'INGRESO INVENTARIO LTE2'!$C$2602,MATCH(0,INDEX(COUNTIF($A$50:A65,'INGRESO INVENTARIO LTE2'!$C$34:'INGRESO INVENTARIO LTE2'!$C$2602),),)),""))</f>
        <v xml:space="preserve"> </v>
      </c>
      <c r="B66" s="175" t="str">
        <f>IF(A66=" "," ",COUNTIFS('INGRESO INVENTARIO LTE2'!$B$34:$B$2651,$B$49,'INGRESO INVENTARIO LTE2'!$C$34:$C$2651,A66))</f>
        <v xml:space="preserve"> </v>
      </c>
      <c r="C66" s="176" t="str">
        <f>IFERROR(AVERAGEIFS('INGRESO INVENTARIO LTE2'!$G$34:$G$2651,'INGRESO INVENTARIO LTE2'!$B$34:$B$2651,$B$49,'INGRESO INVENTARIO LTE2'!$C$34:$C$2651,A66)," ")</f>
        <v xml:space="preserve"> </v>
      </c>
      <c r="D66" s="176" t="str">
        <f>IF(A66=" "," ",SUMIFS('INGRESO INVENTARIO LTE2'!$G$34:$G$2651,'INGRESO INVENTARIO LTE2'!$B$34:$B$2651,$B$49,'INGRESO INVENTARIO LTE2'!$C$34:$C$2651,A66))</f>
        <v xml:space="preserve"> </v>
      </c>
      <c r="F66" s="177" t="str">
        <f>IF(A66=" "," ",COUNTIFS('INGRESO INVENTARIO LTE2'!$B$34:$B$2651,$F$49,'INGRESO INVENTARIO LTE2'!$C$34:$C$2651,A66))</f>
        <v xml:space="preserve"> </v>
      </c>
      <c r="G66" s="178" t="str">
        <f>IFERROR(AVERAGEIFS('INGRESO INVENTARIO LTE2'!$G$34:$G$2651,'INGRESO INVENTARIO LTE2'!$B$34:$B$2651,$F$49,'INGRESO INVENTARIO LTE2'!$C$34:$C$2651,A66)," ")</f>
        <v xml:space="preserve"> </v>
      </c>
      <c r="H66" s="178" t="str">
        <f>IF(A66=" "," ",SUMIFS('INGRESO INVENTARIO LTE2'!$G$34:$G$2651,'INGRESO INVENTARIO LTE2'!$B$34:$B$2651,$F$49,'INGRESO INVENTARIO LTE2'!$C$34:$C$2651,A66))</f>
        <v xml:space="preserve"> </v>
      </c>
    </row>
    <row r="67" spans="1:8" ht="20.100000000000001" customHeight="1">
      <c r="A67" s="175" t="str">
        <f>IF((IFERROR(INDEX('INGRESO INVENTARIO LTE2'!$C$34:'INGRESO INVENTARIO LTE2'!$C$2602,MATCH(0,INDEX(COUNTIF($A$50:A66,'INGRESO INVENTARIO LTE2'!$C$34:'INGRESO INVENTARIO LTE2'!$C$2602),),)),""))=0," ",IFERROR(INDEX('INGRESO INVENTARIO LTE2'!$C$34:'INGRESO INVENTARIO LTE2'!$C$2602,MATCH(0,INDEX(COUNTIF($A$50:A66,'INGRESO INVENTARIO LTE2'!$C$34:'INGRESO INVENTARIO LTE2'!$C$2602),),)),""))</f>
        <v xml:space="preserve"> </v>
      </c>
      <c r="B67" s="175" t="str">
        <f>IF(A67=" "," ",COUNTIFS('INGRESO INVENTARIO LTE2'!$B$34:$B$2651,$B$49,'INGRESO INVENTARIO LTE2'!$C$34:$C$2651,A67))</f>
        <v xml:space="preserve"> </v>
      </c>
      <c r="C67" s="176" t="str">
        <f>IFERROR(AVERAGEIFS('INGRESO INVENTARIO LTE2'!$G$34:$G$2651,'INGRESO INVENTARIO LTE2'!$B$34:$B$2651,$B$49,'INGRESO INVENTARIO LTE2'!$C$34:$C$2651,A67)," ")</f>
        <v xml:space="preserve"> </v>
      </c>
      <c r="D67" s="176" t="str">
        <f>IF(A67=" "," ",SUMIFS('INGRESO INVENTARIO LTE2'!$G$34:$G$2651,'INGRESO INVENTARIO LTE2'!$B$34:$B$2651,$B$49,'INGRESO INVENTARIO LTE2'!$C$34:$C$2651,A67))</f>
        <v xml:space="preserve"> </v>
      </c>
      <c r="F67" s="177" t="str">
        <f>IF(A67=" "," ",COUNTIFS('INGRESO INVENTARIO LTE2'!$B$34:$B$2651,$F$49,'INGRESO INVENTARIO LTE2'!$C$34:$C$2651,A67))</f>
        <v xml:space="preserve"> </v>
      </c>
      <c r="G67" s="178" t="str">
        <f>IFERROR(AVERAGEIFS('INGRESO INVENTARIO LTE2'!$G$34:$G$2651,'INGRESO INVENTARIO LTE2'!$B$34:$B$2651,$F$49,'INGRESO INVENTARIO LTE2'!$C$34:$C$2651,A67)," ")</f>
        <v xml:space="preserve"> </v>
      </c>
      <c r="H67" s="178" t="str">
        <f>IF(A67=" "," ",SUMIFS('INGRESO INVENTARIO LTE2'!$G$34:$G$2651,'INGRESO INVENTARIO LTE2'!$B$34:$B$2651,$F$49,'INGRESO INVENTARIO LTE2'!$C$34:$C$2651,A67))</f>
        <v xml:space="preserve"> </v>
      </c>
    </row>
    <row r="68" spans="1:8" ht="20.100000000000001" customHeight="1">
      <c r="A68" s="175" t="str">
        <f>IF((IFERROR(INDEX('INGRESO INVENTARIO LTE2'!$C$34:'INGRESO INVENTARIO LTE2'!$C$2602,MATCH(0,INDEX(COUNTIF($A$50:A67,'INGRESO INVENTARIO LTE2'!$C$34:'INGRESO INVENTARIO LTE2'!$C$2602),),)),""))=0," ",IFERROR(INDEX('INGRESO INVENTARIO LTE2'!$C$34:'INGRESO INVENTARIO LTE2'!$C$2602,MATCH(0,INDEX(COUNTIF($A$50:A67,'INGRESO INVENTARIO LTE2'!$C$34:'INGRESO INVENTARIO LTE2'!$C$2602),),)),""))</f>
        <v xml:space="preserve"> </v>
      </c>
      <c r="B68" s="175" t="str">
        <f>IF(A68=" "," ",COUNTIFS('INGRESO INVENTARIO LTE2'!$B$34:$B$2651,$B$49,'INGRESO INVENTARIO LTE2'!$C$34:$C$2651,A68))</f>
        <v xml:space="preserve"> </v>
      </c>
      <c r="C68" s="176" t="str">
        <f>IFERROR(AVERAGEIFS('INGRESO INVENTARIO LTE2'!$G$34:$G$2651,'INGRESO INVENTARIO LTE2'!$B$34:$B$2651,$B$49,'INGRESO INVENTARIO LTE2'!$C$34:$C$2651,A68)," ")</f>
        <v xml:space="preserve"> </v>
      </c>
      <c r="D68" s="176" t="str">
        <f>IF(A68=" "," ",SUMIFS('INGRESO INVENTARIO LTE2'!$G$34:$G$2651,'INGRESO INVENTARIO LTE2'!$B$34:$B$2651,$B$49,'INGRESO INVENTARIO LTE2'!$C$34:$C$2651,A68))</f>
        <v xml:space="preserve"> </v>
      </c>
      <c r="F68" s="177" t="str">
        <f>IF(A68=" "," ",COUNTIFS('INGRESO INVENTARIO LTE2'!$B$34:$B$2651,$F$49,'INGRESO INVENTARIO LTE2'!$C$34:$C$2651,A68))</f>
        <v xml:space="preserve"> </v>
      </c>
      <c r="G68" s="178" t="str">
        <f>IFERROR(AVERAGEIFS('INGRESO INVENTARIO LTE2'!$G$34:$G$2651,'INGRESO INVENTARIO LTE2'!$B$34:$B$2651,$F$49,'INGRESO INVENTARIO LTE2'!$C$34:$C$2651,A68)," ")</f>
        <v xml:space="preserve"> </v>
      </c>
      <c r="H68" s="178" t="str">
        <f>IF(A68=" "," ",SUMIFS('INGRESO INVENTARIO LTE2'!$G$34:$G$2651,'INGRESO INVENTARIO LTE2'!$B$34:$B$2651,$F$49,'INGRESO INVENTARIO LTE2'!$C$34:$C$2651,A68))</f>
        <v xml:space="preserve"> </v>
      </c>
    </row>
    <row r="69" spans="1:8" ht="20.100000000000001" customHeight="1">
      <c r="A69" s="175" t="str">
        <f>IF((IFERROR(INDEX('INGRESO INVENTARIO LTE2'!$C$34:'INGRESO INVENTARIO LTE2'!$C$2602,MATCH(0,INDEX(COUNTIF($A$50:A68,'INGRESO INVENTARIO LTE2'!$C$34:'INGRESO INVENTARIO LTE2'!$C$2602),),)),""))=0," ",IFERROR(INDEX('INGRESO INVENTARIO LTE2'!$C$34:'INGRESO INVENTARIO LTE2'!$C$2602,MATCH(0,INDEX(COUNTIF($A$50:A68,'INGRESO INVENTARIO LTE2'!$C$34:'INGRESO INVENTARIO LTE2'!$C$2602),),)),""))</f>
        <v xml:space="preserve"> </v>
      </c>
      <c r="B69" s="175" t="str">
        <f>IF(A69=" "," ",COUNTIFS('INGRESO INVENTARIO LTE2'!$B$34:$B$2651,$B$49,'INGRESO INVENTARIO LTE2'!$C$34:$C$2651,A69))</f>
        <v xml:space="preserve"> </v>
      </c>
      <c r="C69" s="176" t="str">
        <f>IFERROR(AVERAGEIFS('INGRESO INVENTARIO LTE2'!$G$34:$G$2651,'INGRESO INVENTARIO LTE2'!$B$34:$B$2651,$B$49,'INGRESO INVENTARIO LTE2'!$C$34:$C$2651,A69)," ")</f>
        <v xml:space="preserve"> </v>
      </c>
      <c r="D69" s="176" t="str">
        <f>IF(A69=" "," ",SUMIFS('INGRESO INVENTARIO LTE2'!$G$34:$G$2651,'INGRESO INVENTARIO LTE2'!$B$34:$B$2651,$B$49,'INGRESO INVENTARIO LTE2'!$C$34:$C$2651,A69))</f>
        <v xml:space="preserve"> </v>
      </c>
      <c r="F69" s="177" t="str">
        <f>IF(A69=" "," ",COUNTIFS('INGRESO INVENTARIO LTE2'!$B$34:$B$2651,$F$49,'INGRESO INVENTARIO LTE2'!$C$34:$C$2651,A69))</f>
        <v xml:space="preserve"> </v>
      </c>
      <c r="G69" s="178" t="str">
        <f>IFERROR(AVERAGEIFS('INGRESO INVENTARIO LTE2'!$G$34:$G$2651,'INGRESO INVENTARIO LTE2'!$B$34:$B$2651,$F$49,'INGRESO INVENTARIO LTE2'!$C$34:$C$2651,A69)," ")</f>
        <v xml:space="preserve"> </v>
      </c>
      <c r="H69" s="178" t="str">
        <f>IF(A69=" "," ",SUMIFS('INGRESO INVENTARIO LTE2'!$G$34:$G$2651,'INGRESO INVENTARIO LTE2'!$B$34:$B$2651,$F$49,'INGRESO INVENTARIO LTE2'!$C$34:$C$2651,A69))</f>
        <v xml:space="preserve"> </v>
      </c>
    </row>
    <row r="70" spans="1:8" ht="20.100000000000001" customHeight="1">
      <c r="A70" s="175" t="str">
        <f>IF((IFERROR(INDEX('INGRESO INVENTARIO LTE2'!$C$34:'INGRESO INVENTARIO LTE2'!$C$2602,MATCH(0,INDEX(COUNTIF($A$50:A69,'INGRESO INVENTARIO LTE2'!$C$34:'INGRESO INVENTARIO LTE2'!$C$2602),),)),""))=0," ",IFERROR(INDEX('INGRESO INVENTARIO LTE2'!$C$34:'INGRESO INVENTARIO LTE2'!$C$2602,MATCH(0,INDEX(COUNTIF($A$50:A69,'INGRESO INVENTARIO LTE2'!$C$34:'INGRESO INVENTARIO LTE2'!$C$2602),),)),""))</f>
        <v xml:space="preserve"> </v>
      </c>
      <c r="B70" s="175" t="str">
        <f>IF(A70=" "," ",COUNTIFS('INGRESO INVENTARIO LTE2'!$B$34:$B$2651,$B$49,'INGRESO INVENTARIO LTE2'!$C$34:$C$2651,A70))</f>
        <v xml:space="preserve"> </v>
      </c>
      <c r="C70" s="176" t="str">
        <f>IFERROR(AVERAGEIFS('INGRESO INVENTARIO LTE2'!$G$34:$G$2651,'INGRESO INVENTARIO LTE2'!$B$34:$B$2651,$B$49,'INGRESO INVENTARIO LTE2'!$C$34:$C$2651,A70)," ")</f>
        <v xml:space="preserve"> </v>
      </c>
      <c r="D70" s="176" t="str">
        <f>IF(A70=" "," ",SUMIFS('INGRESO INVENTARIO LTE2'!$G$34:$G$2651,'INGRESO INVENTARIO LTE2'!$B$34:$B$2651,$B$49,'INGRESO INVENTARIO LTE2'!$C$34:$C$2651,A70))</f>
        <v xml:space="preserve"> </v>
      </c>
      <c r="F70" s="177" t="str">
        <f>IF(A70=" "," ",COUNTIFS('INGRESO INVENTARIO LTE2'!$B$34:$B$2651,$F$49,'INGRESO INVENTARIO LTE2'!$C$34:$C$2651,A70))</f>
        <v xml:space="preserve"> </v>
      </c>
      <c r="G70" s="178" t="str">
        <f>IFERROR(AVERAGEIFS('INGRESO INVENTARIO LTE2'!$G$34:$G$2651,'INGRESO INVENTARIO LTE2'!$B$34:$B$2651,$F$49,'INGRESO INVENTARIO LTE2'!$C$34:$C$2651,A70)," ")</f>
        <v xml:space="preserve"> </v>
      </c>
      <c r="H70" s="178" t="str">
        <f>IF(A70=" "," ",SUMIFS('INGRESO INVENTARIO LTE2'!$G$34:$G$2651,'INGRESO INVENTARIO LTE2'!$B$34:$B$2651,$F$49,'INGRESO INVENTARIO LTE2'!$C$34:$C$2651,A70))</f>
        <v xml:space="preserve"> </v>
      </c>
    </row>
    <row r="71" spans="1:8" ht="20.100000000000001" customHeight="1">
      <c r="A71" s="175" t="str">
        <f>IF((IFERROR(INDEX('INGRESO INVENTARIO LTE2'!$C$34:'INGRESO INVENTARIO LTE2'!$C$2602,MATCH(0,INDEX(COUNTIF($A$50:A70,'INGRESO INVENTARIO LTE2'!$C$34:'INGRESO INVENTARIO LTE2'!$C$2602),),)),""))=0," ",IFERROR(INDEX('INGRESO INVENTARIO LTE2'!$C$34:'INGRESO INVENTARIO LTE2'!$C$2602,MATCH(0,INDEX(COUNTIF($A$50:A70,'INGRESO INVENTARIO LTE2'!$C$34:'INGRESO INVENTARIO LTE2'!$C$2602),),)),""))</f>
        <v xml:space="preserve"> </v>
      </c>
      <c r="B71" s="175" t="str">
        <f>IF(A71=" "," ",COUNTIFS('INGRESO INVENTARIO LTE2'!$B$34:$B$2651,$B$49,'INGRESO INVENTARIO LTE2'!$C$34:$C$2651,A71))</f>
        <v xml:space="preserve"> </v>
      </c>
      <c r="C71" s="176" t="str">
        <f>IFERROR(AVERAGEIFS('INGRESO INVENTARIO LTE2'!$G$34:$G$2651,'INGRESO INVENTARIO LTE2'!$B$34:$B$2651,$B$49,'INGRESO INVENTARIO LTE2'!$C$34:$C$2651,A71)," ")</f>
        <v xml:space="preserve"> </v>
      </c>
      <c r="D71" s="176" t="str">
        <f>IF(A71=" "," ",SUMIFS('INGRESO INVENTARIO LTE2'!$G$34:$G$2651,'INGRESO INVENTARIO LTE2'!$B$34:$B$2651,$B$49,'INGRESO INVENTARIO LTE2'!$C$34:$C$2651,A71))</f>
        <v xml:space="preserve"> </v>
      </c>
      <c r="F71" s="177" t="str">
        <f>IF(A71=" "," ",COUNTIFS('INGRESO INVENTARIO LTE2'!$B$34:$B$2651,$F$49,'INGRESO INVENTARIO LTE2'!$C$34:$C$2651,A71))</f>
        <v xml:space="preserve"> </v>
      </c>
      <c r="G71" s="178" t="str">
        <f>IFERROR(AVERAGEIFS('INGRESO INVENTARIO LTE2'!$G$34:$G$2651,'INGRESO INVENTARIO LTE2'!$B$34:$B$2651,$F$49,'INGRESO INVENTARIO LTE2'!$C$34:$C$2651,A71)," ")</f>
        <v xml:space="preserve"> </v>
      </c>
      <c r="H71" s="178" t="str">
        <f>IF(A71=" "," ",SUMIFS('INGRESO INVENTARIO LTE2'!$G$34:$G$2651,'INGRESO INVENTARIO LTE2'!$B$34:$B$2651,$F$49,'INGRESO INVENTARIO LTE2'!$C$34:$C$2651,A71))</f>
        <v xml:space="preserve"> </v>
      </c>
    </row>
    <row r="72" spans="1:8" ht="20.100000000000001" customHeight="1">
      <c r="A72" s="175" t="str">
        <f>IF((IFERROR(INDEX('INGRESO INVENTARIO LTE2'!$C$34:'INGRESO INVENTARIO LTE2'!$C$2602,MATCH(0,INDEX(COUNTIF($A$50:A71,'INGRESO INVENTARIO LTE2'!$C$34:'INGRESO INVENTARIO LTE2'!$C$2602),),)),""))=0," ",IFERROR(INDEX('INGRESO INVENTARIO LTE2'!$C$34:'INGRESO INVENTARIO LTE2'!$C$2602,MATCH(0,INDEX(COUNTIF($A$50:A71,'INGRESO INVENTARIO LTE2'!$C$34:'INGRESO INVENTARIO LTE2'!$C$2602),),)),""))</f>
        <v xml:space="preserve"> </v>
      </c>
      <c r="B72" s="175" t="str">
        <f>IF(A72=" "," ",COUNTIFS('INGRESO INVENTARIO LTE2'!$B$34:$B$2651,$B$49,'INGRESO INVENTARIO LTE2'!$C$34:$C$2651,A72))</f>
        <v xml:space="preserve"> </v>
      </c>
      <c r="C72" s="176" t="str">
        <f>IFERROR(AVERAGEIFS('INGRESO INVENTARIO LTE2'!$G$34:$G$2651,'INGRESO INVENTARIO LTE2'!$B$34:$B$2651,$B$49,'INGRESO INVENTARIO LTE2'!$C$34:$C$2651,A72)," ")</f>
        <v xml:space="preserve"> </v>
      </c>
      <c r="D72" s="176" t="str">
        <f>IF(A72=" "," ",SUMIFS('INGRESO INVENTARIO LTE2'!$G$34:$G$2651,'INGRESO INVENTARIO LTE2'!$B$34:$B$2651,$B$49,'INGRESO INVENTARIO LTE2'!$C$34:$C$2651,A72))</f>
        <v xml:space="preserve"> </v>
      </c>
      <c r="F72" s="177" t="str">
        <f>IF(A72=" "," ",COUNTIFS('INGRESO INVENTARIO LTE2'!$B$34:$B$2651,$F$49,'INGRESO INVENTARIO LTE2'!$C$34:$C$2651,A72))</f>
        <v xml:space="preserve"> </v>
      </c>
      <c r="G72" s="178" t="str">
        <f>IFERROR(AVERAGEIFS('INGRESO INVENTARIO LTE2'!$G$34:$G$2651,'INGRESO INVENTARIO LTE2'!$B$34:$B$2651,$F$49,'INGRESO INVENTARIO LTE2'!$C$34:$C$2651,A72)," ")</f>
        <v xml:space="preserve"> </v>
      </c>
      <c r="H72" s="178" t="str">
        <f>IF(A72=" "," ",SUMIFS('INGRESO INVENTARIO LTE2'!$G$34:$G$2651,'INGRESO INVENTARIO LTE2'!$B$34:$B$2651,$F$49,'INGRESO INVENTARIO LTE2'!$C$34:$C$2651,A72))</f>
        <v xml:space="preserve"> </v>
      </c>
    </row>
    <row r="73" spans="1:8" ht="20.100000000000001" customHeight="1">
      <c r="A73" s="175" t="str">
        <f>IF((IFERROR(INDEX('INGRESO INVENTARIO LTE2'!$C$34:'INGRESO INVENTARIO LTE2'!$C$2602,MATCH(0,INDEX(COUNTIF($A$50:A72,'INGRESO INVENTARIO LTE2'!$C$34:'INGRESO INVENTARIO LTE2'!$C$2602),),)),""))=0," ",IFERROR(INDEX('INGRESO INVENTARIO LTE2'!$C$34:'INGRESO INVENTARIO LTE2'!$C$2602,MATCH(0,INDEX(COUNTIF($A$50:A72,'INGRESO INVENTARIO LTE2'!$C$34:'INGRESO INVENTARIO LTE2'!$C$2602),),)),""))</f>
        <v xml:space="preserve"> </v>
      </c>
      <c r="B73" s="175" t="str">
        <f>IF(A73=" "," ",COUNTIFS('INGRESO INVENTARIO LTE2'!$B$34:$B$2651,$B$49,'INGRESO INVENTARIO LTE2'!$C$34:$C$2651,A73))</f>
        <v xml:space="preserve"> </v>
      </c>
      <c r="C73" s="176" t="str">
        <f>IFERROR(AVERAGEIFS('INGRESO INVENTARIO LTE2'!$G$34:$G$2651,'INGRESO INVENTARIO LTE2'!$B$34:$B$2651,$B$49,'INGRESO INVENTARIO LTE2'!$C$34:$C$2651,A73)," ")</f>
        <v xml:space="preserve"> </v>
      </c>
      <c r="D73" s="176" t="str">
        <f>IF(A73=" "," ",SUMIFS('INGRESO INVENTARIO LTE2'!$G$34:$G$2651,'INGRESO INVENTARIO LTE2'!$B$34:$B$2651,$B$49,'INGRESO INVENTARIO LTE2'!$C$34:$C$2651,A73))</f>
        <v xml:space="preserve"> </v>
      </c>
      <c r="F73" s="177" t="str">
        <f>IF(A73=" "," ",COUNTIFS('INGRESO INVENTARIO LTE2'!$B$34:$B$2651,$F$49,'INGRESO INVENTARIO LTE2'!$C$34:$C$2651,A73))</f>
        <v xml:space="preserve"> </v>
      </c>
      <c r="G73" s="178" t="str">
        <f>IFERROR(AVERAGEIFS('INGRESO INVENTARIO LTE2'!$G$34:$G$2651,'INGRESO INVENTARIO LTE2'!$B$34:$B$2651,$F$49,'INGRESO INVENTARIO LTE2'!$C$34:$C$2651,A73)," ")</f>
        <v xml:space="preserve"> </v>
      </c>
      <c r="H73" s="178" t="str">
        <f>IF(A73=" "," ",SUMIFS('INGRESO INVENTARIO LTE2'!$G$34:$G$2651,'INGRESO INVENTARIO LTE2'!$B$34:$B$2651,$F$49,'INGRESO INVENTARIO LTE2'!$C$34:$C$2651,A73))</f>
        <v xml:space="preserve"> </v>
      </c>
    </row>
    <row r="74" spans="1:8" ht="20.100000000000001" customHeight="1">
      <c r="A74" s="175" t="str">
        <f>IF((IFERROR(INDEX('INGRESO INVENTARIO LTE2'!$C$34:'INGRESO INVENTARIO LTE2'!$C$2602,MATCH(0,INDEX(COUNTIF($A$50:A73,'INGRESO INVENTARIO LTE2'!$C$34:'INGRESO INVENTARIO LTE2'!$C$2602),),)),""))=0," ",IFERROR(INDEX('INGRESO INVENTARIO LTE2'!$C$34:'INGRESO INVENTARIO LTE2'!$C$2602,MATCH(0,INDEX(COUNTIF($A$50:A73,'INGRESO INVENTARIO LTE2'!$C$34:'INGRESO INVENTARIO LTE2'!$C$2602),),)),""))</f>
        <v xml:space="preserve"> </v>
      </c>
      <c r="B74" s="175" t="str">
        <f>IF(A74=" "," ",COUNTIFS('INGRESO INVENTARIO LTE2'!$B$34:$B$2651,$B$49,'INGRESO INVENTARIO LTE2'!$C$34:$C$2651,A74))</f>
        <v xml:space="preserve"> </v>
      </c>
      <c r="C74" s="176" t="str">
        <f>IFERROR(AVERAGEIFS('INGRESO INVENTARIO LTE2'!$G$34:$G$2651,'INGRESO INVENTARIO LTE2'!$B$34:$B$2651,$B$49,'INGRESO INVENTARIO LTE2'!$C$34:$C$2651,A74)," ")</f>
        <v xml:space="preserve"> </v>
      </c>
      <c r="D74" s="176" t="str">
        <f>IF(A74=" "," ",SUMIFS('INGRESO INVENTARIO LTE2'!$G$34:$G$2651,'INGRESO INVENTARIO LTE2'!$B$34:$B$2651,$B$49,'INGRESO INVENTARIO LTE2'!$C$34:$C$2651,A74))</f>
        <v xml:space="preserve"> </v>
      </c>
      <c r="F74" s="177" t="str">
        <f>IF(A74=" "," ",COUNTIFS('INGRESO INVENTARIO LTE2'!$B$34:$B$2651,$F$49,'INGRESO INVENTARIO LTE2'!$C$34:$C$2651,A74))</f>
        <v xml:space="preserve"> </v>
      </c>
      <c r="G74" s="178" t="str">
        <f>IFERROR(AVERAGEIFS('INGRESO INVENTARIO LTE2'!$G$34:$G$2651,'INGRESO INVENTARIO LTE2'!$B$34:$B$2651,$F$49,'INGRESO INVENTARIO LTE2'!$C$34:$C$2651,A74)," ")</f>
        <v xml:space="preserve"> </v>
      </c>
      <c r="H74" s="178" t="str">
        <f>IF(A74=" "," ",SUMIFS('INGRESO INVENTARIO LTE2'!$G$34:$G$2651,'INGRESO INVENTARIO LTE2'!$B$34:$B$2651,$F$49,'INGRESO INVENTARIO LTE2'!$C$34:$C$2651,A74))</f>
        <v xml:space="preserve"> </v>
      </c>
    </row>
    <row r="75" spans="1:8" ht="20.100000000000001" customHeight="1">
      <c r="A75" s="175" t="str">
        <f>IF((IFERROR(INDEX('INGRESO INVENTARIO LTE2'!$C$34:'INGRESO INVENTARIO LTE2'!$C$2602,MATCH(0,INDEX(COUNTIF($A$50:A74,'INGRESO INVENTARIO LTE2'!$C$34:'INGRESO INVENTARIO LTE2'!$C$2602),),)),""))=0," ",IFERROR(INDEX('INGRESO INVENTARIO LTE2'!$C$34:'INGRESO INVENTARIO LTE2'!$C$2602,MATCH(0,INDEX(COUNTIF($A$50:A74,'INGRESO INVENTARIO LTE2'!$C$34:'INGRESO INVENTARIO LTE2'!$C$2602),),)),""))</f>
        <v xml:space="preserve"> </v>
      </c>
      <c r="B75" s="175" t="str">
        <f>IF(A75=" "," ",COUNTIFS('INGRESO INVENTARIO LTE2'!$B$34:$B$2651,$B$49,'INGRESO INVENTARIO LTE2'!$C$34:$C$2651,A75))</f>
        <v xml:space="preserve"> </v>
      </c>
      <c r="C75" s="176" t="str">
        <f>IFERROR(AVERAGEIFS('INGRESO INVENTARIO LTE2'!$G$34:$G$2651,'INGRESO INVENTARIO LTE2'!$B$34:$B$2651,$B$49,'INGRESO INVENTARIO LTE2'!$C$34:$C$2651,A75)," ")</f>
        <v xml:space="preserve"> </v>
      </c>
      <c r="D75" s="176" t="str">
        <f>IF(A75=" "," ",SUMIFS('INGRESO INVENTARIO LTE2'!$G$34:$G$2651,'INGRESO INVENTARIO LTE2'!$B$34:$B$2651,$B$49,'INGRESO INVENTARIO LTE2'!$C$34:$C$2651,A75))</f>
        <v xml:space="preserve"> </v>
      </c>
      <c r="F75" s="177" t="str">
        <f>IF(A75=" "," ",COUNTIFS('INGRESO INVENTARIO LTE2'!$B$34:$B$2651,$F$49,'INGRESO INVENTARIO LTE2'!$C$34:$C$2651,A75))</f>
        <v xml:space="preserve"> </v>
      </c>
      <c r="G75" s="178" t="str">
        <f>IFERROR(AVERAGEIFS('INGRESO INVENTARIO LTE2'!$G$34:$G$2651,'INGRESO INVENTARIO LTE2'!$B$34:$B$2651,$F$49,'INGRESO INVENTARIO LTE2'!$C$34:$C$2651,A75)," ")</f>
        <v xml:space="preserve"> </v>
      </c>
      <c r="H75" s="178" t="str">
        <f>IF(A75=" "," ",SUMIFS('INGRESO INVENTARIO LTE2'!$G$34:$G$2651,'INGRESO INVENTARIO LTE2'!$B$34:$B$2651,$F$49,'INGRESO INVENTARIO LTE2'!$C$34:$C$2651,A75))</f>
        <v xml:space="preserve"> </v>
      </c>
    </row>
    <row r="76" spans="1:8" ht="20.100000000000001" customHeight="1">
      <c r="A76" s="175" t="str">
        <f>IF((IFERROR(INDEX('INGRESO INVENTARIO LTE2'!$C$34:'INGRESO INVENTARIO LTE2'!$C$2602,MATCH(0,INDEX(COUNTIF($A$50:A75,'INGRESO INVENTARIO LTE2'!$C$34:'INGRESO INVENTARIO LTE2'!$C$2602),),)),""))=0," ",IFERROR(INDEX('INGRESO INVENTARIO LTE2'!$C$34:'INGRESO INVENTARIO LTE2'!$C$2602,MATCH(0,INDEX(COUNTIF($A$50:A75,'INGRESO INVENTARIO LTE2'!$C$34:'INGRESO INVENTARIO LTE2'!$C$2602),),)),""))</f>
        <v xml:space="preserve"> </v>
      </c>
      <c r="B76" s="175" t="str">
        <f>IF(A76=" "," ",COUNTIFS('INGRESO INVENTARIO LTE2'!$B$34:$B$2651,$B$49,'INGRESO INVENTARIO LTE2'!$C$34:$C$2651,A76))</f>
        <v xml:space="preserve"> </v>
      </c>
      <c r="C76" s="176" t="str">
        <f>IFERROR(AVERAGEIFS('INGRESO INVENTARIO LTE2'!$G$34:$G$2651,'INGRESO INVENTARIO LTE2'!$B$34:$B$2651,$B$49,'INGRESO INVENTARIO LTE2'!$C$34:$C$2651,A76)," ")</f>
        <v xml:space="preserve"> </v>
      </c>
      <c r="D76" s="176" t="str">
        <f>IF(A76=" "," ",SUMIFS('INGRESO INVENTARIO LTE2'!$G$34:$G$2651,'INGRESO INVENTARIO LTE2'!$B$34:$B$2651,$B$49,'INGRESO INVENTARIO LTE2'!$C$34:$C$2651,A76))</f>
        <v xml:space="preserve"> </v>
      </c>
      <c r="F76" s="177" t="str">
        <f>IF(A76=" "," ",COUNTIFS('INGRESO INVENTARIO LTE2'!$B$34:$B$2651,$F$49,'INGRESO INVENTARIO LTE2'!$C$34:$C$2651,A76))</f>
        <v xml:space="preserve"> </v>
      </c>
      <c r="G76" s="178" t="str">
        <f>IFERROR(AVERAGEIFS('INGRESO INVENTARIO LTE2'!$G$34:$G$2651,'INGRESO INVENTARIO LTE2'!$B$34:$B$2651,$F$49,'INGRESO INVENTARIO LTE2'!$C$34:$C$2651,A76)," ")</f>
        <v xml:space="preserve"> </v>
      </c>
      <c r="H76" s="178" t="str">
        <f>IF(A76=" "," ",SUMIFS('INGRESO INVENTARIO LTE2'!$G$34:$G$2651,'INGRESO INVENTARIO LTE2'!$B$34:$B$2651,$F$49,'INGRESO INVENTARIO LTE2'!$C$34:$C$2651,A76))</f>
        <v xml:space="preserve"> </v>
      </c>
    </row>
    <row r="77" spans="1:8" ht="20.100000000000001" customHeight="1">
      <c r="A77" s="175" t="str">
        <f>IF((IFERROR(INDEX('INGRESO INVENTARIO LTE2'!$C$34:'INGRESO INVENTARIO LTE2'!$C$2602,MATCH(0,INDEX(COUNTIF($A$50:A76,'INGRESO INVENTARIO LTE2'!$C$34:'INGRESO INVENTARIO LTE2'!$C$2602),),)),""))=0," ",IFERROR(INDEX('INGRESO INVENTARIO LTE2'!$C$34:'INGRESO INVENTARIO LTE2'!$C$2602,MATCH(0,INDEX(COUNTIF($A$50:A76,'INGRESO INVENTARIO LTE2'!$C$34:'INGRESO INVENTARIO LTE2'!$C$2602),),)),""))</f>
        <v xml:space="preserve"> </v>
      </c>
      <c r="B77" s="175" t="str">
        <f>IF(A77=" "," ",COUNTIFS('INGRESO INVENTARIO LTE2'!$B$34:$B$2651,$B$49,'INGRESO INVENTARIO LTE2'!$C$34:$C$2651,A77))</f>
        <v xml:space="preserve"> </v>
      </c>
      <c r="C77" s="176" t="str">
        <f>IFERROR(AVERAGEIFS('INGRESO INVENTARIO LTE2'!$G$34:$G$2651,'INGRESO INVENTARIO LTE2'!$B$34:$B$2651,$B$49,'INGRESO INVENTARIO LTE2'!$C$34:$C$2651,A77)," ")</f>
        <v xml:space="preserve"> </v>
      </c>
      <c r="D77" s="176" t="str">
        <f>IF(A77=" "," ",SUMIFS('INGRESO INVENTARIO LTE2'!$G$34:$G$2651,'INGRESO INVENTARIO LTE2'!$B$34:$B$2651,$B$49,'INGRESO INVENTARIO LTE2'!$C$34:$C$2651,A77))</f>
        <v xml:space="preserve"> </v>
      </c>
      <c r="F77" s="177" t="str">
        <f>IF(A77=" "," ",COUNTIFS('INGRESO INVENTARIO LTE2'!$B$34:$B$2651,$F$49,'INGRESO INVENTARIO LTE2'!$C$34:$C$2651,A77))</f>
        <v xml:space="preserve"> </v>
      </c>
      <c r="G77" s="178" t="str">
        <f>IFERROR(AVERAGEIFS('INGRESO INVENTARIO LTE2'!$G$34:$G$2651,'INGRESO INVENTARIO LTE2'!$B$34:$B$2651,$F$49,'INGRESO INVENTARIO LTE2'!$C$34:$C$2651,A77)," ")</f>
        <v xml:space="preserve"> </v>
      </c>
      <c r="H77" s="178" t="str">
        <f>IF(A77=" "," ",SUMIFS('INGRESO INVENTARIO LTE2'!$G$34:$G$2651,'INGRESO INVENTARIO LTE2'!$B$34:$B$2651,$F$49,'INGRESO INVENTARIO LTE2'!$C$34:$C$2651,A77))</f>
        <v xml:space="preserve"> </v>
      </c>
    </row>
    <row r="78" spans="1:8" ht="20.100000000000001" customHeight="1">
      <c r="A78" s="175" t="str">
        <f>IF((IFERROR(INDEX('INGRESO INVENTARIO LTE2'!$C$34:'INGRESO INVENTARIO LTE2'!$C$2602,MATCH(0,INDEX(COUNTIF($A$50:A77,'INGRESO INVENTARIO LTE2'!$C$34:'INGRESO INVENTARIO LTE2'!$C$2602),),)),""))=0," ",IFERROR(INDEX('INGRESO INVENTARIO LTE2'!$C$34:'INGRESO INVENTARIO LTE2'!$C$2602,MATCH(0,INDEX(COUNTIF($A$50:A77,'INGRESO INVENTARIO LTE2'!$C$34:'INGRESO INVENTARIO LTE2'!$C$2602),),)),""))</f>
        <v xml:space="preserve"> </v>
      </c>
      <c r="B78" s="175" t="str">
        <f>IF(A78=" "," ",COUNTIFS('INGRESO INVENTARIO LTE2'!$B$34:$B$2651,$B$49,'INGRESO INVENTARIO LTE2'!$C$34:$C$2651,A78))</f>
        <v xml:space="preserve"> </v>
      </c>
      <c r="C78" s="176" t="str">
        <f>IFERROR(AVERAGEIFS('INGRESO INVENTARIO LTE2'!$G$34:$G$2651,'INGRESO INVENTARIO LTE2'!$B$34:$B$2651,$B$49,'INGRESO INVENTARIO LTE2'!$C$34:$C$2651,A78)," ")</f>
        <v xml:space="preserve"> </v>
      </c>
      <c r="D78" s="176" t="str">
        <f>IF(A78=" "," ",SUMIFS('INGRESO INVENTARIO LTE2'!$G$34:$G$2651,'INGRESO INVENTARIO LTE2'!$B$34:$B$2651,$B$49,'INGRESO INVENTARIO LTE2'!$C$34:$C$2651,A78))</f>
        <v xml:space="preserve"> </v>
      </c>
      <c r="F78" s="177" t="str">
        <f>IF(A78=" "," ",COUNTIFS('INGRESO INVENTARIO LTE2'!$B$34:$B$2651,$F$49,'INGRESO INVENTARIO LTE2'!$C$34:$C$2651,A78))</f>
        <v xml:space="preserve"> </v>
      </c>
      <c r="G78" s="178" t="str">
        <f>IFERROR(AVERAGEIFS('INGRESO INVENTARIO LTE2'!$G$34:$G$2651,'INGRESO INVENTARIO LTE2'!$B$34:$B$2651,$F$49,'INGRESO INVENTARIO LTE2'!$C$34:$C$2651,A78)," ")</f>
        <v xml:space="preserve"> </v>
      </c>
      <c r="H78" s="178" t="str">
        <f>IF(A78=" "," ",SUMIFS('INGRESO INVENTARIO LTE2'!$G$34:$G$2651,'INGRESO INVENTARIO LTE2'!$B$34:$B$2651,$F$49,'INGRESO INVENTARIO LTE2'!$C$34:$C$2651,A78))</f>
        <v xml:space="preserve"> </v>
      </c>
    </row>
    <row r="79" spans="1:8" ht="20.100000000000001" customHeight="1">
      <c r="A79" s="179"/>
      <c r="B79" s="180"/>
      <c r="C79" s="181"/>
      <c r="D79" s="182"/>
      <c r="E79" s="180"/>
      <c r="F79" s="181"/>
      <c r="G79" s="181"/>
    </row>
    <row r="80" spans="1:8" ht="20.100000000000001" customHeight="1">
      <c r="B80" s="183" t="s">
        <v>405</v>
      </c>
      <c r="C80" s="184"/>
      <c r="D80" s="184"/>
      <c r="E80" s="184"/>
      <c r="F80" s="184"/>
      <c r="G80" s="184"/>
      <c r="H80" s="185"/>
    </row>
    <row r="81" spans="2:8" ht="20.100000000000001" customHeight="1">
      <c r="B81" s="186"/>
      <c r="C81" s="187"/>
      <c r="D81" s="187"/>
      <c r="E81" s="187"/>
      <c r="F81" s="187"/>
      <c r="G81" s="187"/>
      <c r="H81" s="188"/>
    </row>
    <row r="82" spans="2:8" ht="20.100000000000001" customHeight="1">
      <c r="B82" s="186"/>
      <c r="C82" s="187"/>
      <c r="D82" s="187"/>
      <c r="E82" s="187"/>
      <c r="F82" s="187"/>
      <c r="G82" s="187"/>
      <c r="H82" s="188"/>
    </row>
    <row r="83" spans="2:8" ht="20.100000000000001" customHeight="1">
      <c r="B83" s="186"/>
      <c r="C83" s="189">
        <f>'INGRESO INVENTARIO LTE2'!D7</f>
        <v>0</v>
      </c>
      <c r="D83" s="187"/>
      <c r="E83" s="189">
        <f>D8</f>
        <v>0</v>
      </c>
      <c r="F83" s="187"/>
      <c r="G83" s="187"/>
      <c r="H83" s="191"/>
    </row>
    <row r="84" spans="2:8" ht="20.100000000000001" customHeight="1">
      <c r="B84" s="186"/>
      <c r="C84" s="192" t="str">
        <f>IF(D7=0,"","OPF")</f>
        <v/>
      </c>
      <c r="D84" s="187"/>
      <c r="E84" s="192" t="str">
        <f>IF(D8=0,"","P. Forestal")</f>
        <v/>
      </c>
      <c r="F84" s="187"/>
      <c r="G84" s="187"/>
      <c r="H84" s="193"/>
    </row>
    <row r="85" spans="2:8" ht="20.100000000000001" customHeight="1">
      <c r="B85" s="194"/>
      <c r="C85" s="195">
        <f>'INGRESO INVENTARIO LTE2'!G6</f>
        <v>0</v>
      </c>
      <c r="D85" s="195"/>
      <c r="E85" s="195">
        <f>'INGRESO INVENTARIO LTE2'!G7</f>
        <v>0</v>
      </c>
      <c r="F85" s="196"/>
      <c r="G85" s="195">
        <f>G8</f>
        <v>0</v>
      </c>
      <c r="H85" s="197"/>
    </row>
    <row r="87" spans="2:8" ht="20.100000000000001" customHeight="1">
      <c r="D87" s="79"/>
    </row>
    <row r="88" spans="2:8" ht="20.100000000000001" customHeight="1">
      <c r="D88" s="79"/>
    </row>
  </sheetData>
  <sheetProtection algorithmName="SHA-512" hashValue="gOSXd6NDe4IcBj6tJ4Jq9K5ADd/H4KoywF+QlWACVGvF5kr7NNyI+Y5p7zXkMzI3ovf5SboH1coLNm0Q6ED8Mg==" saltValue="Zv5NQtx+842isoZsQRXm+A==" spinCount="100000" sheet="1" objects="1" scenarios="1" formatCells="0" formatColumns="0" formatRows="0" insertColumns="0" insertRows="0"/>
  <dataConsolidate/>
  <mergeCells count="13">
    <mergeCell ref="G49:H49"/>
    <mergeCell ref="D6:E6"/>
    <mergeCell ref="D7:E7"/>
    <mergeCell ref="D8:E8"/>
    <mergeCell ref="C12:D12"/>
    <mergeCell ref="C13:D13"/>
    <mergeCell ref="C49:D49"/>
    <mergeCell ref="C2:D2"/>
    <mergeCell ref="F2:G2"/>
    <mergeCell ref="C3:D3"/>
    <mergeCell ref="F3:G3"/>
    <mergeCell ref="C4:D4"/>
    <mergeCell ref="F4:G4"/>
  </mergeCells>
  <conditionalFormatting sqref="F32:H78">
    <cfRule type="expression" dxfId="1" priority="1" stopIfTrue="1">
      <formula>$B$13=" "</formula>
    </cfRule>
  </conditionalFormatting>
  <printOptions horizontalCentered="1"/>
  <pageMargins left="0.39370078740157483" right="0.39370078740157483" top="1.5354330708661419" bottom="0.78740157480314965" header="0.31496062992125984" footer="0.31496062992125984"/>
  <pageSetup paperSize="9" scale="55" orientation="portrait" r:id="rId1"/>
  <headerFooter>
    <oddHeader>&amp;C&amp;G
&amp;"Bookman Old Style,Negrita"LICENCIAS DE APROVECHAMIENTO FORESTAL
RESUMEN DE INVENTARIO</oddHeader>
    <oddFooter>&amp;L&amp;A&amp;C&amp;P de &amp;N&amp;R&amp;F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>
    <tabColor theme="6" tint="-0.249977111117893"/>
  </sheetPr>
  <dimension ref="A1:GP2651"/>
  <sheetViews>
    <sheetView showGridLines="0" showZeros="0" zoomScaleNormal="100" workbookViewId="0">
      <selection activeCell="D6" sqref="D6:E8"/>
    </sheetView>
  </sheetViews>
  <sheetFormatPr baseColWidth="10" defaultRowHeight="20.100000000000001" customHeight="1"/>
  <cols>
    <col min="1" max="1" width="2.42578125" style="7" customWidth="1"/>
    <col min="2" max="2" width="22.7109375" style="7" customWidth="1"/>
    <col min="3" max="3" width="18.7109375" style="7" customWidth="1"/>
    <col min="4" max="4" width="23.7109375" style="7" customWidth="1"/>
    <col min="5" max="5" width="21" style="7" customWidth="1"/>
    <col min="6" max="6" width="25.85546875" style="7" bestFit="1" customWidth="1"/>
    <col min="7" max="7" width="24.5703125" style="7" customWidth="1"/>
    <col min="8" max="8" width="12" style="7" bestFit="1" customWidth="1"/>
    <col min="9" max="9" width="5" style="7" customWidth="1"/>
    <col min="11" max="11" width="12.85546875" bestFit="1" customWidth="1"/>
    <col min="43" max="44" width="11.42578125" style="21"/>
    <col min="45" max="45" width="11.28515625" style="21" customWidth="1"/>
    <col min="56" max="16384" width="11.42578125" style="7"/>
  </cols>
  <sheetData>
    <row r="1" spans="2:13" ht="20.100000000000001" customHeight="1">
      <c r="B1" s="18" t="s">
        <v>400</v>
      </c>
      <c r="C1" s="19"/>
      <c r="D1" s="19"/>
      <c r="E1" s="220" t="e">
        <f>VLOOKUP(C2,'Provincias y cantones'!B3:D26,3,FALSE)</f>
        <v>#N/A</v>
      </c>
      <c r="F1" s="19"/>
      <c r="G1" s="20"/>
    </row>
    <row r="2" spans="2:13" ht="20.100000000000001" customHeight="1">
      <c r="B2" s="24" t="s">
        <v>389</v>
      </c>
      <c r="C2" s="237"/>
      <c r="D2" s="238"/>
      <c r="E2" s="24" t="s">
        <v>387</v>
      </c>
      <c r="F2" s="237"/>
      <c r="G2" s="238"/>
    </row>
    <row r="3" spans="2:13" ht="20.100000000000001" customHeight="1">
      <c r="B3" s="26" t="s">
        <v>388</v>
      </c>
      <c r="C3" s="237"/>
      <c r="D3" s="238"/>
      <c r="E3" s="27" t="s">
        <v>399</v>
      </c>
      <c r="F3" s="28" t="str">
        <f>IFERROR(VLOOKUP($C$2,Hoja1!F2:G29,2,0),"")</f>
        <v/>
      </c>
      <c r="G3" s="29"/>
      <c r="H3" s="30"/>
    </row>
    <row r="4" spans="2:13" ht="20.100000000000001" customHeight="1">
      <c r="B4" s="31" t="s">
        <v>390</v>
      </c>
      <c r="C4" s="241"/>
      <c r="D4" s="242"/>
      <c r="E4" s="32" t="s">
        <v>391</v>
      </c>
      <c r="F4" s="241"/>
      <c r="G4" s="242"/>
      <c r="H4" s="30"/>
    </row>
    <row r="5" spans="2:13" ht="20.100000000000001" customHeight="1">
      <c r="B5" s="18" t="s">
        <v>401</v>
      </c>
      <c r="C5" s="19"/>
      <c r="D5" s="19"/>
      <c r="E5" s="19"/>
      <c r="F5" s="19"/>
      <c r="G5" s="20"/>
      <c r="H5" s="30"/>
    </row>
    <row r="6" spans="2:13" ht="20.100000000000001" customHeight="1">
      <c r="B6" s="24" t="s">
        <v>392</v>
      </c>
      <c r="C6" s="24"/>
      <c r="D6" s="243"/>
      <c r="E6" s="243"/>
      <c r="F6" s="24" t="s">
        <v>394</v>
      </c>
      <c r="G6" s="233"/>
      <c r="H6" s="30"/>
      <c r="M6" s="234"/>
    </row>
    <row r="7" spans="2:13" ht="20.100000000000001" customHeight="1">
      <c r="B7" s="24" t="s">
        <v>393</v>
      </c>
      <c r="C7" s="24"/>
      <c r="D7" s="243"/>
      <c r="E7" s="243"/>
      <c r="F7" s="24" t="s">
        <v>394</v>
      </c>
      <c r="G7" s="233"/>
    </row>
    <row r="8" spans="2:13" ht="20.100000000000001" customHeight="1">
      <c r="B8" s="24" t="s">
        <v>2024</v>
      </c>
      <c r="C8" s="24"/>
      <c r="D8" s="243"/>
      <c r="E8" s="243"/>
      <c r="F8" s="24" t="s">
        <v>2026</v>
      </c>
      <c r="G8" s="233"/>
    </row>
    <row r="9" spans="2:13" ht="20.100000000000001" customHeight="1">
      <c r="B9" s="18" t="s">
        <v>402</v>
      </c>
      <c r="C9" s="19"/>
      <c r="D9" s="19"/>
      <c r="E9" s="19"/>
      <c r="F9" s="228" t="str">
        <f>IF(ISBLANK(C12)," ",VLOOKUP(C12,ESPECIE,3,FALSE))</f>
        <v xml:space="preserve"> </v>
      </c>
      <c r="G9" s="229" t="str">
        <f>IF(ISBLANK(C13)," ",VLOOKUP(C13,ESPECIE,3,FALSE))</f>
        <v xml:space="preserve"> </v>
      </c>
    </row>
    <row r="10" spans="2:13" ht="20.100000000000001" customHeight="1">
      <c r="B10" s="221" t="s">
        <v>453</v>
      </c>
      <c r="C10" s="33"/>
      <c r="D10" s="222" t="s">
        <v>455</v>
      </c>
      <c r="E10" s="35"/>
      <c r="F10" s="222" t="s">
        <v>452</v>
      </c>
      <c r="G10" s="36"/>
    </row>
    <row r="11" spans="2:13" ht="20.100000000000001" customHeight="1">
      <c r="B11" s="31" t="s">
        <v>457</v>
      </c>
      <c r="C11" s="32"/>
      <c r="D11" s="244"/>
      <c r="E11" s="245"/>
      <c r="F11" s="34" t="s">
        <v>408</v>
      </c>
      <c r="G11" s="12"/>
    </row>
    <row r="12" spans="2:13" ht="20.100000000000001" customHeight="1">
      <c r="B12" s="37" t="str">
        <f>IF(ISTEXT(C12),"Especie1"," ")</f>
        <v xml:space="preserve"> </v>
      </c>
      <c r="C12" s="239"/>
      <c r="D12" s="240"/>
      <c r="E12" s="223" t="str">
        <f>IF(ISBLANK(C12)," ",VLOOKUP(C12,ESPECIE,2,FALSE))</f>
        <v xml:space="preserve"> </v>
      </c>
      <c r="F12" s="230" t="str">
        <f>"Factor forma "&amp;IF(ISBLANK(C12)," ",VLOOKUP(C12,ESPECIE,3,FALSE))</f>
        <v xml:space="preserve">Factor forma  </v>
      </c>
      <c r="G12" s="61" t="str">
        <f>IF(G10="Raleo","Intensidad de raleo","")</f>
        <v/>
      </c>
    </row>
    <row r="13" spans="2:13" ht="20.100000000000001" customHeight="1">
      <c r="B13" s="37" t="str">
        <f>IF(ISTEXT(C13),"Especie2"," ")</f>
        <v xml:space="preserve"> </v>
      </c>
      <c r="C13" s="239"/>
      <c r="D13" s="240"/>
      <c r="E13" s="223" t="str">
        <f>IF(ISBLANK(C13)," ",VLOOKUP(C13,ESPECIE,2,FALSE))</f>
        <v xml:space="preserve"> </v>
      </c>
      <c r="F13" s="230" t="str">
        <f>"Factor forma "&amp;IF(ISBLANK(C13)," ",VLOOKUP(C13,ESPECIE,3,FALSE))</f>
        <v xml:space="preserve">Factor forma  </v>
      </c>
      <c r="G13" s="225"/>
    </row>
    <row r="14" spans="2:13" ht="20.100000000000001" customHeight="1">
      <c r="B14" s="18" t="s">
        <v>403</v>
      </c>
      <c r="C14" s="19"/>
      <c r="D14" s="19"/>
      <c r="E14" s="19"/>
      <c r="F14" s="19"/>
      <c r="G14" s="20"/>
    </row>
    <row r="15" spans="2:13" ht="20.100000000000001" customHeight="1">
      <c r="B15" s="38" t="s">
        <v>397</v>
      </c>
      <c r="C15" s="39" t="s">
        <v>395</v>
      </c>
      <c r="D15" s="38" t="s">
        <v>396</v>
      </c>
      <c r="E15" s="38" t="s">
        <v>397</v>
      </c>
      <c r="F15" s="39" t="s">
        <v>395</v>
      </c>
      <c r="G15" s="38" t="s">
        <v>396</v>
      </c>
    </row>
    <row r="16" spans="2:13" ht="20.100000000000001" customHeight="1">
      <c r="B16" s="40">
        <f>IF(C16&gt;0,1,0)</f>
        <v>0</v>
      </c>
      <c r="C16" s="11"/>
      <c r="D16" s="11"/>
      <c r="E16" s="41">
        <f>IF(F16&gt;0,IF(B30&gt;0,B30+1,0),0)</f>
        <v>0</v>
      </c>
      <c r="F16" s="11"/>
      <c r="G16" s="11"/>
    </row>
    <row r="17" spans="1:8" ht="20.100000000000001" customHeight="1">
      <c r="B17" s="40">
        <f t="shared" ref="B17:B30" si="0">IF(C17&gt;0,IF(B16&gt;0,B16+1,0),0)</f>
        <v>0</v>
      </c>
      <c r="C17" s="11"/>
      <c r="D17" s="11"/>
      <c r="E17" s="41">
        <f t="shared" ref="E17:E30" si="1">IF(F17&gt;0,IF(E16&gt;0,E16+1,0),0)</f>
        <v>0</v>
      </c>
      <c r="F17" s="11"/>
      <c r="G17" s="11"/>
    </row>
    <row r="18" spans="1:8" ht="20.100000000000001" customHeight="1">
      <c r="B18" s="40">
        <f t="shared" si="0"/>
        <v>0</v>
      </c>
      <c r="C18" s="11"/>
      <c r="D18" s="11"/>
      <c r="E18" s="41">
        <f t="shared" si="1"/>
        <v>0</v>
      </c>
      <c r="F18" s="11"/>
      <c r="G18" s="11"/>
    </row>
    <row r="19" spans="1:8" ht="20.100000000000001" customHeight="1">
      <c r="B19" s="40">
        <f t="shared" si="0"/>
        <v>0</v>
      </c>
      <c r="C19" s="11"/>
      <c r="D19" s="11"/>
      <c r="E19" s="41">
        <f t="shared" si="1"/>
        <v>0</v>
      </c>
      <c r="F19" s="11"/>
      <c r="G19" s="11"/>
    </row>
    <row r="20" spans="1:8" ht="20.100000000000001" customHeight="1">
      <c r="B20" s="40">
        <f t="shared" si="0"/>
        <v>0</v>
      </c>
      <c r="C20" s="11"/>
      <c r="D20" s="11"/>
      <c r="E20" s="41">
        <f t="shared" si="1"/>
        <v>0</v>
      </c>
      <c r="F20" s="11"/>
      <c r="G20" s="11"/>
    </row>
    <row r="21" spans="1:8" ht="20.100000000000001" customHeight="1">
      <c r="B21" s="40">
        <f t="shared" si="0"/>
        <v>0</v>
      </c>
      <c r="C21" s="11"/>
      <c r="D21" s="11"/>
      <c r="E21" s="41">
        <f t="shared" si="1"/>
        <v>0</v>
      </c>
      <c r="F21" s="11"/>
      <c r="G21" s="11"/>
    </row>
    <row r="22" spans="1:8" ht="20.100000000000001" customHeight="1">
      <c r="B22" s="40">
        <f t="shared" si="0"/>
        <v>0</v>
      </c>
      <c r="C22" s="11"/>
      <c r="D22" s="11"/>
      <c r="E22" s="41">
        <f t="shared" si="1"/>
        <v>0</v>
      </c>
      <c r="F22" s="11"/>
      <c r="G22" s="11"/>
    </row>
    <row r="23" spans="1:8" ht="20.100000000000001" customHeight="1">
      <c r="B23" s="40">
        <f t="shared" si="0"/>
        <v>0</v>
      </c>
      <c r="C23" s="11"/>
      <c r="D23" s="11"/>
      <c r="E23" s="41">
        <f t="shared" si="1"/>
        <v>0</v>
      </c>
      <c r="F23" s="11"/>
      <c r="G23" s="11"/>
    </row>
    <row r="24" spans="1:8" ht="20.100000000000001" customHeight="1">
      <c r="B24" s="40">
        <f t="shared" si="0"/>
        <v>0</v>
      </c>
      <c r="C24" s="11"/>
      <c r="D24" s="11"/>
      <c r="E24" s="41">
        <f t="shared" si="1"/>
        <v>0</v>
      </c>
      <c r="F24" s="11"/>
      <c r="G24" s="11"/>
    </row>
    <row r="25" spans="1:8" ht="20.100000000000001" customHeight="1">
      <c r="B25" s="40">
        <f t="shared" si="0"/>
        <v>0</v>
      </c>
      <c r="C25" s="11"/>
      <c r="D25" s="11"/>
      <c r="E25" s="41">
        <f t="shared" si="1"/>
        <v>0</v>
      </c>
      <c r="F25" s="11"/>
      <c r="G25" s="11"/>
    </row>
    <row r="26" spans="1:8" ht="20.100000000000001" customHeight="1">
      <c r="B26" s="40">
        <f t="shared" si="0"/>
        <v>0</v>
      </c>
      <c r="C26" s="11"/>
      <c r="D26" s="11"/>
      <c r="E26" s="41">
        <f t="shared" si="1"/>
        <v>0</v>
      </c>
      <c r="F26" s="11"/>
      <c r="G26" s="11"/>
    </row>
    <row r="27" spans="1:8" ht="20.100000000000001" customHeight="1">
      <c r="B27" s="40">
        <f t="shared" si="0"/>
        <v>0</v>
      </c>
      <c r="C27" s="11"/>
      <c r="D27" s="11"/>
      <c r="E27" s="41">
        <f t="shared" si="1"/>
        <v>0</v>
      </c>
      <c r="F27" s="11"/>
      <c r="G27" s="11"/>
    </row>
    <row r="28" spans="1:8" ht="20.100000000000001" customHeight="1">
      <c r="B28" s="40">
        <f t="shared" si="0"/>
        <v>0</v>
      </c>
      <c r="C28" s="11"/>
      <c r="D28" s="11"/>
      <c r="E28" s="41">
        <f t="shared" si="1"/>
        <v>0</v>
      </c>
      <c r="F28" s="11"/>
      <c r="G28" s="11"/>
    </row>
    <row r="29" spans="1:8" ht="20.100000000000001" customHeight="1">
      <c r="B29" s="40">
        <f t="shared" si="0"/>
        <v>0</v>
      </c>
      <c r="C29" s="11"/>
      <c r="D29" s="11"/>
      <c r="E29" s="41">
        <f t="shared" si="1"/>
        <v>0</v>
      </c>
      <c r="F29" s="11"/>
      <c r="G29" s="11"/>
    </row>
    <row r="30" spans="1:8" ht="20.100000000000001" customHeight="1">
      <c r="B30" s="40">
        <f t="shared" si="0"/>
        <v>0</v>
      </c>
      <c r="C30" s="11"/>
      <c r="D30" s="11"/>
      <c r="E30" s="41">
        <f t="shared" si="1"/>
        <v>0</v>
      </c>
      <c r="F30" s="11"/>
      <c r="G30" s="11"/>
    </row>
    <row r="32" spans="1:8" ht="20.100000000000001" customHeight="1">
      <c r="A32" s="226"/>
      <c r="B32" s="18" t="s">
        <v>404</v>
      </c>
      <c r="C32" s="44"/>
      <c r="D32" s="19"/>
      <c r="E32" s="19"/>
      <c r="F32" s="19"/>
      <c r="G32" s="45"/>
      <c r="H32" s="46"/>
    </row>
    <row r="33" spans="2:45" ht="20.100000000000001" customHeight="1">
      <c r="B33" s="47" t="s">
        <v>449</v>
      </c>
      <c r="C33" s="47" t="s">
        <v>397</v>
      </c>
      <c r="D33" s="48" t="s">
        <v>398</v>
      </c>
      <c r="E33" s="49" t="s">
        <v>450</v>
      </c>
      <c r="F33" s="50" t="s">
        <v>456</v>
      </c>
      <c r="G33" s="47" t="s">
        <v>0</v>
      </c>
      <c r="AQ33" s="52"/>
      <c r="AR33" s="51"/>
      <c r="AS33" s="52"/>
    </row>
    <row r="34" spans="2:45" ht="20.100000000000001" customHeight="1">
      <c r="B34" s="11"/>
      <c r="C34" s="11"/>
      <c r="D34" s="12"/>
      <c r="E34" s="13"/>
      <c r="F34" s="14"/>
      <c r="G34" s="53" t="str">
        <f t="shared" ref="G34:G97" si="2">IFERROR(IF(ISBLANK(C34)," ",IF(ISBLANK(D34),"NUM ARBOL",IF(ISBLANK(E34),"DAP",IF(ISBLANK(F34),"ALTURA",IF($E$33="DAP (cm)",PI()*((E34/100)^2)/4*F34*$F$9,IF($E$33="CAP (cm)",PI()*((E34/PI()/100)^2)/4*F34*$F$9))))))," ")</f>
        <v xml:space="preserve"> </v>
      </c>
    </row>
    <row r="35" spans="2:45" ht="20.100000000000001" customHeight="1">
      <c r="B35" s="11"/>
      <c r="C35" s="11"/>
      <c r="D35" s="15"/>
      <c r="E35" s="13"/>
      <c r="F35" s="14"/>
      <c r="G35" s="53" t="str">
        <f t="shared" si="2"/>
        <v xml:space="preserve"> </v>
      </c>
    </row>
    <row r="36" spans="2:45" ht="20.100000000000001" customHeight="1">
      <c r="B36" s="11"/>
      <c r="C36" s="11"/>
      <c r="D36" s="12"/>
      <c r="E36" s="13"/>
      <c r="F36" s="14"/>
      <c r="G36" s="53" t="str">
        <f t="shared" si="2"/>
        <v xml:space="preserve"> </v>
      </c>
    </row>
    <row r="37" spans="2:45" ht="20.100000000000001" customHeight="1">
      <c r="B37" s="11"/>
      <c r="C37" s="11"/>
      <c r="D37" s="12"/>
      <c r="E37" s="13"/>
      <c r="F37" s="14"/>
      <c r="G37" s="53" t="str">
        <f t="shared" si="2"/>
        <v xml:space="preserve"> </v>
      </c>
    </row>
    <row r="38" spans="2:45" ht="20.100000000000001" customHeight="1">
      <c r="B38" s="11"/>
      <c r="C38" s="11"/>
      <c r="D38" s="15"/>
      <c r="E38" s="13"/>
      <c r="F38" s="14"/>
      <c r="G38" s="53" t="str">
        <f t="shared" si="2"/>
        <v xml:space="preserve"> </v>
      </c>
    </row>
    <row r="39" spans="2:45" ht="20.100000000000001" customHeight="1">
      <c r="B39" s="11"/>
      <c r="C39" s="11"/>
      <c r="D39" s="12"/>
      <c r="E39" s="13"/>
      <c r="F39" s="14"/>
      <c r="G39" s="53" t="str">
        <f t="shared" si="2"/>
        <v xml:space="preserve"> </v>
      </c>
    </row>
    <row r="40" spans="2:45" ht="20.100000000000001" customHeight="1">
      <c r="B40" s="11"/>
      <c r="C40" s="11"/>
      <c r="D40" s="12"/>
      <c r="E40" s="13"/>
      <c r="F40" s="14"/>
      <c r="G40" s="53" t="str">
        <f t="shared" si="2"/>
        <v xml:space="preserve"> </v>
      </c>
    </row>
    <row r="41" spans="2:45" ht="20.100000000000001" customHeight="1">
      <c r="B41" s="11"/>
      <c r="C41" s="11"/>
      <c r="D41" s="15"/>
      <c r="E41" s="13"/>
      <c r="F41" s="14"/>
      <c r="G41" s="53" t="str">
        <f t="shared" si="2"/>
        <v xml:space="preserve"> </v>
      </c>
    </row>
    <row r="42" spans="2:45" ht="20.100000000000001" customHeight="1">
      <c r="B42" s="11"/>
      <c r="C42" s="11"/>
      <c r="D42" s="12"/>
      <c r="E42" s="13"/>
      <c r="F42" s="14"/>
      <c r="G42" s="53" t="str">
        <f t="shared" si="2"/>
        <v xml:space="preserve"> </v>
      </c>
    </row>
    <row r="43" spans="2:45" ht="20.100000000000001" customHeight="1">
      <c r="B43" s="11"/>
      <c r="C43" s="11"/>
      <c r="D43" s="12"/>
      <c r="E43" s="13"/>
      <c r="F43" s="14"/>
      <c r="G43" s="53" t="str">
        <f t="shared" si="2"/>
        <v xml:space="preserve"> </v>
      </c>
    </row>
    <row r="44" spans="2:45" ht="20.100000000000001" customHeight="1">
      <c r="B44" s="11"/>
      <c r="C44" s="11"/>
      <c r="D44" s="15"/>
      <c r="E44" s="13"/>
      <c r="F44" s="14"/>
      <c r="G44" s="53" t="str">
        <f t="shared" si="2"/>
        <v xml:space="preserve"> </v>
      </c>
    </row>
    <row r="45" spans="2:45" ht="20.100000000000001" customHeight="1">
      <c r="B45" s="11"/>
      <c r="C45" s="11"/>
      <c r="D45" s="12"/>
      <c r="E45" s="13"/>
      <c r="F45" s="14"/>
      <c r="G45" s="53" t="str">
        <f t="shared" si="2"/>
        <v xml:space="preserve"> </v>
      </c>
    </row>
    <row r="46" spans="2:45" ht="20.100000000000001" customHeight="1">
      <c r="B46" s="11"/>
      <c r="C46" s="11"/>
      <c r="D46" s="12"/>
      <c r="E46" s="13"/>
      <c r="F46" s="14"/>
      <c r="G46" s="53" t="str">
        <f t="shared" si="2"/>
        <v xml:space="preserve"> </v>
      </c>
    </row>
    <row r="47" spans="2:45" ht="20.100000000000001" customHeight="1">
      <c r="B47" s="11"/>
      <c r="C47" s="11"/>
      <c r="D47" s="15"/>
      <c r="E47" s="13"/>
      <c r="F47" s="14"/>
      <c r="G47" s="53" t="str">
        <f t="shared" si="2"/>
        <v xml:space="preserve"> </v>
      </c>
    </row>
    <row r="48" spans="2:45" ht="20.100000000000001" customHeight="1">
      <c r="B48" s="11"/>
      <c r="C48" s="11"/>
      <c r="D48" s="12"/>
      <c r="E48" s="13"/>
      <c r="F48" s="14"/>
      <c r="G48" s="53" t="str">
        <f t="shared" si="2"/>
        <v xml:space="preserve"> </v>
      </c>
    </row>
    <row r="49" spans="2:7" ht="20.100000000000001" customHeight="1">
      <c r="B49" s="11"/>
      <c r="C49" s="11"/>
      <c r="D49" s="12"/>
      <c r="E49" s="13"/>
      <c r="F49" s="14"/>
      <c r="G49" s="53" t="str">
        <f t="shared" si="2"/>
        <v xml:space="preserve"> </v>
      </c>
    </row>
    <row r="50" spans="2:7" ht="20.100000000000001" customHeight="1">
      <c r="B50" s="11"/>
      <c r="C50" s="11"/>
      <c r="D50" s="15"/>
      <c r="E50" s="13"/>
      <c r="F50" s="14"/>
      <c r="G50" s="53" t="str">
        <f t="shared" si="2"/>
        <v xml:space="preserve"> </v>
      </c>
    </row>
    <row r="51" spans="2:7" ht="20.100000000000001" customHeight="1">
      <c r="B51" s="11"/>
      <c r="C51" s="11"/>
      <c r="D51" s="12"/>
      <c r="E51" s="13"/>
      <c r="F51" s="14"/>
      <c r="G51" s="53" t="str">
        <f t="shared" si="2"/>
        <v xml:space="preserve"> </v>
      </c>
    </row>
    <row r="52" spans="2:7" ht="20.100000000000001" customHeight="1">
      <c r="B52" s="11"/>
      <c r="C52" s="11"/>
      <c r="D52" s="12"/>
      <c r="E52" s="13"/>
      <c r="F52" s="14"/>
      <c r="G52" s="53" t="str">
        <f t="shared" si="2"/>
        <v xml:space="preserve"> </v>
      </c>
    </row>
    <row r="53" spans="2:7" ht="20.100000000000001" customHeight="1">
      <c r="B53" s="11"/>
      <c r="C53" s="11"/>
      <c r="D53" s="15"/>
      <c r="E53" s="13"/>
      <c r="F53" s="14"/>
      <c r="G53" s="53" t="str">
        <f t="shared" si="2"/>
        <v xml:space="preserve"> </v>
      </c>
    </row>
    <row r="54" spans="2:7" ht="20.100000000000001" customHeight="1">
      <c r="B54" s="11"/>
      <c r="C54" s="11"/>
      <c r="D54" s="12"/>
      <c r="E54" s="13"/>
      <c r="F54" s="14"/>
      <c r="G54" s="53" t="str">
        <f t="shared" si="2"/>
        <v xml:space="preserve"> </v>
      </c>
    </row>
    <row r="55" spans="2:7" ht="20.100000000000001" customHeight="1">
      <c r="B55" s="11"/>
      <c r="C55" s="11"/>
      <c r="D55" s="12"/>
      <c r="E55" s="13"/>
      <c r="F55" s="14"/>
      <c r="G55" s="53" t="str">
        <f t="shared" si="2"/>
        <v xml:space="preserve"> </v>
      </c>
    </row>
    <row r="56" spans="2:7" ht="20.100000000000001" customHeight="1">
      <c r="B56" s="11"/>
      <c r="C56" s="11"/>
      <c r="D56" s="15"/>
      <c r="E56" s="13"/>
      <c r="F56" s="14"/>
      <c r="G56" s="53" t="str">
        <f t="shared" si="2"/>
        <v xml:space="preserve"> </v>
      </c>
    </row>
    <row r="57" spans="2:7" ht="20.100000000000001" customHeight="1">
      <c r="B57" s="11"/>
      <c r="C57" s="11"/>
      <c r="D57" s="12"/>
      <c r="E57" s="13"/>
      <c r="F57" s="14"/>
      <c r="G57" s="53" t="str">
        <f t="shared" si="2"/>
        <v xml:space="preserve"> </v>
      </c>
    </row>
    <row r="58" spans="2:7" ht="20.100000000000001" customHeight="1">
      <c r="B58" s="11"/>
      <c r="C58" s="11"/>
      <c r="D58" s="12"/>
      <c r="E58" s="13"/>
      <c r="F58" s="14"/>
      <c r="G58" s="53" t="str">
        <f t="shared" si="2"/>
        <v xml:space="preserve"> </v>
      </c>
    </row>
    <row r="59" spans="2:7" ht="20.100000000000001" customHeight="1">
      <c r="B59" s="11"/>
      <c r="C59" s="11"/>
      <c r="D59" s="15"/>
      <c r="E59" s="13"/>
      <c r="F59" s="14"/>
      <c r="G59" s="53" t="str">
        <f t="shared" si="2"/>
        <v xml:space="preserve"> </v>
      </c>
    </row>
    <row r="60" spans="2:7" ht="20.100000000000001" customHeight="1">
      <c r="B60" s="11"/>
      <c r="C60" s="11"/>
      <c r="D60" s="12"/>
      <c r="E60" s="13"/>
      <c r="F60" s="14"/>
      <c r="G60" s="53" t="str">
        <f t="shared" si="2"/>
        <v xml:space="preserve"> </v>
      </c>
    </row>
    <row r="61" spans="2:7" ht="20.100000000000001" customHeight="1">
      <c r="B61" s="11"/>
      <c r="C61" s="11"/>
      <c r="D61" s="12"/>
      <c r="E61" s="13"/>
      <c r="F61" s="14"/>
      <c r="G61" s="53" t="str">
        <f t="shared" si="2"/>
        <v xml:space="preserve"> </v>
      </c>
    </row>
    <row r="62" spans="2:7" ht="20.100000000000001" customHeight="1">
      <c r="B62" s="11"/>
      <c r="C62" s="11"/>
      <c r="D62" s="15"/>
      <c r="E62" s="13"/>
      <c r="F62" s="14"/>
      <c r="G62" s="53" t="str">
        <f t="shared" si="2"/>
        <v xml:space="preserve"> </v>
      </c>
    </row>
    <row r="63" spans="2:7" ht="20.100000000000001" customHeight="1">
      <c r="B63" s="11"/>
      <c r="C63" s="11"/>
      <c r="D63" s="12"/>
      <c r="E63" s="13"/>
      <c r="F63" s="14"/>
      <c r="G63" s="53" t="str">
        <f t="shared" si="2"/>
        <v xml:space="preserve"> </v>
      </c>
    </row>
    <row r="64" spans="2:7" ht="20.100000000000001" customHeight="1">
      <c r="B64" s="11"/>
      <c r="C64" s="11"/>
      <c r="D64" s="12"/>
      <c r="E64" s="13"/>
      <c r="F64" s="14"/>
      <c r="G64" s="53" t="str">
        <f t="shared" si="2"/>
        <v xml:space="preserve"> </v>
      </c>
    </row>
    <row r="65" spans="2:7" ht="20.100000000000001" customHeight="1">
      <c r="B65" s="11"/>
      <c r="C65" s="11"/>
      <c r="D65" s="15"/>
      <c r="E65" s="13"/>
      <c r="F65" s="14"/>
      <c r="G65" s="53" t="str">
        <f t="shared" si="2"/>
        <v xml:space="preserve"> </v>
      </c>
    </row>
    <row r="66" spans="2:7" ht="20.100000000000001" customHeight="1">
      <c r="B66" s="11"/>
      <c r="C66" s="11"/>
      <c r="D66" s="12"/>
      <c r="E66" s="13"/>
      <c r="F66" s="14"/>
      <c r="G66" s="53" t="str">
        <f t="shared" si="2"/>
        <v xml:space="preserve"> </v>
      </c>
    </row>
    <row r="67" spans="2:7" ht="20.100000000000001" customHeight="1">
      <c r="B67" s="11"/>
      <c r="C67" s="11"/>
      <c r="D67" s="12"/>
      <c r="E67" s="13"/>
      <c r="F67" s="14"/>
      <c r="G67" s="53" t="str">
        <f t="shared" si="2"/>
        <v xml:space="preserve"> </v>
      </c>
    </row>
    <row r="68" spans="2:7" ht="20.100000000000001" customHeight="1">
      <c r="B68" s="11"/>
      <c r="C68" s="11"/>
      <c r="D68" s="15"/>
      <c r="E68" s="13"/>
      <c r="F68" s="14"/>
      <c r="G68" s="53" t="str">
        <f t="shared" si="2"/>
        <v xml:space="preserve"> </v>
      </c>
    </row>
    <row r="69" spans="2:7" ht="20.100000000000001" customHeight="1">
      <c r="B69" s="11"/>
      <c r="C69" s="11"/>
      <c r="D69" s="12"/>
      <c r="E69" s="13"/>
      <c r="F69" s="14"/>
      <c r="G69" s="53" t="str">
        <f t="shared" si="2"/>
        <v xml:space="preserve"> </v>
      </c>
    </row>
    <row r="70" spans="2:7" ht="20.100000000000001" customHeight="1">
      <c r="B70" s="11"/>
      <c r="C70" s="11"/>
      <c r="D70" s="12"/>
      <c r="E70" s="13"/>
      <c r="F70" s="14"/>
      <c r="G70" s="53" t="str">
        <f t="shared" si="2"/>
        <v xml:space="preserve"> </v>
      </c>
    </row>
    <row r="71" spans="2:7" ht="20.100000000000001" customHeight="1">
      <c r="B71" s="11"/>
      <c r="C71" s="11"/>
      <c r="D71" s="15"/>
      <c r="E71" s="13"/>
      <c r="F71" s="14"/>
      <c r="G71" s="53" t="str">
        <f t="shared" si="2"/>
        <v xml:space="preserve"> </v>
      </c>
    </row>
    <row r="72" spans="2:7" ht="20.100000000000001" customHeight="1">
      <c r="B72" s="11"/>
      <c r="C72" s="11"/>
      <c r="D72" s="12"/>
      <c r="E72" s="13"/>
      <c r="F72" s="14"/>
      <c r="G72" s="53" t="str">
        <f t="shared" si="2"/>
        <v xml:space="preserve"> </v>
      </c>
    </row>
    <row r="73" spans="2:7" ht="20.100000000000001" customHeight="1">
      <c r="B73" s="11"/>
      <c r="C73" s="11"/>
      <c r="D73" s="12"/>
      <c r="E73" s="13"/>
      <c r="F73" s="14"/>
      <c r="G73" s="53" t="str">
        <f t="shared" si="2"/>
        <v xml:space="preserve"> </v>
      </c>
    </row>
    <row r="74" spans="2:7" ht="20.100000000000001" customHeight="1">
      <c r="B74" s="11"/>
      <c r="C74" s="11"/>
      <c r="D74" s="15"/>
      <c r="E74" s="13"/>
      <c r="F74" s="14"/>
      <c r="G74" s="53" t="str">
        <f t="shared" si="2"/>
        <v xml:space="preserve"> </v>
      </c>
    </row>
    <row r="75" spans="2:7" ht="20.100000000000001" customHeight="1">
      <c r="B75" s="11"/>
      <c r="C75" s="11"/>
      <c r="D75" s="12"/>
      <c r="E75" s="13"/>
      <c r="F75" s="14"/>
      <c r="G75" s="53" t="str">
        <f t="shared" si="2"/>
        <v xml:space="preserve"> </v>
      </c>
    </row>
    <row r="76" spans="2:7" ht="20.100000000000001" customHeight="1">
      <c r="B76" s="11"/>
      <c r="C76" s="11"/>
      <c r="D76" s="12"/>
      <c r="E76" s="13"/>
      <c r="F76" s="14"/>
      <c r="G76" s="53" t="str">
        <f t="shared" si="2"/>
        <v xml:space="preserve"> </v>
      </c>
    </row>
    <row r="77" spans="2:7" ht="20.100000000000001" customHeight="1">
      <c r="B77" s="11"/>
      <c r="C77" s="11"/>
      <c r="D77" s="15"/>
      <c r="E77" s="13"/>
      <c r="F77" s="14"/>
      <c r="G77" s="53" t="str">
        <f t="shared" si="2"/>
        <v xml:space="preserve"> </v>
      </c>
    </row>
    <row r="78" spans="2:7" ht="20.100000000000001" customHeight="1">
      <c r="B78" s="11"/>
      <c r="C78" s="11"/>
      <c r="D78" s="12"/>
      <c r="E78" s="13"/>
      <c r="F78" s="14"/>
      <c r="G78" s="53" t="str">
        <f t="shared" si="2"/>
        <v xml:space="preserve"> </v>
      </c>
    </row>
    <row r="79" spans="2:7" ht="20.100000000000001" customHeight="1">
      <c r="B79" s="11"/>
      <c r="C79" s="11"/>
      <c r="D79" s="12"/>
      <c r="E79" s="13"/>
      <c r="F79" s="14"/>
      <c r="G79" s="53" t="str">
        <f t="shared" si="2"/>
        <v xml:space="preserve"> </v>
      </c>
    </row>
    <row r="80" spans="2:7" ht="20.100000000000001" customHeight="1">
      <c r="B80" s="11"/>
      <c r="C80" s="11"/>
      <c r="D80" s="15"/>
      <c r="E80" s="13"/>
      <c r="F80" s="14"/>
      <c r="G80" s="53" t="str">
        <f t="shared" si="2"/>
        <v xml:space="preserve"> </v>
      </c>
    </row>
    <row r="81" spans="2:7" ht="20.100000000000001" customHeight="1">
      <c r="B81" s="11"/>
      <c r="C81" s="11"/>
      <c r="D81" s="12"/>
      <c r="E81" s="13"/>
      <c r="F81" s="14"/>
      <c r="G81" s="53" t="str">
        <f t="shared" si="2"/>
        <v xml:space="preserve"> </v>
      </c>
    </row>
    <row r="82" spans="2:7" ht="20.100000000000001" customHeight="1">
      <c r="B82" s="11"/>
      <c r="C82" s="11"/>
      <c r="D82" s="12"/>
      <c r="E82" s="13"/>
      <c r="F82" s="14"/>
      <c r="G82" s="53" t="str">
        <f t="shared" si="2"/>
        <v xml:space="preserve"> </v>
      </c>
    </row>
    <row r="83" spans="2:7" ht="20.100000000000001" customHeight="1">
      <c r="B83" s="11"/>
      <c r="C83" s="11"/>
      <c r="D83" s="15"/>
      <c r="E83" s="13"/>
      <c r="F83" s="14"/>
      <c r="G83" s="53" t="str">
        <f t="shared" si="2"/>
        <v xml:space="preserve"> </v>
      </c>
    </row>
    <row r="84" spans="2:7" ht="20.100000000000001" customHeight="1">
      <c r="B84" s="11"/>
      <c r="C84" s="11"/>
      <c r="D84" s="12"/>
      <c r="E84" s="13"/>
      <c r="F84" s="14"/>
      <c r="G84" s="53" t="str">
        <f t="shared" si="2"/>
        <v xml:space="preserve"> </v>
      </c>
    </row>
    <row r="85" spans="2:7" ht="20.100000000000001" customHeight="1">
      <c r="B85" s="11"/>
      <c r="C85" s="11"/>
      <c r="D85" s="12"/>
      <c r="E85" s="13"/>
      <c r="F85" s="14"/>
      <c r="G85" s="53" t="str">
        <f t="shared" si="2"/>
        <v xml:space="preserve"> </v>
      </c>
    </row>
    <row r="86" spans="2:7" ht="20.100000000000001" customHeight="1">
      <c r="B86" s="11"/>
      <c r="C86" s="11"/>
      <c r="D86" s="15"/>
      <c r="E86" s="16"/>
      <c r="F86" s="14"/>
      <c r="G86" s="53" t="str">
        <f t="shared" si="2"/>
        <v xml:space="preserve"> </v>
      </c>
    </row>
    <row r="87" spans="2:7" ht="20.100000000000001" customHeight="1">
      <c r="B87" s="11"/>
      <c r="C87" s="11"/>
      <c r="D87" s="12"/>
      <c r="E87" s="16"/>
      <c r="F87" s="14"/>
      <c r="G87" s="53" t="str">
        <f t="shared" si="2"/>
        <v xml:space="preserve"> </v>
      </c>
    </row>
    <row r="88" spans="2:7" ht="20.100000000000001" customHeight="1">
      <c r="B88" s="11"/>
      <c r="C88" s="11"/>
      <c r="D88" s="12"/>
      <c r="E88" s="16"/>
      <c r="F88" s="14"/>
      <c r="G88" s="53" t="str">
        <f t="shared" si="2"/>
        <v xml:space="preserve"> </v>
      </c>
    </row>
    <row r="89" spans="2:7" ht="20.100000000000001" customHeight="1">
      <c r="B89" s="11"/>
      <c r="C89" s="11"/>
      <c r="D89" s="15"/>
      <c r="E89" s="16"/>
      <c r="F89" s="14"/>
      <c r="G89" s="53" t="str">
        <f t="shared" si="2"/>
        <v xml:space="preserve"> </v>
      </c>
    </row>
    <row r="90" spans="2:7" ht="20.100000000000001" customHeight="1">
      <c r="B90" s="11"/>
      <c r="C90" s="11"/>
      <c r="D90" s="12"/>
      <c r="E90" s="16"/>
      <c r="F90" s="14"/>
      <c r="G90" s="53" t="str">
        <f t="shared" si="2"/>
        <v xml:space="preserve"> </v>
      </c>
    </row>
    <row r="91" spans="2:7" ht="20.100000000000001" customHeight="1">
      <c r="B91" s="11"/>
      <c r="C91" s="11"/>
      <c r="D91" s="12"/>
      <c r="E91" s="16"/>
      <c r="F91" s="14"/>
      <c r="G91" s="53" t="str">
        <f t="shared" si="2"/>
        <v xml:space="preserve"> </v>
      </c>
    </row>
    <row r="92" spans="2:7" ht="20.100000000000001" customHeight="1">
      <c r="B92" s="11"/>
      <c r="C92" s="11"/>
      <c r="D92" s="15"/>
      <c r="E92" s="16"/>
      <c r="F92" s="14"/>
      <c r="G92" s="53" t="str">
        <f t="shared" si="2"/>
        <v xml:space="preserve"> </v>
      </c>
    </row>
    <row r="93" spans="2:7" ht="20.100000000000001" customHeight="1">
      <c r="B93" s="11"/>
      <c r="C93" s="11"/>
      <c r="D93" s="12"/>
      <c r="E93" s="16"/>
      <c r="F93" s="14"/>
      <c r="G93" s="53" t="str">
        <f t="shared" si="2"/>
        <v xml:space="preserve"> </v>
      </c>
    </row>
    <row r="94" spans="2:7" ht="20.100000000000001" customHeight="1">
      <c r="B94" s="11"/>
      <c r="C94" s="11"/>
      <c r="D94" s="12"/>
      <c r="E94" s="16"/>
      <c r="F94" s="14"/>
      <c r="G94" s="53" t="str">
        <f t="shared" si="2"/>
        <v xml:space="preserve"> </v>
      </c>
    </row>
    <row r="95" spans="2:7" ht="20.100000000000001" customHeight="1">
      <c r="B95" s="11"/>
      <c r="C95" s="11"/>
      <c r="D95" s="15"/>
      <c r="E95" s="16"/>
      <c r="F95" s="14"/>
      <c r="G95" s="53" t="str">
        <f t="shared" si="2"/>
        <v xml:space="preserve"> </v>
      </c>
    </row>
    <row r="96" spans="2:7" ht="20.100000000000001" customHeight="1">
      <c r="B96" s="11"/>
      <c r="C96" s="11"/>
      <c r="D96" s="12"/>
      <c r="E96" s="16"/>
      <c r="F96" s="14"/>
      <c r="G96" s="53" t="str">
        <f t="shared" si="2"/>
        <v xml:space="preserve"> </v>
      </c>
    </row>
    <row r="97" spans="2:7" ht="20.100000000000001" customHeight="1">
      <c r="B97" s="11"/>
      <c r="C97" s="11"/>
      <c r="D97" s="12"/>
      <c r="E97" s="16"/>
      <c r="F97" s="14"/>
      <c r="G97" s="53" t="str">
        <f t="shared" si="2"/>
        <v xml:space="preserve"> </v>
      </c>
    </row>
    <row r="98" spans="2:7" ht="20.100000000000001" customHeight="1">
      <c r="B98" s="11"/>
      <c r="C98" s="11"/>
      <c r="D98" s="15"/>
      <c r="E98" s="16"/>
      <c r="F98" s="14"/>
      <c r="G98" s="53" t="str">
        <f t="shared" ref="G98:G161" si="3">IFERROR(IF(ISBLANK(C98)," ",IF(ISBLANK(D98),"NUM ARBOL",IF(ISBLANK(E98),"DAP",IF(ISBLANK(F98),"ALTURA",IF($E$33="DAP (cm)",PI()*((E98/100)^2)/4*F98*$F$9,IF($E$33="CAP (cm)",PI()*((E98/PI()/100)^2)/4*F98*$F$9))))))," ")</f>
        <v xml:space="preserve"> </v>
      </c>
    </row>
    <row r="99" spans="2:7" ht="20.100000000000001" customHeight="1">
      <c r="B99" s="11"/>
      <c r="C99" s="11"/>
      <c r="D99" s="12"/>
      <c r="E99" s="16"/>
      <c r="F99" s="14"/>
      <c r="G99" s="53" t="str">
        <f t="shared" si="3"/>
        <v xml:space="preserve"> </v>
      </c>
    </row>
    <row r="100" spans="2:7" ht="20.100000000000001" customHeight="1">
      <c r="B100" s="11"/>
      <c r="C100" s="11"/>
      <c r="D100" s="12"/>
      <c r="E100" s="16"/>
      <c r="F100" s="14"/>
      <c r="G100" s="53" t="str">
        <f t="shared" si="3"/>
        <v xml:space="preserve"> </v>
      </c>
    </row>
    <row r="101" spans="2:7" ht="20.100000000000001" customHeight="1">
      <c r="B101" s="11"/>
      <c r="C101" s="11"/>
      <c r="D101" s="15"/>
      <c r="E101" s="16"/>
      <c r="F101" s="14"/>
      <c r="G101" s="53" t="str">
        <f t="shared" si="3"/>
        <v xml:space="preserve"> </v>
      </c>
    </row>
    <row r="102" spans="2:7" ht="20.100000000000001" customHeight="1">
      <c r="B102" s="11"/>
      <c r="C102" s="11"/>
      <c r="D102" s="12"/>
      <c r="E102" s="16"/>
      <c r="F102" s="14"/>
      <c r="G102" s="53" t="str">
        <f t="shared" si="3"/>
        <v xml:space="preserve"> </v>
      </c>
    </row>
    <row r="103" spans="2:7" ht="20.100000000000001" customHeight="1">
      <c r="B103" s="11"/>
      <c r="C103" s="11"/>
      <c r="D103" s="12"/>
      <c r="E103" s="16"/>
      <c r="F103" s="14"/>
      <c r="G103" s="53" t="str">
        <f t="shared" si="3"/>
        <v xml:space="preserve"> </v>
      </c>
    </row>
    <row r="104" spans="2:7" ht="20.100000000000001" customHeight="1">
      <c r="B104" s="11"/>
      <c r="C104" s="11"/>
      <c r="D104" s="15"/>
      <c r="E104" s="16"/>
      <c r="F104" s="14"/>
      <c r="G104" s="53" t="str">
        <f t="shared" si="3"/>
        <v xml:space="preserve"> </v>
      </c>
    </row>
    <row r="105" spans="2:7" ht="20.100000000000001" customHeight="1">
      <c r="B105" s="11"/>
      <c r="C105" s="11"/>
      <c r="D105" s="12"/>
      <c r="E105" s="16"/>
      <c r="F105" s="14"/>
      <c r="G105" s="53" t="str">
        <f t="shared" si="3"/>
        <v xml:space="preserve"> </v>
      </c>
    </row>
    <row r="106" spans="2:7" ht="20.100000000000001" customHeight="1">
      <c r="B106" s="11"/>
      <c r="C106" s="11"/>
      <c r="D106" s="12"/>
      <c r="E106" s="16"/>
      <c r="F106" s="14"/>
      <c r="G106" s="53" t="str">
        <f t="shared" si="3"/>
        <v xml:space="preserve"> </v>
      </c>
    </row>
    <row r="107" spans="2:7" ht="20.100000000000001" customHeight="1">
      <c r="B107" s="11"/>
      <c r="C107" s="11"/>
      <c r="D107" s="15"/>
      <c r="E107" s="16"/>
      <c r="F107" s="14"/>
      <c r="G107" s="53" t="str">
        <f t="shared" si="3"/>
        <v xml:space="preserve"> </v>
      </c>
    </row>
    <row r="108" spans="2:7" ht="20.100000000000001" customHeight="1">
      <c r="B108" s="11"/>
      <c r="C108" s="11"/>
      <c r="D108" s="12"/>
      <c r="E108" s="16"/>
      <c r="F108" s="14"/>
      <c r="G108" s="53" t="str">
        <f t="shared" si="3"/>
        <v xml:space="preserve"> </v>
      </c>
    </row>
    <row r="109" spans="2:7" ht="20.100000000000001" customHeight="1">
      <c r="B109" s="11"/>
      <c r="C109" s="11"/>
      <c r="D109" s="12"/>
      <c r="E109" s="16"/>
      <c r="F109" s="14"/>
      <c r="G109" s="53" t="str">
        <f t="shared" si="3"/>
        <v xml:space="preserve"> </v>
      </c>
    </row>
    <row r="110" spans="2:7" ht="20.100000000000001" customHeight="1">
      <c r="B110" s="11"/>
      <c r="C110" s="11"/>
      <c r="D110" s="15"/>
      <c r="E110" s="16"/>
      <c r="F110" s="14"/>
      <c r="G110" s="53" t="str">
        <f t="shared" si="3"/>
        <v xml:space="preserve"> </v>
      </c>
    </row>
    <row r="111" spans="2:7" ht="20.100000000000001" customHeight="1">
      <c r="B111" s="11"/>
      <c r="C111" s="11"/>
      <c r="D111" s="12"/>
      <c r="E111" s="16"/>
      <c r="F111" s="14"/>
      <c r="G111" s="53" t="str">
        <f t="shared" si="3"/>
        <v xml:space="preserve"> </v>
      </c>
    </row>
    <row r="112" spans="2:7" ht="20.100000000000001" customHeight="1">
      <c r="B112" s="11"/>
      <c r="C112" s="11"/>
      <c r="D112" s="12"/>
      <c r="E112" s="16"/>
      <c r="F112" s="14"/>
      <c r="G112" s="53" t="str">
        <f t="shared" si="3"/>
        <v xml:space="preserve"> </v>
      </c>
    </row>
    <row r="113" spans="2:7" ht="20.100000000000001" customHeight="1">
      <c r="B113" s="11"/>
      <c r="C113" s="11"/>
      <c r="D113" s="15"/>
      <c r="E113" s="16"/>
      <c r="F113" s="14"/>
      <c r="G113" s="53" t="str">
        <f t="shared" si="3"/>
        <v xml:space="preserve"> </v>
      </c>
    </row>
    <row r="114" spans="2:7" ht="20.100000000000001" customHeight="1">
      <c r="B114" s="11"/>
      <c r="C114" s="11"/>
      <c r="D114" s="12"/>
      <c r="E114" s="16"/>
      <c r="F114" s="11"/>
      <c r="G114" s="53" t="str">
        <f t="shared" si="3"/>
        <v xml:space="preserve"> </v>
      </c>
    </row>
    <row r="115" spans="2:7" ht="20.100000000000001" customHeight="1">
      <c r="B115" s="11"/>
      <c r="C115" s="11"/>
      <c r="D115" s="15"/>
      <c r="E115" s="16"/>
      <c r="F115" s="11"/>
      <c r="G115" s="53" t="str">
        <f t="shared" si="3"/>
        <v xml:space="preserve"> </v>
      </c>
    </row>
    <row r="116" spans="2:7" ht="20.100000000000001" customHeight="1">
      <c r="B116" s="11"/>
      <c r="C116" s="11"/>
      <c r="D116" s="15"/>
      <c r="E116" s="16"/>
      <c r="F116" s="11"/>
      <c r="G116" s="53" t="str">
        <f t="shared" si="3"/>
        <v xml:space="preserve"> </v>
      </c>
    </row>
    <row r="117" spans="2:7" ht="20.100000000000001" customHeight="1">
      <c r="B117" s="11"/>
      <c r="C117" s="11"/>
      <c r="D117" s="15"/>
      <c r="E117" s="16"/>
      <c r="F117" s="11"/>
      <c r="G117" s="53" t="str">
        <f t="shared" si="3"/>
        <v xml:space="preserve"> </v>
      </c>
    </row>
    <row r="118" spans="2:7" ht="20.100000000000001" customHeight="1">
      <c r="B118" s="11"/>
      <c r="C118" s="11"/>
      <c r="D118" s="15"/>
      <c r="E118" s="16"/>
      <c r="F118" s="11"/>
      <c r="G118" s="53" t="str">
        <f t="shared" si="3"/>
        <v xml:space="preserve"> </v>
      </c>
    </row>
    <row r="119" spans="2:7" ht="20.100000000000001" customHeight="1">
      <c r="B119" s="11"/>
      <c r="C119" s="11"/>
      <c r="D119" s="15"/>
      <c r="E119" s="16"/>
      <c r="F119" s="11"/>
      <c r="G119" s="53" t="str">
        <f t="shared" si="3"/>
        <v xml:space="preserve"> </v>
      </c>
    </row>
    <row r="120" spans="2:7" ht="20.100000000000001" customHeight="1">
      <c r="B120" s="11"/>
      <c r="C120" s="11"/>
      <c r="D120" s="15"/>
      <c r="E120" s="16"/>
      <c r="F120" s="11"/>
      <c r="G120" s="53" t="str">
        <f t="shared" si="3"/>
        <v xml:space="preserve"> </v>
      </c>
    </row>
    <row r="121" spans="2:7" ht="20.100000000000001" customHeight="1">
      <c r="B121" s="11"/>
      <c r="C121" s="11"/>
      <c r="D121" s="15"/>
      <c r="E121" s="16"/>
      <c r="F121" s="11"/>
      <c r="G121" s="53" t="str">
        <f t="shared" si="3"/>
        <v xml:space="preserve"> </v>
      </c>
    </row>
    <row r="122" spans="2:7" ht="20.100000000000001" customHeight="1">
      <c r="B122" s="11"/>
      <c r="C122" s="11"/>
      <c r="D122" s="15"/>
      <c r="E122" s="16"/>
      <c r="F122" s="11"/>
      <c r="G122" s="53" t="str">
        <f t="shared" si="3"/>
        <v xml:space="preserve"> </v>
      </c>
    </row>
    <row r="123" spans="2:7" ht="20.100000000000001" customHeight="1">
      <c r="B123" s="11"/>
      <c r="C123" s="11"/>
      <c r="D123" s="15"/>
      <c r="E123" s="16"/>
      <c r="F123" s="11"/>
      <c r="G123" s="53" t="str">
        <f t="shared" si="3"/>
        <v xml:space="preserve"> </v>
      </c>
    </row>
    <row r="124" spans="2:7" ht="20.100000000000001" customHeight="1">
      <c r="B124" s="11"/>
      <c r="C124" s="11"/>
      <c r="D124" s="15"/>
      <c r="E124" s="16"/>
      <c r="F124" s="11"/>
      <c r="G124" s="53" t="str">
        <f t="shared" si="3"/>
        <v xml:space="preserve"> </v>
      </c>
    </row>
    <row r="125" spans="2:7" ht="20.100000000000001" customHeight="1">
      <c r="B125" s="11"/>
      <c r="C125" s="11"/>
      <c r="D125" s="15"/>
      <c r="E125" s="16"/>
      <c r="F125" s="11"/>
      <c r="G125" s="53" t="str">
        <f t="shared" si="3"/>
        <v xml:space="preserve"> </v>
      </c>
    </row>
    <row r="126" spans="2:7" ht="20.100000000000001" customHeight="1">
      <c r="B126" s="11"/>
      <c r="C126" s="11"/>
      <c r="D126" s="15"/>
      <c r="E126" s="16"/>
      <c r="F126" s="11"/>
      <c r="G126" s="53" t="str">
        <f t="shared" si="3"/>
        <v xml:space="preserve"> </v>
      </c>
    </row>
    <row r="127" spans="2:7" ht="20.100000000000001" customHeight="1">
      <c r="B127" s="11"/>
      <c r="C127" s="11"/>
      <c r="D127" s="15"/>
      <c r="E127" s="16"/>
      <c r="F127" s="11"/>
      <c r="G127" s="53" t="str">
        <f t="shared" si="3"/>
        <v xml:space="preserve"> </v>
      </c>
    </row>
    <row r="128" spans="2:7" ht="20.100000000000001" customHeight="1">
      <c r="B128" s="11"/>
      <c r="C128" s="11"/>
      <c r="D128" s="15"/>
      <c r="E128" s="16"/>
      <c r="F128" s="11"/>
      <c r="G128" s="53" t="str">
        <f t="shared" si="3"/>
        <v xml:space="preserve"> </v>
      </c>
    </row>
    <row r="129" spans="2:7" ht="20.100000000000001" customHeight="1">
      <c r="B129" s="11"/>
      <c r="C129" s="11"/>
      <c r="D129" s="15"/>
      <c r="E129" s="16"/>
      <c r="F129" s="11"/>
      <c r="G129" s="53" t="str">
        <f t="shared" si="3"/>
        <v xml:space="preserve"> </v>
      </c>
    </row>
    <row r="130" spans="2:7" ht="20.100000000000001" customHeight="1">
      <c r="B130" s="11"/>
      <c r="C130" s="11"/>
      <c r="D130" s="15"/>
      <c r="E130" s="16"/>
      <c r="F130" s="11"/>
      <c r="G130" s="53" t="str">
        <f t="shared" si="3"/>
        <v xml:space="preserve"> </v>
      </c>
    </row>
    <row r="131" spans="2:7" ht="20.100000000000001" customHeight="1">
      <c r="B131" s="11"/>
      <c r="C131" s="11"/>
      <c r="D131" s="15"/>
      <c r="E131" s="16"/>
      <c r="F131" s="11"/>
      <c r="G131" s="53" t="str">
        <f t="shared" si="3"/>
        <v xml:space="preserve"> </v>
      </c>
    </row>
    <row r="132" spans="2:7" ht="20.100000000000001" customHeight="1">
      <c r="B132" s="11"/>
      <c r="C132" s="11"/>
      <c r="D132" s="15"/>
      <c r="E132" s="16"/>
      <c r="F132" s="11"/>
      <c r="G132" s="53" t="str">
        <f t="shared" si="3"/>
        <v xml:space="preserve"> </v>
      </c>
    </row>
    <row r="133" spans="2:7" ht="20.100000000000001" customHeight="1">
      <c r="B133" s="11"/>
      <c r="C133" s="11"/>
      <c r="D133" s="15"/>
      <c r="E133" s="16"/>
      <c r="F133" s="11"/>
      <c r="G133" s="53" t="str">
        <f t="shared" si="3"/>
        <v xml:space="preserve"> </v>
      </c>
    </row>
    <row r="134" spans="2:7" ht="20.100000000000001" customHeight="1">
      <c r="B134" s="11"/>
      <c r="C134" s="11"/>
      <c r="D134" s="15"/>
      <c r="E134" s="16"/>
      <c r="F134" s="11"/>
      <c r="G134" s="53" t="str">
        <f t="shared" si="3"/>
        <v xml:space="preserve"> </v>
      </c>
    </row>
    <row r="135" spans="2:7" ht="20.100000000000001" customHeight="1">
      <c r="B135" s="11"/>
      <c r="C135" s="11"/>
      <c r="D135" s="15"/>
      <c r="E135" s="16"/>
      <c r="F135" s="11"/>
      <c r="G135" s="53" t="str">
        <f t="shared" si="3"/>
        <v xml:space="preserve"> </v>
      </c>
    </row>
    <row r="136" spans="2:7" ht="20.100000000000001" customHeight="1">
      <c r="B136" s="11"/>
      <c r="C136" s="11"/>
      <c r="D136" s="15"/>
      <c r="E136" s="16"/>
      <c r="F136" s="11"/>
      <c r="G136" s="53" t="str">
        <f t="shared" si="3"/>
        <v xml:space="preserve"> </v>
      </c>
    </row>
    <row r="137" spans="2:7" ht="20.100000000000001" customHeight="1">
      <c r="B137" s="11"/>
      <c r="C137" s="11"/>
      <c r="D137" s="15"/>
      <c r="E137" s="16"/>
      <c r="F137" s="11"/>
      <c r="G137" s="53" t="str">
        <f t="shared" si="3"/>
        <v xml:space="preserve"> </v>
      </c>
    </row>
    <row r="138" spans="2:7" ht="20.100000000000001" customHeight="1">
      <c r="B138" s="11"/>
      <c r="C138" s="11"/>
      <c r="D138" s="15"/>
      <c r="E138" s="16"/>
      <c r="F138" s="11"/>
      <c r="G138" s="53" t="str">
        <f t="shared" si="3"/>
        <v xml:space="preserve"> </v>
      </c>
    </row>
    <row r="139" spans="2:7" ht="20.100000000000001" customHeight="1">
      <c r="B139" s="11"/>
      <c r="C139" s="11"/>
      <c r="D139" s="15"/>
      <c r="E139" s="16"/>
      <c r="F139" s="11"/>
      <c r="G139" s="53" t="str">
        <f t="shared" si="3"/>
        <v xml:space="preserve"> </v>
      </c>
    </row>
    <row r="140" spans="2:7" ht="20.100000000000001" customHeight="1">
      <c r="B140" s="11"/>
      <c r="C140" s="11"/>
      <c r="D140" s="15"/>
      <c r="E140" s="16"/>
      <c r="F140" s="11"/>
      <c r="G140" s="53" t="str">
        <f t="shared" si="3"/>
        <v xml:space="preserve"> </v>
      </c>
    </row>
    <row r="141" spans="2:7" ht="20.100000000000001" customHeight="1">
      <c r="B141" s="11"/>
      <c r="C141" s="11"/>
      <c r="D141" s="15"/>
      <c r="E141" s="16"/>
      <c r="F141" s="11"/>
      <c r="G141" s="53" t="str">
        <f t="shared" si="3"/>
        <v xml:space="preserve"> </v>
      </c>
    </row>
    <row r="142" spans="2:7" ht="20.100000000000001" customHeight="1">
      <c r="B142" s="11"/>
      <c r="C142" s="11"/>
      <c r="D142" s="15"/>
      <c r="E142" s="16"/>
      <c r="F142" s="11"/>
      <c r="G142" s="53" t="str">
        <f t="shared" si="3"/>
        <v xml:space="preserve"> </v>
      </c>
    </row>
    <row r="143" spans="2:7" ht="20.100000000000001" customHeight="1">
      <c r="B143" s="11"/>
      <c r="C143" s="11"/>
      <c r="D143" s="15"/>
      <c r="E143" s="16"/>
      <c r="F143" s="11"/>
      <c r="G143" s="53" t="str">
        <f t="shared" si="3"/>
        <v xml:space="preserve"> </v>
      </c>
    </row>
    <row r="144" spans="2:7" ht="20.100000000000001" customHeight="1">
      <c r="B144" s="11"/>
      <c r="C144" s="11"/>
      <c r="D144" s="15"/>
      <c r="E144" s="16"/>
      <c r="F144" s="11"/>
      <c r="G144" s="53" t="str">
        <f t="shared" si="3"/>
        <v xml:space="preserve"> </v>
      </c>
    </row>
    <row r="145" spans="2:7" ht="20.100000000000001" customHeight="1">
      <c r="B145" s="11"/>
      <c r="C145" s="11"/>
      <c r="D145" s="15"/>
      <c r="E145" s="16"/>
      <c r="F145" s="11"/>
      <c r="G145" s="53" t="str">
        <f t="shared" si="3"/>
        <v xml:space="preserve"> </v>
      </c>
    </row>
    <row r="146" spans="2:7" ht="20.100000000000001" customHeight="1">
      <c r="B146" s="11"/>
      <c r="C146" s="11"/>
      <c r="D146" s="15"/>
      <c r="E146" s="16"/>
      <c r="F146" s="11"/>
      <c r="G146" s="53" t="str">
        <f t="shared" si="3"/>
        <v xml:space="preserve"> </v>
      </c>
    </row>
    <row r="147" spans="2:7" ht="20.100000000000001" customHeight="1">
      <c r="B147" s="11"/>
      <c r="C147" s="11"/>
      <c r="D147" s="15"/>
      <c r="E147" s="16"/>
      <c r="F147" s="11"/>
      <c r="G147" s="53" t="str">
        <f t="shared" si="3"/>
        <v xml:space="preserve"> </v>
      </c>
    </row>
    <row r="148" spans="2:7" ht="20.100000000000001" customHeight="1">
      <c r="B148" s="11"/>
      <c r="C148" s="11"/>
      <c r="D148" s="15"/>
      <c r="E148" s="16"/>
      <c r="F148" s="11"/>
      <c r="G148" s="53" t="str">
        <f t="shared" si="3"/>
        <v xml:space="preserve"> </v>
      </c>
    </row>
    <row r="149" spans="2:7" ht="20.100000000000001" customHeight="1">
      <c r="B149" s="11"/>
      <c r="C149" s="11"/>
      <c r="D149" s="15"/>
      <c r="E149" s="16"/>
      <c r="F149" s="11"/>
      <c r="G149" s="53" t="str">
        <f t="shared" si="3"/>
        <v xml:space="preserve"> </v>
      </c>
    </row>
    <row r="150" spans="2:7" ht="20.100000000000001" customHeight="1">
      <c r="B150" s="11"/>
      <c r="C150" s="11"/>
      <c r="D150" s="15"/>
      <c r="E150" s="16"/>
      <c r="F150" s="11"/>
      <c r="G150" s="53" t="str">
        <f t="shared" si="3"/>
        <v xml:space="preserve"> </v>
      </c>
    </row>
    <row r="151" spans="2:7" ht="20.100000000000001" customHeight="1">
      <c r="B151" s="11"/>
      <c r="C151" s="11"/>
      <c r="D151" s="15"/>
      <c r="E151" s="16"/>
      <c r="F151" s="11"/>
      <c r="G151" s="53" t="str">
        <f t="shared" si="3"/>
        <v xml:space="preserve"> </v>
      </c>
    </row>
    <row r="152" spans="2:7" ht="20.100000000000001" customHeight="1">
      <c r="B152" s="11"/>
      <c r="C152" s="11"/>
      <c r="D152" s="15"/>
      <c r="E152" s="16"/>
      <c r="F152" s="11"/>
      <c r="G152" s="53" t="str">
        <f t="shared" si="3"/>
        <v xml:space="preserve"> </v>
      </c>
    </row>
    <row r="153" spans="2:7" ht="20.100000000000001" customHeight="1">
      <c r="B153" s="11"/>
      <c r="C153" s="11"/>
      <c r="D153" s="15"/>
      <c r="E153" s="16"/>
      <c r="F153" s="11"/>
      <c r="G153" s="53" t="str">
        <f t="shared" si="3"/>
        <v xml:space="preserve"> </v>
      </c>
    </row>
    <row r="154" spans="2:7" ht="20.100000000000001" customHeight="1">
      <c r="B154" s="11"/>
      <c r="C154" s="11"/>
      <c r="D154" s="15"/>
      <c r="E154" s="16"/>
      <c r="F154" s="11"/>
      <c r="G154" s="53" t="str">
        <f t="shared" si="3"/>
        <v xml:space="preserve"> </v>
      </c>
    </row>
    <row r="155" spans="2:7" ht="20.100000000000001" customHeight="1">
      <c r="B155" s="11"/>
      <c r="C155" s="11"/>
      <c r="D155" s="15"/>
      <c r="E155" s="16"/>
      <c r="F155" s="11"/>
      <c r="G155" s="53" t="str">
        <f t="shared" si="3"/>
        <v xml:space="preserve"> </v>
      </c>
    </row>
    <row r="156" spans="2:7" ht="20.100000000000001" customHeight="1">
      <c r="B156" s="11"/>
      <c r="C156" s="11"/>
      <c r="D156" s="15"/>
      <c r="E156" s="16"/>
      <c r="F156" s="11"/>
      <c r="G156" s="53" t="str">
        <f t="shared" si="3"/>
        <v xml:space="preserve"> </v>
      </c>
    </row>
    <row r="157" spans="2:7" ht="20.100000000000001" customHeight="1">
      <c r="B157" s="11"/>
      <c r="C157" s="11"/>
      <c r="D157" s="15"/>
      <c r="E157" s="16"/>
      <c r="F157" s="11"/>
      <c r="G157" s="53" t="str">
        <f t="shared" si="3"/>
        <v xml:space="preserve"> </v>
      </c>
    </row>
    <row r="158" spans="2:7" ht="20.100000000000001" customHeight="1">
      <c r="B158" s="11"/>
      <c r="C158" s="11"/>
      <c r="D158" s="15"/>
      <c r="E158" s="16"/>
      <c r="F158" s="11"/>
      <c r="G158" s="53" t="str">
        <f t="shared" si="3"/>
        <v xml:space="preserve"> </v>
      </c>
    </row>
    <row r="159" spans="2:7" ht="20.100000000000001" customHeight="1">
      <c r="B159" s="11"/>
      <c r="C159" s="11"/>
      <c r="D159" s="15"/>
      <c r="E159" s="16"/>
      <c r="F159" s="11"/>
      <c r="G159" s="53" t="str">
        <f t="shared" si="3"/>
        <v xml:space="preserve"> </v>
      </c>
    </row>
    <row r="160" spans="2:7" ht="20.100000000000001" customHeight="1">
      <c r="B160" s="11"/>
      <c r="C160" s="11"/>
      <c r="D160" s="15"/>
      <c r="E160" s="16"/>
      <c r="F160" s="11"/>
      <c r="G160" s="53" t="str">
        <f t="shared" si="3"/>
        <v xml:space="preserve"> </v>
      </c>
    </row>
    <row r="161" spans="2:7" ht="20.100000000000001" customHeight="1">
      <c r="B161" s="11"/>
      <c r="C161" s="11"/>
      <c r="D161" s="15"/>
      <c r="E161" s="16"/>
      <c r="F161" s="11"/>
      <c r="G161" s="53" t="str">
        <f t="shared" si="3"/>
        <v xml:space="preserve"> </v>
      </c>
    </row>
    <row r="162" spans="2:7" ht="20.100000000000001" customHeight="1">
      <c r="B162" s="11"/>
      <c r="C162" s="11"/>
      <c r="D162" s="15"/>
      <c r="E162" s="16"/>
      <c r="F162" s="11"/>
      <c r="G162" s="53" t="str">
        <f t="shared" ref="G162:G225" si="4">IFERROR(IF(ISBLANK(C162)," ",IF(ISBLANK(D162),"NUM ARBOL",IF(ISBLANK(E162),"DAP",IF(ISBLANK(F162),"ALTURA",IF($E$33="DAP (cm)",PI()*((E162/100)^2)/4*F162*$F$9,IF($E$33="CAP (cm)",PI()*((E162/PI()/100)^2)/4*F162*$F$9))))))," ")</f>
        <v xml:space="preserve"> </v>
      </c>
    </row>
    <row r="163" spans="2:7" ht="20.100000000000001" customHeight="1">
      <c r="B163" s="11"/>
      <c r="C163" s="11"/>
      <c r="D163" s="15"/>
      <c r="E163" s="16"/>
      <c r="F163" s="11"/>
      <c r="G163" s="53" t="str">
        <f t="shared" si="4"/>
        <v xml:space="preserve"> </v>
      </c>
    </row>
    <row r="164" spans="2:7" ht="20.100000000000001" customHeight="1">
      <c r="B164" s="11"/>
      <c r="C164" s="11"/>
      <c r="D164" s="15"/>
      <c r="E164" s="16"/>
      <c r="F164" s="11"/>
      <c r="G164" s="53" t="str">
        <f t="shared" si="4"/>
        <v xml:space="preserve"> </v>
      </c>
    </row>
    <row r="165" spans="2:7" ht="20.100000000000001" customHeight="1">
      <c r="B165" s="11"/>
      <c r="C165" s="11"/>
      <c r="D165" s="15"/>
      <c r="E165" s="16"/>
      <c r="F165" s="11"/>
      <c r="G165" s="53" t="str">
        <f t="shared" si="4"/>
        <v xml:space="preserve"> </v>
      </c>
    </row>
    <row r="166" spans="2:7" ht="20.100000000000001" customHeight="1">
      <c r="B166" s="11"/>
      <c r="C166" s="11"/>
      <c r="D166" s="15"/>
      <c r="E166" s="16"/>
      <c r="F166" s="11"/>
      <c r="G166" s="53" t="str">
        <f t="shared" si="4"/>
        <v xml:space="preserve"> </v>
      </c>
    </row>
    <row r="167" spans="2:7" ht="20.100000000000001" customHeight="1">
      <c r="B167" s="11"/>
      <c r="C167" s="11"/>
      <c r="D167" s="15"/>
      <c r="E167" s="16"/>
      <c r="F167" s="11"/>
      <c r="G167" s="53" t="str">
        <f t="shared" si="4"/>
        <v xml:space="preserve"> </v>
      </c>
    </row>
    <row r="168" spans="2:7" ht="20.100000000000001" customHeight="1">
      <c r="B168" s="11"/>
      <c r="C168" s="11"/>
      <c r="D168" s="15"/>
      <c r="E168" s="16"/>
      <c r="F168" s="11"/>
      <c r="G168" s="53" t="str">
        <f t="shared" si="4"/>
        <v xml:space="preserve"> </v>
      </c>
    </row>
    <row r="169" spans="2:7" ht="20.100000000000001" customHeight="1">
      <c r="B169" s="11"/>
      <c r="C169" s="11"/>
      <c r="D169" s="15"/>
      <c r="E169" s="16"/>
      <c r="F169" s="11"/>
      <c r="G169" s="53" t="str">
        <f t="shared" si="4"/>
        <v xml:space="preserve"> </v>
      </c>
    </row>
    <row r="170" spans="2:7" ht="20.100000000000001" customHeight="1">
      <c r="B170" s="11"/>
      <c r="C170" s="11"/>
      <c r="D170" s="15"/>
      <c r="E170" s="16"/>
      <c r="F170" s="11"/>
      <c r="G170" s="53" t="str">
        <f t="shared" si="4"/>
        <v xml:space="preserve"> </v>
      </c>
    </row>
    <row r="171" spans="2:7" ht="20.100000000000001" customHeight="1">
      <c r="B171" s="11"/>
      <c r="C171" s="11"/>
      <c r="D171" s="15"/>
      <c r="E171" s="16"/>
      <c r="F171" s="11"/>
      <c r="G171" s="53" t="str">
        <f t="shared" si="4"/>
        <v xml:space="preserve"> </v>
      </c>
    </row>
    <row r="172" spans="2:7" ht="20.100000000000001" customHeight="1">
      <c r="B172" s="11"/>
      <c r="C172" s="11"/>
      <c r="D172" s="15"/>
      <c r="E172" s="16"/>
      <c r="F172" s="11"/>
      <c r="G172" s="53" t="str">
        <f t="shared" si="4"/>
        <v xml:space="preserve"> </v>
      </c>
    </row>
    <row r="173" spans="2:7" ht="20.100000000000001" customHeight="1">
      <c r="B173" s="11"/>
      <c r="C173" s="11"/>
      <c r="D173" s="15"/>
      <c r="E173" s="16"/>
      <c r="F173" s="11"/>
      <c r="G173" s="53" t="str">
        <f t="shared" si="4"/>
        <v xml:space="preserve"> </v>
      </c>
    </row>
    <row r="174" spans="2:7" ht="20.100000000000001" customHeight="1">
      <c r="B174" s="11"/>
      <c r="C174" s="11"/>
      <c r="D174" s="15"/>
      <c r="E174" s="16"/>
      <c r="F174" s="11"/>
      <c r="G174" s="53" t="str">
        <f t="shared" si="4"/>
        <v xml:space="preserve"> </v>
      </c>
    </row>
    <row r="175" spans="2:7" ht="20.100000000000001" customHeight="1">
      <c r="B175" s="11"/>
      <c r="C175" s="11"/>
      <c r="D175" s="15"/>
      <c r="E175" s="16"/>
      <c r="F175" s="11"/>
      <c r="G175" s="53" t="str">
        <f t="shared" si="4"/>
        <v xml:space="preserve"> </v>
      </c>
    </row>
    <row r="176" spans="2:7" ht="20.100000000000001" customHeight="1">
      <c r="B176" s="11"/>
      <c r="C176" s="11"/>
      <c r="D176" s="15"/>
      <c r="E176" s="16"/>
      <c r="F176" s="11"/>
      <c r="G176" s="53" t="str">
        <f t="shared" si="4"/>
        <v xml:space="preserve"> </v>
      </c>
    </row>
    <row r="177" spans="2:7" ht="20.100000000000001" customHeight="1">
      <c r="B177" s="11"/>
      <c r="C177" s="11"/>
      <c r="D177" s="15"/>
      <c r="E177" s="16"/>
      <c r="F177" s="11"/>
      <c r="G177" s="53" t="str">
        <f t="shared" si="4"/>
        <v xml:space="preserve"> </v>
      </c>
    </row>
    <row r="178" spans="2:7" ht="20.100000000000001" customHeight="1">
      <c r="B178" s="11"/>
      <c r="C178" s="11"/>
      <c r="D178" s="15"/>
      <c r="E178" s="16"/>
      <c r="F178" s="11"/>
      <c r="G178" s="53" t="str">
        <f t="shared" si="4"/>
        <v xml:space="preserve"> </v>
      </c>
    </row>
    <row r="179" spans="2:7" ht="20.100000000000001" customHeight="1">
      <c r="B179" s="11"/>
      <c r="C179" s="11"/>
      <c r="D179" s="15"/>
      <c r="E179" s="16"/>
      <c r="F179" s="11"/>
      <c r="G179" s="53" t="str">
        <f t="shared" si="4"/>
        <v xml:space="preserve"> </v>
      </c>
    </row>
    <row r="180" spans="2:7" ht="20.100000000000001" customHeight="1">
      <c r="B180" s="11"/>
      <c r="C180" s="11"/>
      <c r="D180" s="15"/>
      <c r="E180" s="16"/>
      <c r="F180" s="11"/>
      <c r="G180" s="53" t="str">
        <f t="shared" si="4"/>
        <v xml:space="preserve"> </v>
      </c>
    </row>
    <row r="181" spans="2:7" ht="20.100000000000001" customHeight="1">
      <c r="B181" s="11"/>
      <c r="C181" s="11"/>
      <c r="D181" s="15"/>
      <c r="E181" s="16"/>
      <c r="F181" s="11"/>
      <c r="G181" s="53" t="str">
        <f t="shared" si="4"/>
        <v xml:space="preserve"> </v>
      </c>
    </row>
    <row r="182" spans="2:7" ht="20.100000000000001" customHeight="1">
      <c r="B182" s="11"/>
      <c r="C182" s="11"/>
      <c r="D182" s="15"/>
      <c r="E182" s="16"/>
      <c r="F182" s="11"/>
      <c r="G182" s="53" t="str">
        <f t="shared" si="4"/>
        <v xml:space="preserve"> </v>
      </c>
    </row>
    <row r="183" spans="2:7" ht="20.100000000000001" customHeight="1">
      <c r="B183" s="11"/>
      <c r="C183" s="11"/>
      <c r="D183" s="15"/>
      <c r="E183" s="16"/>
      <c r="F183" s="11"/>
      <c r="G183" s="53" t="str">
        <f t="shared" si="4"/>
        <v xml:space="preserve"> </v>
      </c>
    </row>
    <row r="184" spans="2:7" ht="20.100000000000001" customHeight="1">
      <c r="B184" s="11"/>
      <c r="C184" s="11"/>
      <c r="D184" s="15"/>
      <c r="E184" s="16"/>
      <c r="F184" s="11"/>
      <c r="G184" s="53" t="str">
        <f t="shared" si="4"/>
        <v xml:space="preserve"> </v>
      </c>
    </row>
    <row r="185" spans="2:7" ht="20.100000000000001" customHeight="1">
      <c r="B185" s="11"/>
      <c r="C185" s="11"/>
      <c r="D185" s="15"/>
      <c r="E185" s="16"/>
      <c r="F185" s="11"/>
      <c r="G185" s="53" t="str">
        <f t="shared" si="4"/>
        <v xml:space="preserve"> </v>
      </c>
    </row>
    <row r="186" spans="2:7" ht="20.100000000000001" customHeight="1">
      <c r="B186" s="11"/>
      <c r="C186" s="11"/>
      <c r="D186" s="15"/>
      <c r="E186" s="16"/>
      <c r="F186" s="11"/>
      <c r="G186" s="53" t="str">
        <f t="shared" si="4"/>
        <v xml:space="preserve"> </v>
      </c>
    </row>
    <row r="187" spans="2:7" ht="20.100000000000001" customHeight="1">
      <c r="B187" s="11"/>
      <c r="C187" s="11"/>
      <c r="D187" s="15"/>
      <c r="E187" s="16"/>
      <c r="F187" s="11"/>
      <c r="G187" s="53" t="str">
        <f t="shared" si="4"/>
        <v xml:space="preserve"> </v>
      </c>
    </row>
    <row r="188" spans="2:7" ht="20.100000000000001" customHeight="1">
      <c r="B188" s="11"/>
      <c r="C188" s="11"/>
      <c r="D188" s="15"/>
      <c r="E188" s="16"/>
      <c r="F188" s="11"/>
      <c r="G188" s="53" t="str">
        <f t="shared" si="4"/>
        <v xml:space="preserve"> </v>
      </c>
    </row>
    <row r="189" spans="2:7" ht="20.100000000000001" customHeight="1">
      <c r="B189" s="11"/>
      <c r="C189" s="11"/>
      <c r="D189" s="15"/>
      <c r="E189" s="16"/>
      <c r="F189" s="11"/>
      <c r="G189" s="53" t="str">
        <f t="shared" si="4"/>
        <v xml:space="preserve"> </v>
      </c>
    </row>
    <row r="190" spans="2:7" ht="20.100000000000001" customHeight="1">
      <c r="B190" s="11"/>
      <c r="C190" s="11"/>
      <c r="D190" s="15"/>
      <c r="E190" s="16"/>
      <c r="F190" s="11"/>
      <c r="G190" s="53" t="str">
        <f t="shared" si="4"/>
        <v xml:space="preserve"> </v>
      </c>
    </row>
    <row r="191" spans="2:7" ht="20.100000000000001" customHeight="1">
      <c r="B191" s="11"/>
      <c r="C191" s="11"/>
      <c r="D191" s="15"/>
      <c r="E191" s="16"/>
      <c r="F191" s="11"/>
      <c r="G191" s="53" t="str">
        <f t="shared" si="4"/>
        <v xml:space="preserve"> </v>
      </c>
    </row>
    <row r="192" spans="2:7" ht="20.100000000000001" customHeight="1">
      <c r="B192" s="11"/>
      <c r="C192" s="11"/>
      <c r="D192" s="15"/>
      <c r="E192" s="16"/>
      <c r="F192" s="11"/>
      <c r="G192" s="53" t="str">
        <f t="shared" si="4"/>
        <v xml:space="preserve"> </v>
      </c>
    </row>
    <row r="193" spans="2:7" ht="20.100000000000001" customHeight="1">
      <c r="B193" s="11"/>
      <c r="C193" s="11"/>
      <c r="D193" s="15"/>
      <c r="E193" s="16"/>
      <c r="F193" s="11"/>
      <c r="G193" s="53" t="str">
        <f t="shared" si="4"/>
        <v xml:space="preserve"> </v>
      </c>
    </row>
    <row r="194" spans="2:7" ht="20.100000000000001" customHeight="1">
      <c r="B194" s="11"/>
      <c r="C194" s="11"/>
      <c r="D194" s="15"/>
      <c r="E194" s="16"/>
      <c r="F194" s="11"/>
      <c r="G194" s="53" t="str">
        <f t="shared" si="4"/>
        <v xml:space="preserve"> </v>
      </c>
    </row>
    <row r="195" spans="2:7" ht="20.100000000000001" customHeight="1">
      <c r="B195" s="11"/>
      <c r="C195" s="11"/>
      <c r="D195" s="15"/>
      <c r="E195" s="16"/>
      <c r="F195" s="11"/>
      <c r="G195" s="53" t="str">
        <f t="shared" si="4"/>
        <v xml:space="preserve"> </v>
      </c>
    </row>
    <row r="196" spans="2:7" ht="20.100000000000001" customHeight="1">
      <c r="B196" s="11"/>
      <c r="C196" s="11"/>
      <c r="D196" s="15"/>
      <c r="E196" s="16"/>
      <c r="F196" s="11"/>
      <c r="G196" s="53" t="str">
        <f t="shared" si="4"/>
        <v xml:space="preserve"> </v>
      </c>
    </row>
    <row r="197" spans="2:7" ht="20.100000000000001" customHeight="1">
      <c r="B197" s="11"/>
      <c r="C197" s="11"/>
      <c r="D197" s="15"/>
      <c r="E197" s="16"/>
      <c r="F197" s="11"/>
      <c r="G197" s="53" t="str">
        <f t="shared" si="4"/>
        <v xml:space="preserve"> </v>
      </c>
    </row>
    <row r="198" spans="2:7" ht="20.100000000000001" customHeight="1">
      <c r="B198" s="11"/>
      <c r="C198" s="11"/>
      <c r="D198" s="15"/>
      <c r="E198" s="11"/>
      <c r="F198" s="11"/>
      <c r="G198" s="53" t="str">
        <f t="shared" si="4"/>
        <v xml:space="preserve"> </v>
      </c>
    </row>
    <row r="199" spans="2:7" ht="20.100000000000001" customHeight="1">
      <c r="B199" s="11"/>
      <c r="C199" s="11"/>
      <c r="D199" s="15"/>
      <c r="E199" s="11"/>
      <c r="F199" s="11"/>
      <c r="G199" s="53" t="str">
        <f t="shared" si="4"/>
        <v xml:space="preserve"> </v>
      </c>
    </row>
    <row r="200" spans="2:7" ht="20.100000000000001" customHeight="1">
      <c r="B200" s="11"/>
      <c r="C200" s="11"/>
      <c r="D200" s="15"/>
      <c r="E200" s="11"/>
      <c r="F200" s="11"/>
      <c r="G200" s="53" t="str">
        <f t="shared" si="4"/>
        <v xml:space="preserve"> </v>
      </c>
    </row>
    <row r="201" spans="2:7" ht="20.100000000000001" customHeight="1">
      <c r="B201" s="11"/>
      <c r="C201" s="11"/>
      <c r="D201" s="15"/>
      <c r="E201" s="11"/>
      <c r="F201" s="11"/>
      <c r="G201" s="53" t="str">
        <f t="shared" si="4"/>
        <v xml:space="preserve"> </v>
      </c>
    </row>
    <row r="202" spans="2:7" ht="20.100000000000001" customHeight="1">
      <c r="B202" s="11"/>
      <c r="C202" s="11"/>
      <c r="D202" s="15"/>
      <c r="E202" s="11"/>
      <c r="F202" s="11"/>
      <c r="G202" s="53" t="str">
        <f t="shared" si="4"/>
        <v xml:space="preserve"> </v>
      </c>
    </row>
    <row r="203" spans="2:7" ht="20.100000000000001" customHeight="1">
      <c r="B203" s="11"/>
      <c r="C203" s="11"/>
      <c r="D203" s="15"/>
      <c r="E203" s="11"/>
      <c r="F203" s="11"/>
      <c r="G203" s="53" t="str">
        <f t="shared" si="4"/>
        <v xml:space="preserve"> </v>
      </c>
    </row>
    <row r="204" spans="2:7" ht="20.100000000000001" customHeight="1">
      <c r="B204" s="11"/>
      <c r="C204" s="11"/>
      <c r="D204" s="15"/>
      <c r="E204" s="11"/>
      <c r="F204" s="11"/>
      <c r="G204" s="53" t="str">
        <f t="shared" si="4"/>
        <v xml:space="preserve"> </v>
      </c>
    </row>
    <row r="205" spans="2:7" ht="20.100000000000001" customHeight="1">
      <c r="B205" s="11"/>
      <c r="C205" s="11"/>
      <c r="D205" s="15"/>
      <c r="E205" s="11"/>
      <c r="F205" s="11"/>
      <c r="G205" s="53" t="str">
        <f t="shared" si="4"/>
        <v xml:space="preserve"> </v>
      </c>
    </row>
    <row r="206" spans="2:7" ht="20.100000000000001" customHeight="1">
      <c r="B206" s="11"/>
      <c r="C206" s="11"/>
      <c r="D206" s="15"/>
      <c r="E206" s="11"/>
      <c r="F206" s="11"/>
      <c r="G206" s="53" t="str">
        <f t="shared" si="4"/>
        <v xml:space="preserve"> </v>
      </c>
    </row>
    <row r="207" spans="2:7" ht="20.100000000000001" customHeight="1">
      <c r="B207" s="11"/>
      <c r="C207" s="11"/>
      <c r="D207" s="15"/>
      <c r="E207" s="11"/>
      <c r="F207" s="11"/>
      <c r="G207" s="53" t="str">
        <f t="shared" si="4"/>
        <v xml:space="preserve"> </v>
      </c>
    </row>
    <row r="208" spans="2:7" ht="20.100000000000001" customHeight="1">
      <c r="B208" s="11"/>
      <c r="C208" s="11"/>
      <c r="D208" s="15"/>
      <c r="E208" s="11"/>
      <c r="F208" s="16"/>
      <c r="G208" s="53" t="str">
        <f t="shared" si="4"/>
        <v xml:space="preserve"> </v>
      </c>
    </row>
    <row r="209" spans="2:7" ht="20.100000000000001" customHeight="1">
      <c r="B209" s="11"/>
      <c r="C209" s="11"/>
      <c r="D209" s="15"/>
      <c r="E209" s="11"/>
      <c r="F209" s="16"/>
      <c r="G209" s="53" t="str">
        <f t="shared" si="4"/>
        <v xml:space="preserve"> </v>
      </c>
    </row>
    <row r="210" spans="2:7" ht="20.100000000000001" customHeight="1">
      <c r="B210" s="11"/>
      <c r="C210" s="11"/>
      <c r="D210" s="15"/>
      <c r="E210" s="11"/>
      <c r="F210" s="16"/>
      <c r="G210" s="53" t="str">
        <f t="shared" si="4"/>
        <v xml:space="preserve"> </v>
      </c>
    </row>
    <row r="211" spans="2:7" ht="20.100000000000001" customHeight="1">
      <c r="B211" s="11"/>
      <c r="C211" s="11"/>
      <c r="D211" s="15"/>
      <c r="E211" s="11"/>
      <c r="F211" s="16"/>
      <c r="G211" s="53" t="str">
        <f t="shared" si="4"/>
        <v xml:space="preserve"> </v>
      </c>
    </row>
    <row r="212" spans="2:7" ht="20.100000000000001" customHeight="1">
      <c r="B212" s="11"/>
      <c r="C212" s="11"/>
      <c r="D212" s="15"/>
      <c r="E212" s="11"/>
      <c r="F212" s="16"/>
      <c r="G212" s="53" t="str">
        <f t="shared" si="4"/>
        <v xml:space="preserve"> </v>
      </c>
    </row>
    <row r="213" spans="2:7" ht="20.100000000000001" customHeight="1">
      <c r="B213" s="11"/>
      <c r="C213" s="11"/>
      <c r="D213" s="15"/>
      <c r="E213" s="11"/>
      <c r="F213" s="16"/>
      <c r="G213" s="53" t="str">
        <f t="shared" si="4"/>
        <v xml:space="preserve"> </v>
      </c>
    </row>
    <row r="214" spans="2:7" ht="20.100000000000001" customHeight="1">
      <c r="B214" s="11"/>
      <c r="C214" s="11"/>
      <c r="D214" s="15"/>
      <c r="E214" s="11"/>
      <c r="F214" s="16"/>
      <c r="G214" s="53" t="str">
        <f t="shared" si="4"/>
        <v xml:space="preserve"> </v>
      </c>
    </row>
    <row r="215" spans="2:7" ht="20.100000000000001" customHeight="1">
      <c r="B215" s="11"/>
      <c r="C215" s="11"/>
      <c r="D215" s="15"/>
      <c r="E215" s="11"/>
      <c r="F215" s="16"/>
      <c r="G215" s="53" t="str">
        <f t="shared" si="4"/>
        <v xml:space="preserve"> </v>
      </c>
    </row>
    <row r="216" spans="2:7" ht="20.100000000000001" customHeight="1">
      <c r="B216" s="11"/>
      <c r="C216" s="11"/>
      <c r="D216" s="15"/>
      <c r="E216" s="11"/>
      <c r="F216" s="16"/>
      <c r="G216" s="53" t="str">
        <f t="shared" si="4"/>
        <v xml:space="preserve"> </v>
      </c>
    </row>
    <row r="217" spans="2:7" ht="20.100000000000001" customHeight="1">
      <c r="B217" s="11"/>
      <c r="C217" s="11"/>
      <c r="D217" s="15"/>
      <c r="E217" s="11"/>
      <c r="F217" s="16"/>
      <c r="G217" s="53" t="str">
        <f t="shared" si="4"/>
        <v xml:space="preserve"> </v>
      </c>
    </row>
    <row r="218" spans="2:7" ht="20.100000000000001" customHeight="1">
      <c r="B218" s="11"/>
      <c r="C218" s="11"/>
      <c r="D218" s="15"/>
      <c r="E218" s="11"/>
      <c r="F218" s="16"/>
      <c r="G218" s="53" t="str">
        <f t="shared" si="4"/>
        <v xml:space="preserve"> </v>
      </c>
    </row>
    <row r="219" spans="2:7" ht="20.100000000000001" customHeight="1">
      <c r="B219" s="11"/>
      <c r="C219" s="11"/>
      <c r="D219" s="15"/>
      <c r="E219" s="11"/>
      <c r="F219" s="16"/>
      <c r="G219" s="53" t="str">
        <f t="shared" si="4"/>
        <v xml:space="preserve"> </v>
      </c>
    </row>
    <row r="220" spans="2:7" ht="20.100000000000001" customHeight="1">
      <c r="B220" s="11"/>
      <c r="C220" s="11"/>
      <c r="D220" s="15"/>
      <c r="E220" s="11"/>
      <c r="F220" s="16"/>
      <c r="G220" s="53" t="str">
        <f t="shared" si="4"/>
        <v xml:space="preserve"> </v>
      </c>
    </row>
    <row r="221" spans="2:7" ht="20.100000000000001" customHeight="1">
      <c r="B221" s="11"/>
      <c r="C221" s="11"/>
      <c r="D221" s="15"/>
      <c r="E221" s="11"/>
      <c r="F221" s="16"/>
      <c r="G221" s="53" t="str">
        <f t="shared" si="4"/>
        <v xml:space="preserve"> </v>
      </c>
    </row>
    <row r="222" spans="2:7" ht="20.100000000000001" customHeight="1">
      <c r="B222" s="11"/>
      <c r="C222" s="11"/>
      <c r="D222" s="15"/>
      <c r="E222" s="11"/>
      <c r="F222" s="16"/>
      <c r="G222" s="53" t="str">
        <f t="shared" si="4"/>
        <v xml:space="preserve"> </v>
      </c>
    </row>
    <row r="223" spans="2:7" ht="20.100000000000001" customHeight="1">
      <c r="B223" s="11"/>
      <c r="C223" s="11"/>
      <c r="D223" s="15"/>
      <c r="E223" s="11"/>
      <c r="F223" s="16"/>
      <c r="G223" s="53" t="str">
        <f t="shared" si="4"/>
        <v xml:space="preserve"> </v>
      </c>
    </row>
    <row r="224" spans="2:7" ht="20.100000000000001" customHeight="1">
      <c r="B224" s="11"/>
      <c r="C224" s="11"/>
      <c r="D224" s="15"/>
      <c r="E224" s="11"/>
      <c r="F224" s="16"/>
      <c r="G224" s="53" t="str">
        <f t="shared" si="4"/>
        <v xml:space="preserve"> </v>
      </c>
    </row>
    <row r="225" spans="2:7" ht="20.100000000000001" customHeight="1">
      <c r="B225" s="11"/>
      <c r="C225" s="11"/>
      <c r="D225" s="15"/>
      <c r="E225" s="11"/>
      <c r="F225" s="16"/>
      <c r="G225" s="53" t="str">
        <f t="shared" si="4"/>
        <v xml:space="preserve"> </v>
      </c>
    </row>
    <row r="226" spans="2:7" ht="20.100000000000001" customHeight="1">
      <c r="B226" s="11"/>
      <c r="C226" s="11"/>
      <c r="D226" s="15"/>
      <c r="E226" s="11"/>
      <c r="F226" s="16"/>
      <c r="G226" s="53" t="str">
        <f t="shared" ref="G226:G289" si="5">IFERROR(IF(ISBLANK(C226)," ",IF(ISBLANK(D226),"NUM ARBOL",IF(ISBLANK(E226),"DAP",IF(ISBLANK(F226),"ALTURA",IF($E$33="DAP (cm)",PI()*((E226/100)^2)/4*F226*$F$9,IF($E$33="CAP (cm)",PI()*((E226/PI()/100)^2)/4*F226*$F$9))))))," ")</f>
        <v xml:space="preserve"> </v>
      </c>
    </row>
    <row r="227" spans="2:7" ht="20.100000000000001" customHeight="1">
      <c r="B227" s="11"/>
      <c r="C227" s="11"/>
      <c r="D227" s="15"/>
      <c r="E227" s="11"/>
      <c r="F227" s="16"/>
      <c r="G227" s="53" t="str">
        <f t="shared" si="5"/>
        <v xml:space="preserve"> </v>
      </c>
    </row>
    <row r="228" spans="2:7" ht="20.100000000000001" customHeight="1">
      <c r="B228" s="11"/>
      <c r="C228" s="11"/>
      <c r="D228" s="15"/>
      <c r="E228" s="11"/>
      <c r="F228" s="16"/>
      <c r="G228" s="53" t="str">
        <f t="shared" si="5"/>
        <v xml:space="preserve"> </v>
      </c>
    </row>
    <row r="229" spans="2:7" ht="20.100000000000001" customHeight="1">
      <c r="B229" s="11"/>
      <c r="C229" s="11"/>
      <c r="D229" s="15"/>
      <c r="E229" s="11"/>
      <c r="F229" s="16"/>
      <c r="G229" s="53" t="str">
        <f t="shared" si="5"/>
        <v xml:space="preserve"> </v>
      </c>
    </row>
    <row r="230" spans="2:7" ht="20.100000000000001" customHeight="1">
      <c r="B230" s="11"/>
      <c r="C230" s="11"/>
      <c r="D230" s="15"/>
      <c r="E230" s="11"/>
      <c r="F230" s="16"/>
      <c r="G230" s="53" t="str">
        <f t="shared" si="5"/>
        <v xml:space="preserve"> </v>
      </c>
    </row>
    <row r="231" spans="2:7" ht="20.100000000000001" customHeight="1">
      <c r="B231" s="11"/>
      <c r="C231" s="11"/>
      <c r="D231" s="15"/>
      <c r="E231" s="11"/>
      <c r="F231" s="16"/>
      <c r="G231" s="53" t="str">
        <f t="shared" si="5"/>
        <v xml:space="preserve"> </v>
      </c>
    </row>
    <row r="232" spans="2:7" ht="20.100000000000001" customHeight="1">
      <c r="B232" s="11"/>
      <c r="C232" s="11"/>
      <c r="D232" s="15"/>
      <c r="E232" s="11"/>
      <c r="F232" s="16"/>
      <c r="G232" s="53" t="str">
        <f t="shared" si="5"/>
        <v xml:space="preserve"> </v>
      </c>
    </row>
    <row r="233" spans="2:7" ht="20.100000000000001" customHeight="1">
      <c r="B233" s="11"/>
      <c r="C233" s="11"/>
      <c r="D233" s="15"/>
      <c r="E233" s="11"/>
      <c r="F233" s="16"/>
      <c r="G233" s="53" t="str">
        <f t="shared" si="5"/>
        <v xml:space="preserve"> </v>
      </c>
    </row>
    <row r="234" spans="2:7" ht="20.100000000000001" customHeight="1">
      <c r="B234" s="11"/>
      <c r="C234" s="11"/>
      <c r="D234" s="15"/>
      <c r="E234" s="11"/>
      <c r="F234" s="16"/>
      <c r="G234" s="53" t="str">
        <f t="shared" si="5"/>
        <v xml:space="preserve"> </v>
      </c>
    </row>
    <row r="235" spans="2:7" ht="20.100000000000001" customHeight="1">
      <c r="B235" s="11"/>
      <c r="C235" s="11"/>
      <c r="D235" s="15"/>
      <c r="E235" s="11"/>
      <c r="F235" s="16"/>
      <c r="G235" s="53" t="str">
        <f t="shared" si="5"/>
        <v xml:space="preserve"> </v>
      </c>
    </row>
    <row r="236" spans="2:7" ht="20.100000000000001" customHeight="1">
      <c r="B236" s="11"/>
      <c r="C236" s="11"/>
      <c r="D236" s="15"/>
      <c r="E236" s="11"/>
      <c r="F236" s="16"/>
      <c r="G236" s="53" t="str">
        <f t="shared" si="5"/>
        <v xml:space="preserve"> </v>
      </c>
    </row>
    <row r="237" spans="2:7" ht="20.100000000000001" customHeight="1">
      <c r="B237" s="11"/>
      <c r="C237" s="11"/>
      <c r="D237" s="15"/>
      <c r="E237" s="11"/>
      <c r="F237" s="16"/>
      <c r="G237" s="53" t="str">
        <f t="shared" si="5"/>
        <v xml:space="preserve"> </v>
      </c>
    </row>
    <row r="238" spans="2:7" ht="20.100000000000001" customHeight="1">
      <c r="B238" s="11"/>
      <c r="C238" s="11"/>
      <c r="D238" s="15"/>
      <c r="E238" s="11"/>
      <c r="F238" s="16"/>
      <c r="G238" s="53" t="str">
        <f t="shared" si="5"/>
        <v xml:space="preserve"> </v>
      </c>
    </row>
    <row r="239" spans="2:7" ht="20.100000000000001" customHeight="1">
      <c r="B239" s="11"/>
      <c r="C239" s="11"/>
      <c r="D239" s="15"/>
      <c r="E239" s="11"/>
      <c r="F239" s="16"/>
      <c r="G239" s="53" t="str">
        <f t="shared" si="5"/>
        <v xml:space="preserve"> </v>
      </c>
    </row>
    <row r="240" spans="2:7" ht="20.100000000000001" customHeight="1">
      <c r="B240" s="11"/>
      <c r="C240" s="11"/>
      <c r="D240" s="15"/>
      <c r="E240" s="11"/>
      <c r="F240" s="16"/>
      <c r="G240" s="53" t="str">
        <f t="shared" si="5"/>
        <v xml:space="preserve"> </v>
      </c>
    </row>
    <row r="241" spans="2:7" ht="20.100000000000001" customHeight="1">
      <c r="B241" s="11"/>
      <c r="C241" s="11"/>
      <c r="D241" s="15"/>
      <c r="E241" s="11"/>
      <c r="F241" s="16"/>
      <c r="G241" s="53" t="str">
        <f t="shared" si="5"/>
        <v xml:space="preserve"> </v>
      </c>
    </row>
    <row r="242" spans="2:7" ht="20.100000000000001" customHeight="1">
      <c r="B242" s="11"/>
      <c r="C242" s="11"/>
      <c r="D242" s="15"/>
      <c r="E242" s="11"/>
      <c r="F242" s="16"/>
      <c r="G242" s="53" t="str">
        <f t="shared" si="5"/>
        <v xml:space="preserve"> </v>
      </c>
    </row>
    <row r="243" spans="2:7" ht="20.100000000000001" customHeight="1">
      <c r="B243" s="11"/>
      <c r="C243" s="11"/>
      <c r="D243" s="15"/>
      <c r="E243" s="11"/>
      <c r="F243" s="16"/>
      <c r="G243" s="53" t="str">
        <f t="shared" si="5"/>
        <v xml:space="preserve"> </v>
      </c>
    </row>
    <row r="244" spans="2:7" ht="20.100000000000001" customHeight="1">
      <c r="B244" s="11"/>
      <c r="C244" s="11"/>
      <c r="D244" s="15"/>
      <c r="E244" s="11"/>
      <c r="F244" s="16"/>
      <c r="G244" s="53" t="str">
        <f t="shared" si="5"/>
        <v xml:space="preserve"> </v>
      </c>
    </row>
    <row r="245" spans="2:7" ht="20.100000000000001" customHeight="1">
      <c r="B245" s="11"/>
      <c r="C245" s="11"/>
      <c r="D245" s="15"/>
      <c r="E245" s="11"/>
      <c r="F245" s="16"/>
      <c r="G245" s="53" t="str">
        <f t="shared" si="5"/>
        <v xml:space="preserve"> </v>
      </c>
    </row>
    <row r="246" spans="2:7" ht="20.100000000000001" customHeight="1">
      <c r="B246" s="11"/>
      <c r="C246" s="11"/>
      <c r="D246" s="15"/>
      <c r="E246" s="11"/>
      <c r="F246" s="16"/>
      <c r="G246" s="53" t="str">
        <f t="shared" si="5"/>
        <v xml:space="preserve"> </v>
      </c>
    </row>
    <row r="247" spans="2:7" ht="20.100000000000001" customHeight="1">
      <c r="B247" s="11"/>
      <c r="C247" s="11"/>
      <c r="D247" s="15"/>
      <c r="E247" s="11"/>
      <c r="F247" s="16"/>
      <c r="G247" s="53" t="str">
        <f t="shared" si="5"/>
        <v xml:space="preserve"> </v>
      </c>
    </row>
    <row r="248" spans="2:7" ht="20.100000000000001" customHeight="1">
      <c r="B248" s="11"/>
      <c r="C248" s="11"/>
      <c r="D248" s="15"/>
      <c r="E248" s="11"/>
      <c r="F248" s="16"/>
      <c r="G248" s="53" t="str">
        <f t="shared" si="5"/>
        <v xml:space="preserve"> </v>
      </c>
    </row>
    <row r="249" spans="2:7" ht="20.100000000000001" customHeight="1">
      <c r="B249" s="11"/>
      <c r="C249" s="11"/>
      <c r="D249" s="15"/>
      <c r="E249" s="11"/>
      <c r="F249" s="16"/>
      <c r="G249" s="53" t="str">
        <f t="shared" si="5"/>
        <v xml:space="preserve"> </v>
      </c>
    </row>
    <row r="250" spans="2:7" ht="20.100000000000001" customHeight="1">
      <c r="B250" s="11"/>
      <c r="C250" s="11"/>
      <c r="D250" s="15"/>
      <c r="E250" s="11"/>
      <c r="F250" s="16"/>
      <c r="G250" s="53" t="str">
        <f t="shared" si="5"/>
        <v xml:space="preserve"> </v>
      </c>
    </row>
    <row r="251" spans="2:7" ht="20.100000000000001" customHeight="1">
      <c r="B251" s="11"/>
      <c r="C251" s="11"/>
      <c r="D251" s="15"/>
      <c r="E251" s="11"/>
      <c r="F251" s="16"/>
      <c r="G251" s="53" t="str">
        <f t="shared" si="5"/>
        <v xml:space="preserve"> </v>
      </c>
    </row>
    <row r="252" spans="2:7" ht="20.100000000000001" customHeight="1">
      <c r="B252" s="11"/>
      <c r="C252" s="11"/>
      <c r="D252" s="15"/>
      <c r="E252" s="11"/>
      <c r="F252" s="16"/>
      <c r="G252" s="53" t="str">
        <f t="shared" si="5"/>
        <v xml:space="preserve"> </v>
      </c>
    </row>
    <row r="253" spans="2:7" ht="20.100000000000001" customHeight="1">
      <c r="B253" s="11"/>
      <c r="C253" s="11"/>
      <c r="D253" s="15"/>
      <c r="E253" s="11"/>
      <c r="F253" s="16"/>
      <c r="G253" s="53" t="str">
        <f t="shared" si="5"/>
        <v xml:space="preserve"> </v>
      </c>
    </row>
    <row r="254" spans="2:7" ht="20.100000000000001" customHeight="1">
      <c r="B254" s="11"/>
      <c r="C254" s="11"/>
      <c r="D254" s="15"/>
      <c r="E254" s="11"/>
      <c r="F254" s="16"/>
      <c r="G254" s="53" t="str">
        <f t="shared" si="5"/>
        <v xml:space="preserve"> </v>
      </c>
    </row>
    <row r="255" spans="2:7" ht="20.100000000000001" customHeight="1">
      <c r="B255" s="11"/>
      <c r="C255" s="11"/>
      <c r="D255" s="15"/>
      <c r="E255" s="11"/>
      <c r="F255" s="16"/>
      <c r="G255" s="53" t="str">
        <f t="shared" si="5"/>
        <v xml:space="preserve"> </v>
      </c>
    </row>
    <row r="256" spans="2:7" ht="20.100000000000001" customHeight="1">
      <c r="B256" s="11"/>
      <c r="C256" s="11"/>
      <c r="D256" s="15"/>
      <c r="E256" s="11"/>
      <c r="F256" s="16"/>
      <c r="G256" s="53" t="str">
        <f t="shared" si="5"/>
        <v xml:space="preserve"> </v>
      </c>
    </row>
    <row r="257" spans="2:7" ht="20.100000000000001" customHeight="1">
      <c r="B257" s="11"/>
      <c r="C257" s="11"/>
      <c r="D257" s="15"/>
      <c r="E257" s="11"/>
      <c r="F257" s="16"/>
      <c r="G257" s="53" t="str">
        <f t="shared" si="5"/>
        <v xml:space="preserve"> </v>
      </c>
    </row>
    <row r="258" spans="2:7" ht="20.100000000000001" customHeight="1">
      <c r="B258" s="11"/>
      <c r="C258" s="11"/>
      <c r="D258" s="15"/>
      <c r="E258" s="11"/>
      <c r="F258" s="16"/>
      <c r="G258" s="53" t="str">
        <f t="shared" si="5"/>
        <v xml:space="preserve"> </v>
      </c>
    </row>
    <row r="259" spans="2:7" ht="20.100000000000001" customHeight="1">
      <c r="B259" s="11"/>
      <c r="C259" s="11"/>
      <c r="D259" s="15"/>
      <c r="E259" s="11"/>
      <c r="F259" s="16"/>
      <c r="G259" s="53" t="str">
        <f t="shared" si="5"/>
        <v xml:space="preserve"> </v>
      </c>
    </row>
    <row r="260" spans="2:7" ht="20.100000000000001" customHeight="1">
      <c r="B260" s="11"/>
      <c r="C260" s="11"/>
      <c r="D260" s="15"/>
      <c r="E260" s="11"/>
      <c r="F260" s="16"/>
      <c r="G260" s="53" t="str">
        <f t="shared" si="5"/>
        <v xml:space="preserve"> </v>
      </c>
    </row>
    <row r="261" spans="2:7" ht="20.100000000000001" customHeight="1">
      <c r="B261" s="11"/>
      <c r="C261" s="11"/>
      <c r="D261" s="15"/>
      <c r="E261" s="11"/>
      <c r="F261" s="16"/>
      <c r="G261" s="53" t="str">
        <f t="shared" si="5"/>
        <v xml:space="preserve"> </v>
      </c>
    </row>
    <row r="262" spans="2:7" ht="20.100000000000001" customHeight="1">
      <c r="B262" s="11"/>
      <c r="C262" s="11"/>
      <c r="D262" s="15"/>
      <c r="E262" s="11"/>
      <c r="F262" s="16"/>
      <c r="G262" s="53" t="str">
        <f t="shared" si="5"/>
        <v xml:space="preserve"> </v>
      </c>
    </row>
    <row r="263" spans="2:7" ht="20.100000000000001" customHeight="1">
      <c r="B263" s="11"/>
      <c r="C263" s="11"/>
      <c r="D263" s="15"/>
      <c r="E263" s="11"/>
      <c r="F263" s="16"/>
      <c r="G263" s="53" t="str">
        <f t="shared" si="5"/>
        <v xml:space="preserve"> </v>
      </c>
    </row>
    <row r="264" spans="2:7" ht="20.100000000000001" customHeight="1">
      <c r="B264" s="11"/>
      <c r="C264" s="11"/>
      <c r="D264" s="15"/>
      <c r="E264" s="11"/>
      <c r="F264" s="16"/>
      <c r="G264" s="53" t="str">
        <f t="shared" si="5"/>
        <v xml:space="preserve"> </v>
      </c>
    </row>
    <row r="265" spans="2:7" ht="20.100000000000001" customHeight="1">
      <c r="B265" s="11"/>
      <c r="C265" s="11"/>
      <c r="D265" s="15"/>
      <c r="E265" s="11"/>
      <c r="F265" s="16"/>
      <c r="G265" s="53" t="str">
        <f t="shared" si="5"/>
        <v xml:space="preserve"> </v>
      </c>
    </row>
    <row r="266" spans="2:7" ht="20.100000000000001" customHeight="1">
      <c r="B266" s="11"/>
      <c r="C266" s="11"/>
      <c r="D266" s="15"/>
      <c r="E266" s="11"/>
      <c r="F266" s="16"/>
      <c r="G266" s="53" t="str">
        <f t="shared" si="5"/>
        <v xml:space="preserve"> </v>
      </c>
    </row>
    <row r="267" spans="2:7" ht="20.100000000000001" customHeight="1">
      <c r="B267" s="11"/>
      <c r="C267" s="11"/>
      <c r="D267" s="15"/>
      <c r="E267" s="11"/>
      <c r="F267" s="16"/>
      <c r="G267" s="53" t="str">
        <f t="shared" si="5"/>
        <v xml:space="preserve"> </v>
      </c>
    </row>
    <row r="268" spans="2:7" ht="20.100000000000001" customHeight="1">
      <c r="B268" s="11"/>
      <c r="C268" s="11"/>
      <c r="D268" s="15"/>
      <c r="E268" s="11"/>
      <c r="F268" s="16"/>
      <c r="G268" s="53" t="str">
        <f t="shared" si="5"/>
        <v xml:space="preserve"> </v>
      </c>
    </row>
    <row r="269" spans="2:7" ht="20.100000000000001" customHeight="1">
      <c r="B269" s="11"/>
      <c r="C269" s="11"/>
      <c r="D269" s="15"/>
      <c r="E269" s="11"/>
      <c r="F269" s="16"/>
      <c r="G269" s="53" t="str">
        <f t="shared" si="5"/>
        <v xml:space="preserve"> </v>
      </c>
    </row>
    <row r="270" spans="2:7" ht="20.100000000000001" customHeight="1">
      <c r="B270" s="11"/>
      <c r="C270" s="11"/>
      <c r="D270" s="15"/>
      <c r="E270" s="11"/>
      <c r="F270" s="16"/>
      <c r="G270" s="53" t="str">
        <f t="shared" si="5"/>
        <v xml:space="preserve"> </v>
      </c>
    </row>
    <row r="271" spans="2:7" ht="20.100000000000001" customHeight="1">
      <c r="B271" s="11"/>
      <c r="C271" s="11"/>
      <c r="D271" s="15"/>
      <c r="E271" s="11"/>
      <c r="F271" s="16"/>
      <c r="G271" s="53" t="str">
        <f t="shared" si="5"/>
        <v xml:space="preserve"> </v>
      </c>
    </row>
    <row r="272" spans="2:7" ht="20.100000000000001" customHeight="1">
      <c r="B272" s="11"/>
      <c r="C272" s="11"/>
      <c r="D272" s="15"/>
      <c r="E272" s="11"/>
      <c r="F272" s="16"/>
      <c r="G272" s="53" t="str">
        <f t="shared" si="5"/>
        <v xml:space="preserve"> </v>
      </c>
    </row>
    <row r="273" spans="2:7" ht="20.100000000000001" customHeight="1">
      <c r="B273" s="11"/>
      <c r="C273" s="11"/>
      <c r="D273" s="15"/>
      <c r="E273" s="11"/>
      <c r="F273" s="16"/>
      <c r="G273" s="53" t="str">
        <f t="shared" si="5"/>
        <v xml:space="preserve"> </v>
      </c>
    </row>
    <row r="274" spans="2:7" ht="20.100000000000001" customHeight="1">
      <c r="B274" s="11"/>
      <c r="C274" s="11"/>
      <c r="D274" s="15"/>
      <c r="E274" s="11"/>
      <c r="F274" s="16"/>
      <c r="G274" s="53" t="str">
        <f t="shared" si="5"/>
        <v xml:space="preserve"> </v>
      </c>
    </row>
    <row r="275" spans="2:7" ht="20.100000000000001" customHeight="1">
      <c r="B275" s="11"/>
      <c r="C275" s="11"/>
      <c r="D275" s="15"/>
      <c r="E275" s="11"/>
      <c r="F275" s="16"/>
      <c r="G275" s="53" t="str">
        <f t="shared" si="5"/>
        <v xml:space="preserve"> </v>
      </c>
    </row>
    <row r="276" spans="2:7" ht="20.100000000000001" customHeight="1">
      <c r="B276" s="11"/>
      <c r="C276" s="11"/>
      <c r="D276" s="15"/>
      <c r="E276" s="11"/>
      <c r="F276" s="16"/>
      <c r="G276" s="53" t="str">
        <f t="shared" si="5"/>
        <v xml:space="preserve"> </v>
      </c>
    </row>
    <row r="277" spans="2:7" ht="20.100000000000001" customHeight="1">
      <c r="B277" s="11"/>
      <c r="C277" s="11"/>
      <c r="D277" s="15"/>
      <c r="E277" s="11"/>
      <c r="F277" s="16"/>
      <c r="G277" s="53" t="str">
        <f t="shared" si="5"/>
        <v xml:space="preserve"> </v>
      </c>
    </row>
    <row r="278" spans="2:7" ht="20.100000000000001" customHeight="1">
      <c r="B278" s="11"/>
      <c r="C278" s="11"/>
      <c r="D278" s="15"/>
      <c r="E278" s="11"/>
      <c r="F278" s="16"/>
      <c r="G278" s="53" t="str">
        <f t="shared" si="5"/>
        <v xml:space="preserve"> </v>
      </c>
    </row>
    <row r="279" spans="2:7" ht="20.100000000000001" customHeight="1">
      <c r="B279" s="11"/>
      <c r="C279" s="11"/>
      <c r="D279" s="15"/>
      <c r="E279" s="11"/>
      <c r="F279" s="16"/>
      <c r="G279" s="53" t="str">
        <f t="shared" si="5"/>
        <v xml:space="preserve"> </v>
      </c>
    </row>
    <row r="280" spans="2:7" ht="20.100000000000001" customHeight="1">
      <c r="B280" s="11"/>
      <c r="C280" s="11"/>
      <c r="D280" s="15"/>
      <c r="E280" s="11"/>
      <c r="F280" s="16"/>
      <c r="G280" s="53" t="str">
        <f t="shared" si="5"/>
        <v xml:space="preserve"> </v>
      </c>
    </row>
    <row r="281" spans="2:7" ht="20.100000000000001" customHeight="1">
      <c r="B281" s="11"/>
      <c r="C281" s="11"/>
      <c r="D281" s="15"/>
      <c r="E281" s="11"/>
      <c r="F281" s="16"/>
      <c r="G281" s="53" t="str">
        <f t="shared" si="5"/>
        <v xml:space="preserve"> </v>
      </c>
    </row>
    <row r="282" spans="2:7" ht="20.100000000000001" customHeight="1">
      <c r="B282" s="11"/>
      <c r="C282" s="11"/>
      <c r="D282" s="15"/>
      <c r="E282" s="11"/>
      <c r="F282" s="16"/>
      <c r="G282" s="53" t="str">
        <f t="shared" si="5"/>
        <v xml:space="preserve"> </v>
      </c>
    </row>
    <row r="283" spans="2:7" ht="20.100000000000001" customHeight="1">
      <c r="B283" s="11"/>
      <c r="C283" s="11"/>
      <c r="D283" s="15"/>
      <c r="E283" s="11"/>
      <c r="F283" s="16"/>
      <c r="G283" s="53" t="str">
        <f t="shared" si="5"/>
        <v xml:space="preserve"> </v>
      </c>
    </row>
    <row r="284" spans="2:7" ht="20.100000000000001" customHeight="1">
      <c r="B284" s="11"/>
      <c r="C284" s="11"/>
      <c r="D284" s="15"/>
      <c r="E284" s="11"/>
      <c r="F284" s="16"/>
      <c r="G284" s="53" t="str">
        <f t="shared" si="5"/>
        <v xml:space="preserve"> </v>
      </c>
    </row>
    <row r="285" spans="2:7" ht="20.100000000000001" customHeight="1">
      <c r="B285" s="11"/>
      <c r="C285" s="11"/>
      <c r="D285" s="15"/>
      <c r="E285" s="11"/>
      <c r="F285" s="16"/>
      <c r="G285" s="53" t="str">
        <f t="shared" si="5"/>
        <v xml:space="preserve"> </v>
      </c>
    </row>
    <row r="286" spans="2:7" ht="20.100000000000001" customHeight="1">
      <c r="B286" s="11"/>
      <c r="C286" s="11"/>
      <c r="D286" s="15"/>
      <c r="E286" s="11"/>
      <c r="F286" s="16"/>
      <c r="G286" s="53" t="str">
        <f t="shared" si="5"/>
        <v xml:space="preserve"> </v>
      </c>
    </row>
    <row r="287" spans="2:7" ht="20.100000000000001" customHeight="1">
      <c r="B287" s="11"/>
      <c r="C287" s="11"/>
      <c r="D287" s="15"/>
      <c r="E287" s="11"/>
      <c r="F287" s="16"/>
      <c r="G287" s="53" t="str">
        <f t="shared" si="5"/>
        <v xml:space="preserve"> </v>
      </c>
    </row>
    <row r="288" spans="2:7" ht="20.100000000000001" customHeight="1">
      <c r="B288" s="11"/>
      <c r="C288" s="11"/>
      <c r="D288" s="15"/>
      <c r="E288" s="11"/>
      <c r="F288" s="16"/>
      <c r="G288" s="53" t="str">
        <f t="shared" si="5"/>
        <v xml:space="preserve"> </v>
      </c>
    </row>
    <row r="289" spans="2:7" ht="20.100000000000001" customHeight="1">
      <c r="B289" s="11"/>
      <c r="C289" s="11"/>
      <c r="D289" s="15"/>
      <c r="E289" s="11"/>
      <c r="F289" s="16"/>
      <c r="G289" s="53" t="str">
        <f t="shared" si="5"/>
        <v xml:space="preserve"> </v>
      </c>
    </row>
    <row r="290" spans="2:7" ht="20.100000000000001" customHeight="1">
      <c r="B290" s="11"/>
      <c r="C290" s="11"/>
      <c r="D290" s="15"/>
      <c r="E290" s="11"/>
      <c r="F290" s="16"/>
      <c r="G290" s="53" t="str">
        <f t="shared" ref="G290:G353" si="6">IFERROR(IF(ISBLANK(C290)," ",IF(ISBLANK(D290),"NUM ARBOL",IF(ISBLANK(E290),"DAP",IF(ISBLANK(F290),"ALTURA",IF($E$33="DAP (cm)",PI()*((E290/100)^2)/4*F290*$F$9,IF($E$33="CAP (cm)",PI()*((E290/PI()/100)^2)/4*F290*$F$9))))))," ")</f>
        <v xml:space="preserve"> </v>
      </c>
    </row>
    <row r="291" spans="2:7" ht="20.100000000000001" customHeight="1">
      <c r="B291" s="11"/>
      <c r="C291" s="11"/>
      <c r="D291" s="15"/>
      <c r="E291" s="11"/>
      <c r="F291" s="16"/>
      <c r="G291" s="53" t="str">
        <f t="shared" si="6"/>
        <v xml:space="preserve"> </v>
      </c>
    </row>
    <row r="292" spans="2:7" ht="20.100000000000001" customHeight="1">
      <c r="B292" s="11"/>
      <c r="C292" s="11"/>
      <c r="D292" s="15"/>
      <c r="E292" s="11"/>
      <c r="F292" s="16"/>
      <c r="G292" s="53" t="str">
        <f t="shared" si="6"/>
        <v xml:space="preserve"> </v>
      </c>
    </row>
    <row r="293" spans="2:7" ht="20.100000000000001" customHeight="1">
      <c r="B293" s="11"/>
      <c r="C293" s="11"/>
      <c r="D293" s="15"/>
      <c r="E293" s="11"/>
      <c r="F293" s="16"/>
      <c r="G293" s="53" t="str">
        <f t="shared" si="6"/>
        <v xml:space="preserve"> </v>
      </c>
    </row>
    <row r="294" spans="2:7" ht="20.100000000000001" customHeight="1">
      <c r="B294" s="11"/>
      <c r="C294" s="11"/>
      <c r="D294" s="15"/>
      <c r="E294" s="11"/>
      <c r="F294" s="16"/>
      <c r="G294" s="53" t="str">
        <f t="shared" si="6"/>
        <v xml:space="preserve"> </v>
      </c>
    </row>
    <row r="295" spans="2:7" ht="20.100000000000001" customHeight="1">
      <c r="B295" s="11"/>
      <c r="C295" s="11"/>
      <c r="D295" s="15"/>
      <c r="E295" s="11"/>
      <c r="F295" s="16"/>
      <c r="G295" s="53" t="str">
        <f t="shared" si="6"/>
        <v xml:space="preserve"> </v>
      </c>
    </row>
    <row r="296" spans="2:7" ht="20.100000000000001" customHeight="1">
      <c r="B296" s="11"/>
      <c r="C296" s="11"/>
      <c r="D296" s="15"/>
      <c r="E296" s="11"/>
      <c r="F296" s="16"/>
      <c r="G296" s="53" t="str">
        <f t="shared" si="6"/>
        <v xml:space="preserve"> </v>
      </c>
    </row>
    <row r="297" spans="2:7" ht="20.100000000000001" customHeight="1">
      <c r="B297" s="11"/>
      <c r="C297" s="11"/>
      <c r="D297" s="15"/>
      <c r="E297" s="11"/>
      <c r="F297" s="16"/>
      <c r="G297" s="53" t="str">
        <f t="shared" si="6"/>
        <v xml:space="preserve"> </v>
      </c>
    </row>
    <row r="298" spans="2:7" ht="20.100000000000001" customHeight="1">
      <c r="B298" s="11"/>
      <c r="C298" s="11"/>
      <c r="D298" s="15"/>
      <c r="E298" s="11"/>
      <c r="F298" s="16"/>
      <c r="G298" s="53" t="str">
        <f t="shared" si="6"/>
        <v xml:space="preserve"> </v>
      </c>
    </row>
    <row r="299" spans="2:7" ht="20.100000000000001" customHeight="1">
      <c r="B299" s="11"/>
      <c r="C299" s="11"/>
      <c r="D299" s="15"/>
      <c r="E299" s="11"/>
      <c r="F299" s="16"/>
      <c r="G299" s="53" t="str">
        <f t="shared" si="6"/>
        <v xml:space="preserve"> </v>
      </c>
    </row>
    <row r="300" spans="2:7" ht="20.100000000000001" customHeight="1">
      <c r="B300" s="11"/>
      <c r="C300" s="11"/>
      <c r="D300" s="15"/>
      <c r="E300" s="11"/>
      <c r="F300" s="16"/>
      <c r="G300" s="53" t="str">
        <f t="shared" si="6"/>
        <v xml:space="preserve"> </v>
      </c>
    </row>
    <row r="301" spans="2:7" ht="20.100000000000001" customHeight="1">
      <c r="B301" s="11"/>
      <c r="C301" s="11"/>
      <c r="D301" s="15"/>
      <c r="E301" s="11"/>
      <c r="F301" s="16"/>
      <c r="G301" s="53" t="str">
        <f t="shared" si="6"/>
        <v xml:space="preserve"> </v>
      </c>
    </row>
    <row r="302" spans="2:7" ht="20.100000000000001" customHeight="1">
      <c r="B302" s="11"/>
      <c r="C302" s="11"/>
      <c r="D302" s="15"/>
      <c r="E302" s="11"/>
      <c r="F302" s="16"/>
      <c r="G302" s="53" t="str">
        <f t="shared" si="6"/>
        <v xml:space="preserve"> </v>
      </c>
    </row>
    <row r="303" spans="2:7" ht="20.100000000000001" customHeight="1">
      <c r="B303" s="11"/>
      <c r="C303" s="11"/>
      <c r="D303" s="15"/>
      <c r="E303" s="11"/>
      <c r="F303" s="16"/>
      <c r="G303" s="53" t="str">
        <f t="shared" si="6"/>
        <v xml:space="preserve"> </v>
      </c>
    </row>
    <row r="304" spans="2:7" ht="20.100000000000001" customHeight="1">
      <c r="B304" s="11"/>
      <c r="C304" s="11"/>
      <c r="D304" s="15"/>
      <c r="E304" s="11"/>
      <c r="F304" s="16"/>
      <c r="G304" s="53" t="str">
        <f t="shared" si="6"/>
        <v xml:space="preserve"> </v>
      </c>
    </row>
    <row r="305" spans="2:7" ht="20.100000000000001" customHeight="1">
      <c r="B305" s="11"/>
      <c r="C305" s="11"/>
      <c r="D305" s="15"/>
      <c r="E305" s="11"/>
      <c r="F305" s="16"/>
      <c r="G305" s="53" t="str">
        <f t="shared" si="6"/>
        <v xml:space="preserve"> </v>
      </c>
    </row>
    <row r="306" spans="2:7" ht="20.100000000000001" customHeight="1">
      <c r="B306" s="11"/>
      <c r="C306" s="11"/>
      <c r="D306" s="15"/>
      <c r="E306" s="11"/>
      <c r="F306" s="16"/>
      <c r="G306" s="53" t="str">
        <f t="shared" si="6"/>
        <v xml:space="preserve"> </v>
      </c>
    </row>
    <row r="307" spans="2:7" ht="20.100000000000001" customHeight="1">
      <c r="B307" s="11"/>
      <c r="C307" s="11"/>
      <c r="D307" s="15"/>
      <c r="E307" s="11"/>
      <c r="F307" s="16"/>
      <c r="G307" s="53" t="str">
        <f t="shared" si="6"/>
        <v xml:space="preserve"> </v>
      </c>
    </row>
    <row r="308" spans="2:7" ht="20.100000000000001" customHeight="1">
      <c r="B308" s="11"/>
      <c r="C308" s="11"/>
      <c r="D308" s="15"/>
      <c r="E308" s="11"/>
      <c r="F308" s="16"/>
      <c r="G308" s="53" t="str">
        <f t="shared" si="6"/>
        <v xml:space="preserve"> </v>
      </c>
    </row>
    <row r="309" spans="2:7" ht="20.100000000000001" customHeight="1">
      <c r="B309" s="11"/>
      <c r="C309" s="11"/>
      <c r="D309" s="15"/>
      <c r="E309" s="11"/>
      <c r="F309" s="16"/>
      <c r="G309" s="53" t="str">
        <f t="shared" si="6"/>
        <v xml:space="preserve"> </v>
      </c>
    </row>
    <row r="310" spans="2:7" ht="20.100000000000001" customHeight="1">
      <c r="B310" s="11"/>
      <c r="C310" s="11"/>
      <c r="D310" s="15"/>
      <c r="E310" s="11"/>
      <c r="F310" s="16"/>
      <c r="G310" s="53" t="str">
        <f t="shared" si="6"/>
        <v xml:space="preserve"> </v>
      </c>
    </row>
    <row r="311" spans="2:7" ht="20.100000000000001" customHeight="1">
      <c r="B311" s="11"/>
      <c r="C311" s="11"/>
      <c r="D311" s="15"/>
      <c r="E311" s="11"/>
      <c r="F311" s="16"/>
      <c r="G311" s="53" t="str">
        <f t="shared" si="6"/>
        <v xml:space="preserve"> </v>
      </c>
    </row>
    <row r="312" spans="2:7" ht="20.100000000000001" customHeight="1">
      <c r="B312" s="11"/>
      <c r="C312" s="11"/>
      <c r="D312" s="15"/>
      <c r="E312" s="11"/>
      <c r="F312" s="16"/>
      <c r="G312" s="53" t="str">
        <f t="shared" si="6"/>
        <v xml:space="preserve"> </v>
      </c>
    </row>
    <row r="313" spans="2:7" ht="20.100000000000001" customHeight="1">
      <c r="B313" s="11"/>
      <c r="C313" s="11"/>
      <c r="D313" s="15"/>
      <c r="E313" s="11"/>
      <c r="F313" s="16"/>
      <c r="G313" s="53" t="str">
        <f t="shared" si="6"/>
        <v xml:space="preserve"> </v>
      </c>
    </row>
    <row r="314" spans="2:7" ht="20.100000000000001" customHeight="1">
      <c r="B314" s="11"/>
      <c r="C314" s="11"/>
      <c r="D314" s="15"/>
      <c r="E314" s="11"/>
      <c r="F314" s="16"/>
      <c r="G314" s="53" t="str">
        <f t="shared" si="6"/>
        <v xml:space="preserve"> </v>
      </c>
    </row>
    <row r="315" spans="2:7" ht="20.100000000000001" customHeight="1">
      <c r="B315" s="11"/>
      <c r="C315" s="11"/>
      <c r="D315" s="15"/>
      <c r="E315" s="11"/>
      <c r="F315" s="16"/>
      <c r="G315" s="53" t="str">
        <f t="shared" si="6"/>
        <v xml:space="preserve"> </v>
      </c>
    </row>
    <row r="316" spans="2:7" ht="20.100000000000001" customHeight="1">
      <c r="B316" s="11"/>
      <c r="C316" s="11"/>
      <c r="D316" s="15"/>
      <c r="E316" s="11"/>
      <c r="F316" s="16"/>
      <c r="G316" s="53" t="str">
        <f t="shared" si="6"/>
        <v xml:space="preserve"> </v>
      </c>
    </row>
    <row r="317" spans="2:7" ht="20.100000000000001" customHeight="1">
      <c r="B317" s="11"/>
      <c r="C317" s="11"/>
      <c r="D317" s="15"/>
      <c r="E317" s="11"/>
      <c r="F317" s="16"/>
      <c r="G317" s="53" t="str">
        <f t="shared" si="6"/>
        <v xml:space="preserve"> </v>
      </c>
    </row>
    <row r="318" spans="2:7" ht="20.100000000000001" customHeight="1">
      <c r="B318" s="11"/>
      <c r="C318" s="11"/>
      <c r="D318" s="15"/>
      <c r="E318" s="11"/>
      <c r="F318" s="16"/>
      <c r="G318" s="53" t="str">
        <f t="shared" si="6"/>
        <v xml:space="preserve"> </v>
      </c>
    </row>
    <row r="319" spans="2:7" ht="20.100000000000001" customHeight="1">
      <c r="B319" s="11"/>
      <c r="C319" s="11"/>
      <c r="D319" s="15"/>
      <c r="E319" s="11"/>
      <c r="F319" s="16"/>
      <c r="G319" s="53" t="str">
        <f t="shared" si="6"/>
        <v xml:space="preserve"> </v>
      </c>
    </row>
    <row r="320" spans="2:7" ht="20.100000000000001" customHeight="1">
      <c r="B320" s="11"/>
      <c r="C320" s="11"/>
      <c r="D320" s="15"/>
      <c r="E320" s="11"/>
      <c r="F320" s="16"/>
      <c r="G320" s="53" t="str">
        <f t="shared" si="6"/>
        <v xml:space="preserve"> </v>
      </c>
    </row>
    <row r="321" spans="2:7" ht="20.100000000000001" customHeight="1">
      <c r="B321" s="11"/>
      <c r="C321" s="11"/>
      <c r="D321" s="15"/>
      <c r="E321" s="11"/>
      <c r="F321" s="16"/>
      <c r="G321" s="53" t="str">
        <f t="shared" si="6"/>
        <v xml:space="preserve"> </v>
      </c>
    </row>
    <row r="322" spans="2:7" ht="20.100000000000001" customHeight="1">
      <c r="B322" s="11"/>
      <c r="C322" s="11"/>
      <c r="D322" s="15"/>
      <c r="E322" s="11"/>
      <c r="F322" s="16"/>
      <c r="G322" s="53" t="str">
        <f t="shared" si="6"/>
        <v xml:space="preserve"> </v>
      </c>
    </row>
    <row r="323" spans="2:7" ht="20.100000000000001" customHeight="1">
      <c r="B323" s="11"/>
      <c r="C323" s="11"/>
      <c r="D323" s="15"/>
      <c r="E323" s="11"/>
      <c r="F323" s="16"/>
      <c r="G323" s="53" t="str">
        <f t="shared" si="6"/>
        <v xml:space="preserve"> </v>
      </c>
    </row>
    <row r="324" spans="2:7" ht="20.100000000000001" customHeight="1">
      <c r="B324" s="11"/>
      <c r="C324" s="11"/>
      <c r="D324" s="15"/>
      <c r="E324" s="11"/>
      <c r="F324" s="16"/>
      <c r="G324" s="53" t="str">
        <f t="shared" si="6"/>
        <v xml:space="preserve"> </v>
      </c>
    </row>
    <row r="325" spans="2:7" ht="20.100000000000001" customHeight="1">
      <c r="B325" s="11"/>
      <c r="C325" s="11"/>
      <c r="D325" s="15"/>
      <c r="E325" s="11"/>
      <c r="F325" s="16"/>
      <c r="G325" s="53" t="str">
        <f t="shared" si="6"/>
        <v xml:space="preserve"> </v>
      </c>
    </row>
    <row r="326" spans="2:7" ht="20.100000000000001" customHeight="1">
      <c r="B326" s="11"/>
      <c r="C326" s="11"/>
      <c r="D326" s="15"/>
      <c r="E326" s="11"/>
      <c r="F326" s="16"/>
      <c r="G326" s="53" t="str">
        <f t="shared" si="6"/>
        <v xml:space="preserve"> </v>
      </c>
    </row>
    <row r="327" spans="2:7" ht="20.100000000000001" customHeight="1">
      <c r="B327" s="11"/>
      <c r="C327" s="11"/>
      <c r="D327" s="15"/>
      <c r="E327" s="11"/>
      <c r="F327" s="16"/>
      <c r="G327" s="53" t="str">
        <f t="shared" si="6"/>
        <v xml:space="preserve"> </v>
      </c>
    </row>
    <row r="328" spans="2:7" ht="20.100000000000001" customHeight="1">
      <c r="B328" s="11"/>
      <c r="C328" s="11"/>
      <c r="D328" s="15"/>
      <c r="E328" s="11"/>
      <c r="F328" s="16"/>
      <c r="G328" s="53" t="str">
        <f t="shared" si="6"/>
        <v xml:space="preserve"> </v>
      </c>
    </row>
    <row r="329" spans="2:7" ht="20.100000000000001" customHeight="1">
      <c r="B329" s="11"/>
      <c r="C329" s="11"/>
      <c r="D329" s="15"/>
      <c r="E329" s="11"/>
      <c r="F329" s="16"/>
      <c r="G329" s="53" t="str">
        <f t="shared" si="6"/>
        <v xml:space="preserve"> </v>
      </c>
    </row>
    <row r="330" spans="2:7" ht="20.100000000000001" customHeight="1">
      <c r="B330" s="11"/>
      <c r="C330" s="11"/>
      <c r="D330" s="15"/>
      <c r="E330" s="11"/>
      <c r="F330" s="16"/>
      <c r="G330" s="53" t="str">
        <f t="shared" si="6"/>
        <v xml:space="preserve"> </v>
      </c>
    </row>
    <row r="331" spans="2:7" ht="20.100000000000001" customHeight="1">
      <c r="B331" s="11"/>
      <c r="C331" s="11"/>
      <c r="D331" s="15"/>
      <c r="E331" s="11"/>
      <c r="F331" s="16"/>
      <c r="G331" s="53" t="str">
        <f t="shared" si="6"/>
        <v xml:space="preserve"> </v>
      </c>
    </row>
    <row r="332" spans="2:7" ht="20.100000000000001" customHeight="1">
      <c r="B332" s="11"/>
      <c r="C332" s="11"/>
      <c r="D332" s="15"/>
      <c r="E332" s="11"/>
      <c r="F332" s="16"/>
      <c r="G332" s="53" t="str">
        <f t="shared" si="6"/>
        <v xml:space="preserve"> </v>
      </c>
    </row>
    <row r="333" spans="2:7" ht="20.100000000000001" customHeight="1">
      <c r="B333" s="11"/>
      <c r="C333" s="11"/>
      <c r="D333" s="15"/>
      <c r="E333" s="11"/>
      <c r="F333" s="16"/>
      <c r="G333" s="53" t="str">
        <f t="shared" si="6"/>
        <v xml:space="preserve"> </v>
      </c>
    </row>
    <row r="334" spans="2:7" ht="20.100000000000001" customHeight="1">
      <c r="B334" s="11"/>
      <c r="C334" s="11"/>
      <c r="D334" s="15"/>
      <c r="E334" s="11"/>
      <c r="F334" s="16"/>
      <c r="G334" s="53" t="str">
        <f t="shared" si="6"/>
        <v xml:space="preserve"> </v>
      </c>
    </row>
    <row r="335" spans="2:7" ht="20.100000000000001" customHeight="1">
      <c r="B335" s="11"/>
      <c r="C335" s="11"/>
      <c r="D335" s="15"/>
      <c r="E335" s="11"/>
      <c r="F335" s="16"/>
      <c r="G335" s="53" t="str">
        <f t="shared" si="6"/>
        <v xml:space="preserve"> </v>
      </c>
    </row>
    <row r="336" spans="2:7" ht="20.100000000000001" customHeight="1">
      <c r="B336" s="11"/>
      <c r="C336" s="11"/>
      <c r="D336" s="15"/>
      <c r="E336" s="11"/>
      <c r="F336" s="16"/>
      <c r="G336" s="53" t="str">
        <f t="shared" si="6"/>
        <v xml:space="preserve"> </v>
      </c>
    </row>
    <row r="337" spans="2:7" ht="20.100000000000001" customHeight="1">
      <c r="B337" s="11"/>
      <c r="C337" s="11"/>
      <c r="D337" s="15"/>
      <c r="E337" s="11"/>
      <c r="F337" s="16"/>
      <c r="G337" s="53" t="str">
        <f t="shared" si="6"/>
        <v xml:space="preserve"> </v>
      </c>
    </row>
    <row r="338" spans="2:7" ht="20.100000000000001" customHeight="1">
      <c r="B338" s="11"/>
      <c r="C338" s="11"/>
      <c r="D338" s="15"/>
      <c r="E338" s="11"/>
      <c r="F338" s="16"/>
      <c r="G338" s="53" t="str">
        <f t="shared" si="6"/>
        <v xml:space="preserve"> </v>
      </c>
    </row>
    <row r="339" spans="2:7" ht="20.100000000000001" customHeight="1">
      <c r="B339" s="11"/>
      <c r="C339" s="11"/>
      <c r="D339" s="15"/>
      <c r="E339" s="11"/>
      <c r="F339" s="16"/>
      <c r="G339" s="53" t="str">
        <f t="shared" si="6"/>
        <v xml:space="preserve"> </v>
      </c>
    </row>
    <row r="340" spans="2:7" ht="20.100000000000001" customHeight="1">
      <c r="B340" s="11"/>
      <c r="C340" s="11"/>
      <c r="D340" s="15"/>
      <c r="E340" s="11"/>
      <c r="F340" s="16"/>
      <c r="G340" s="53" t="str">
        <f t="shared" si="6"/>
        <v xml:space="preserve"> </v>
      </c>
    </row>
    <row r="341" spans="2:7" ht="20.100000000000001" customHeight="1">
      <c r="B341" s="11"/>
      <c r="C341" s="11"/>
      <c r="D341" s="15"/>
      <c r="E341" s="11"/>
      <c r="F341" s="16"/>
      <c r="G341" s="53" t="str">
        <f t="shared" si="6"/>
        <v xml:space="preserve"> </v>
      </c>
    </row>
    <row r="342" spans="2:7" ht="20.100000000000001" customHeight="1">
      <c r="B342" s="11"/>
      <c r="C342" s="11"/>
      <c r="D342" s="15"/>
      <c r="E342" s="11"/>
      <c r="F342" s="16"/>
      <c r="G342" s="53" t="str">
        <f t="shared" si="6"/>
        <v xml:space="preserve"> </v>
      </c>
    </row>
    <row r="343" spans="2:7" ht="20.100000000000001" customHeight="1">
      <c r="B343" s="11"/>
      <c r="C343" s="11"/>
      <c r="D343" s="15"/>
      <c r="E343" s="11"/>
      <c r="F343" s="16"/>
      <c r="G343" s="53" t="str">
        <f t="shared" si="6"/>
        <v xml:space="preserve"> </v>
      </c>
    </row>
    <row r="344" spans="2:7" ht="20.100000000000001" customHeight="1">
      <c r="B344" s="11"/>
      <c r="C344" s="11"/>
      <c r="D344" s="15"/>
      <c r="E344" s="11"/>
      <c r="F344" s="16"/>
      <c r="G344" s="53" t="str">
        <f t="shared" si="6"/>
        <v xml:space="preserve"> </v>
      </c>
    </row>
    <row r="345" spans="2:7" ht="20.100000000000001" customHeight="1">
      <c r="B345" s="11"/>
      <c r="C345" s="11"/>
      <c r="D345" s="15"/>
      <c r="E345" s="11"/>
      <c r="F345" s="16"/>
      <c r="G345" s="53" t="str">
        <f t="shared" si="6"/>
        <v xml:space="preserve"> </v>
      </c>
    </row>
    <row r="346" spans="2:7" ht="20.100000000000001" customHeight="1">
      <c r="B346" s="11"/>
      <c r="C346" s="11"/>
      <c r="D346" s="15"/>
      <c r="E346" s="11"/>
      <c r="F346" s="16"/>
      <c r="G346" s="53" t="str">
        <f t="shared" si="6"/>
        <v xml:space="preserve"> </v>
      </c>
    </row>
    <row r="347" spans="2:7" ht="20.100000000000001" customHeight="1">
      <c r="B347" s="11"/>
      <c r="C347" s="11"/>
      <c r="D347" s="15"/>
      <c r="E347" s="11"/>
      <c r="F347" s="16"/>
      <c r="G347" s="53" t="str">
        <f t="shared" si="6"/>
        <v xml:space="preserve"> </v>
      </c>
    </row>
    <row r="348" spans="2:7" ht="20.100000000000001" customHeight="1">
      <c r="B348" s="11"/>
      <c r="C348" s="11"/>
      <c r="D348" s="15"/>
      <c r="E348" s="11"/>
      <c r="F348" s="16"/>
      <c r="G348" s="53" t="str">
        <f t="shared" si="6"/>
        <v xml:space="preserve"> </v>
      </c>
    </row>
    <row r="349" spans="2:7" ht="20.100000000000001" customHeight="1">
      <c r="B349" s="11"/>
      <c r="C349" s="11"/>
      <c r="D349" s="15"/>
      <c r="E349" s="11"/>
      <c r="F349" s="16"/>
      <c r="G349" s="53" t="str">
        <f t="shared" si="6"/>
        <v xml:space="preserve"> </v>
      </c>
    </row>
    <row r="350" spans="2:7" ht="20.100000000000001" customHeight="1">
      <c r="B350" s="11"/>
      <c r="C350" s="11"/>
      <c r="D350" s="15"/>
      <c r="E350" s="11"/>
      <c r="F350" s="16"/>
      <c r="G350" s="53" t="str">
        <f t="shared" si="6"/>
        <v xml:space="preserve"> </v>
      </c>
    </row>
    <row r="351" spans="2:7" ht="20.100000000000001" customHeight="1">
      <c r="B351" s="11"/>
      <c r="C351" s="11"/>
      <c r="D351" s="15"/>
      <c r="E351" s="11"/>
      <c r="F351" s="16"/>
      <c r="G351" s="53" t="str">
        <f t="shared" si="6"/>
        <v xml:space="preserve"> </v>
      </c>
    </row>
    <row r="352" spans="2:7" ht="20.100000000000001" customHeight="1">
      <c r="B352" s="11"/>
      <c r="C352" s="11"/>
      <c r="D352" s="15"/>
      <c r="E352" s="11"/>
      <c r="F352" s="16"/>
      <c r="G352" s="53" t="str">
        <f t="shared" si="6"/>
        <v xml:space="preserve"> </v>
      </c>
    </row>
    <row r="353" spans="2:7" ht="20.100000000000001" customHeight="1">
      <c r="B353" s="11"/>
      <c r="C353" s="11"/>
      <c r="D353" s="15"/>
      <c r="E353" s="11"/>
      <c r="F353" s="16"/>
      <c r="G353" s="53" t="str">
        <f t="shared" si="6"/>
        <v xml:space="preserve"> </v>
      </c>
    </row>
    <row r="354" spans="2:7" ht="20.100000000000001" customHeight="1">
      <c r="B354" s="11"/>
      <c r="C354" s="11"/>
      <c r="D354" s="15"/>
      <c r="E354" s="11"/>
      <c r="F354" s="16"/>
      <c r="G354" s="53" t="str">
        <f t="shared" ref="G354:G417" si="7">IFERROR(IF(ISBLANK(C354)," ",IF(ISBLANK(D354),"NUM ARBOL",IF(ISBLANK(E354),"DAP",IF(ISBLANK(F354),"ALTURA",IF($E$33="DAP (cm)",PI()*((E354/100)^2)/4*F354*$F$9,IF($E$33="CAP (cm)",PI()*((E354/PI()/100)^2)/4*F354*$F$9))))))," ")</f>
        <v xml:space="preserve"> </v>
      </c>
    </row>
    <row r="355" spans="2:7" ht="20.100000000000001" customHeight="1">
      <c r="B355" s="11"/>
      <c r="C355" s="11"/>
      <c r="D355" s="15"/>
      <c r="E355" s="11"/>
      <c r="F355" s="16"/>
      <c r="G355" s="53" t="str">
        <f t="shared" si="7"/>
        <v xml:space="preserve"> </v>
      </c>
    </row>
    <row r="356" spans="2:7" ht="20.100000000000001" customHeight="1">
      <c r="B356" s="11"/>
      <c r="C356" s="11"/>
      <c r="D356" s="15"/>
      <c r="E356" s="11"/>
      <c r="F356" s="16"/>
      <c r="G356" s="53" t="str">
        <f t="shared" si="7"/>
        <v xml:space="preserve"> </v>
      </c>
    </row>
    <row r="357" spans="2:7" ht="20.100000000000001" customHeight="1">
      <c r="B357" s="11"/>
      <c r="C357" s="11"/>
      <c r="D357" s="15"/>
      <c r="E357" s="11"/>
      <c r="F357" s="16"/>
      <c r="G357" s="53" t="str">
        <f t="shared" si="7"/>
        <v xml:space="preserve"> </v>
      </c>
    </row>
    <row r="358" spans="2:7" ht="20.100000000000001" customHeight="1">
      <c r="B358" s="11"/>
      <c r="C358" s="11"/>
      <c r="D358" s="15"/>
      <c r="E358" s="11"/>
      <c r="F358" s="16"/>
      <c r="G358" s="53" t="str">
        <f t="shared" si="7"/>
        <v xml:space="preserve"> </v>
      </c>
    </row>
    <row r="359" spans="2:7" ht="20.100000000000001" customHeight="1">
      <c r="B359" s="11"/>
      <c r="C359" s="11"/>
      <c r="D359" s="15"/>
      <c r="E359" s="11"/>
      <c r="F359" s="16"/>
      <c r="G359" s="53" t="str">
        <f t="shared" si="7"/>
        <v xml:space="preserve"> </v>
      </c>
    </row>
    <row r="360" spans="2:7" ht="20.100000000000001" customHeight="1">
      <c r="B360" s="11"/>
      <c r="C360" s="11"/>
      <c r="D360" s="15"/>
      <c r="E360" s="11"/>
      <c r="F360" s="16"/>
      <c r="G360" s="53" t="str">
        <f t="shared" si="7"/>
        <v xml:space="preserve"> </v>
      </c>
    </row>
    <row r="361" spans="2:7" ht="20.100000000000001" customHeight="1">
      <c r="B361" s="11"/>
      <c r="C361" s="11"/>
      <c r="D361" s="15"/>
      <c r="E361" s="11"/>
      <c r="F361" s="16"/>
      <c r="G361" s="53" t="str">
        <f t="shared" si="7"/>
        <v xml:space="preserve"> </v>
      </c>
    </row>
    <row r="362" spans="2:7" ht="20.100000000000001" customHeight="1">
      <c r="B362" s="11"/>
      <c r="C362" s="11"/>
      <c r="D362" s="15"/>
      <c r="E362" s="11"/>
      <c r="F362" s="16"/>
      <c r="G362" s="53" t="str">
        <f t="shared" si="7"/>
        <v xml:space="preserve"> </v>
      </c>
    </row>
    <row r="363" spans="2:7" ht="20.100000000000001" customHeight="1">
      <c r="B363" s="11"/>
      <c r="C363" s="11"/>
      <c r="D363" s="15"/>
      <c r="E363" s="11"/>
      <c r="F363" s="16"/>
      <c r="G363" s="53" t="str">
        <f t="shared" si="7"/>
        <v xml:space="preserve"> </v>
      </c>
    </row>
    <row r="364" spans="2:7" ht="20.100000000000001" customHeight="1">
      <c r="B364" s="11"/>
      <c r="C364" s="11"/>
      <c r="D364" s="15"/>
      <c r="E364" s="11"/>
      <c r="F364" s="16"/>
      <c r="G364" s="53" t="str">
        <f t="shared" si="7"/>
        <v xml:space="preserve"> </v>
      </c>
    </row>
    <row r="365" spans="2:7" ht="20.100000000000001" customHeight="1">
      <c r="B365" s="11"/>
      <c r="C365" s="11"/>
      <c r="D365" s="15"/>
      <c r="E365" s="11"/>
      <c r="F365" s="16"/>
      <c r="G365" s="53" t="str">
        <f t="shared" si="7"/>
        <v xml:space="preserve"> </v>
      </c>
    </row>
    <row r="366" spans="2:7" ht="20.100000000000001" customHeight="1">
      <c r="B366" s="11"/>
      <c r="C366" s="11"/>
      <c r="D366" s="15"/>
      <c r="E366" s="11"/>
      <c r="F366" s="16"/>
      <c r="G366" s="53" t="str">
        <f t="shared" si="7"/>
        <v xml:space="preserve"> </v>
      </c>
    </row>
    <row r="367" spans="2:7" ht="20.100000000000001" customHeight="1">
      <c r="B367" s="11"/>
      <c r="C367" s="11"/>
      <c r="D367" s="15"/>
      <c r="E367" s="11"/>
      <c r="F367" s="16"/>
      <c r="G367" s="53" t="str">
        <f t="shared" si="7"/>
        <v xml:space="preserve"> </v>
      </c>
    </row>
    <row r="368" spans="2:7" ht="20.100000000000001" customHeight="1">
      <c r="B368" s="11"/>
      <c r="C368" s="11"/>
      <c r="D368" s="15"/>
      <c r="E368" s="11"/>
      <c r="F368" s="16"/>
      <c r="G368" s="53" t="str">
        <f t="shared" si="7"/>
        <v xml:space="preserve"> </v>
      </c>
    </row>
    <row r="369" spans="2:7" ht="20.100000000000001" customHeight="1">
      <c r="B369" s="11"/>
      <c r="C369" s="11"/>
      <c r="D369" s="15"/>
      <c r="E369" s="11"/>
      <c r="F369" s="16"/>
      <c r="G369" s="53" t="str">
        <f t="shared" si="7"/>
        <v xml:space="preserve"> </v>
      </c>
    </row>
    <row r="370" spans="2:7" ht="20.100000000000001" customHeight="1">
      <c r="B370" s="11"/>
      <c r="C370" s="11"/>
      <c r="D370" s="15"/>
      <c r="E370" s="11"/>
      <c r="F370" s="16"/>
      <c r="G370" s="53" t="str">
        <f t="shared" si="7"/>
        <v xml:space="preserve"> </v>
      </c>
    </row>
    <row r="371" spans="2:7" ht="20.100000000000001" customHeight="1">
      <c r="B371" s="11"/>
      <c r="C371" s="11"/>
      <c r="D371" s="15"/>
      <c r="E371" s="11"/>
      <c r="F371" s="16"/>
      <c r="G371" s="53" t="str">
        <f t="shared" si="7"/>
        <v xml:space="preserve"> </v>
      </c>
    </row>
    <row r="372" spans="2:7" ht="20.100000000000001" customHeight="1">
      <c r="B372" s="11"/>
      <c r="C372" s="11"/>
      <c r="D372" s="15"/>
      <c r="E372" s="11"/>
      <c r="F372" s="16"/>
      <c r="G372" s="53" t="str">
        <f t="shared" si="7"/>
        <v xml:space="preserve"> </v>
      </c>
    </row>
    <row r="373" spans="2:7" ht="20.100000000000001" customHeight="1">
      <c r="B373" s="11"/>
      <c r="C373" s="11"/>
      <c r="D373" s="15"/>
      <c r="E373" s="11"/>
      <c r="F373" s="16"/>
      <c r="G373" s="53" t="str">
        <f t="shared" si="7"/>
        <v xml:space="preserve"> </v>
      </c>
    </row>
    <row r="374" spans="2:7" ht="20.100000000000001" customHeight="1">
      <c r="B374" s="11"/>
      <c r="C374" s="11"/>
      <c r="D374" s="15"/>
      <c r="E374" s="11"/>
      <c r="F374" s="16"/>
      <c r="G374" s="53" t="str">
        <f t="shared" si="7"/>
        <v xml:space="preserve"> </v>
      </c>
    </row>
    <row r="375" spans="2:7" ht="20.100000000000001" customHeight="1">
      <c r="B375" s="11"/>
      <c r="C375" s="11"/>
      <c r="D375" s="15"/>
      <c r="E375" s="11"/>
      <c r="F375" s="16"/>
      <c r="G375" s="53" t="str">
        <f t="shared" si="7"/>
        <v xml:space="preserve"> </v>
      </c>
    </row>
    <row r="376" spans="2:7" ht="20.100000000000001" customHeight="1">
      <c r="B376" s="11"/>
      <c r="C376" s="11"/>
      <c r="D376" s="15"/>
      <c r="E376" s="11"/>
      <c r="F376" s="16"/>
      <c r="G376" s="53" t="str">
        <f t="shared" si="7"/>
        <v xml:space="preserve"> </v>
      </c>
    </row>
    <row r="377" spans="2:7" ht="20.100000000000001" customHeight="1">
      <c r="B377" s="11"/>
      <c r="C377" s="11"/>
      <c r="D377" s="15"/>
      <c r="E377" s="11"/>
      <c r="F377" s="16"/>
      <c r="G377" s="53" t="str">
        <f t="shared" si="7"/>
        <v xml:space="preserve"> </v>
      </c>
    </row>
    <row r="378" spans="2:7" ht="20.100000000000001" customHeight="1">
      <c r="B378" s="11"/>
      <c r="C378" s="11"/>
      <c r="D378" s="15"/>
      <c r="E378" s="11"/>
      <c r="F378" s="16"/>
      <c r="G378" s="53" t="str">
        <f t="shared" si="7"/>
        <v xml:space="preserve"> </v>
      </c>
    </row>
    <row r="379" spans="2:7" ht="20.100000000000001" customHeight="1">
      <c r="B379" s="11"/>
      <c r="C379" s="11"/>
      <c r="D379" s="15"/>
      <c r="E379" s="11"/>
      <c r="F379" s="16"/>
      <c r="G379" s="53" t="str">
        <f t="shared" si="7"/>
        <v xml:space="preserve"> </v>
      </c>
    </row>
    <row r="380" spans="2:7" ht="20.100000000000001" customHeight="1">
      <c r="B380" s="11"/>
      <c r="C380" s="11"/>
      <c r="D380" s="15"/>
      <c r="E380" s="11"/>
      <c r="F380" s="16"/>
      <c r="G380" s="53" t="str">
        <f t="shared" si="7"/>
        <v xml:space="preserve"> </v>
      </c>
    </row>
    <row r="381" spans="2:7" ht="20.100000000000001" customHeight="1">
      <c r="B381" s="11"/>
      <c r="C381" s="11"/>
      <c r="D381" s="15"/>
      <c r="E381" s="11"/>
      <c r="F381" s="16"/>
      <c r="G381" s="53" t="str">
        <f t="shared" si="7"/>
        <v xml:space="preserve"> </v>
      </c>
    </row>
    <row r="382" spans="2:7" ht="20.100000000000001" customHeight="1">
      <c r="B382" s="11"/>
      <c r="C382" s="11"/>
      <c r="D382" s="15"/>
      <c r="E382" s="11"/>
      <c r="F382" s="16"/>
      <c r="G382" s="53" t="str">
        <f t="shared" si="7"/>
        <v xml:space="preserve"> </v>
      </c>
    </row>
    <row r="383" spans="2:7" ht="20.100000000000001" customHeight="1">
      <c r="B383" s="11"/>
      <c r="C383" s="11"/>
      <c r="D383" s="15"/>
      <c r="E383" s="11"/>
      <c r="F383" s="16"/>
      <c r="G383" s="53" t="str">
        <f t="shared" si="7"/>
        <v xml:space="preserve"> </v>
      </c>
    </row>
    <row r="384" spans="2:7" ht="20.100000000000001" customHeight="1">
      <c r="B384" s="11"/>
      <c r="C384" s="11"/>
      <c r="D384" s="15"/>
      <c r="E384" s="11"/>
      <c r="F384" s="16"/>
      <c r="G384" s="53" t="str">
        <f t="shared" si="7"/>
        <v xml:space="preserve"> </v>
      </c>
    </row>
    <row r="385" spans="2:7" ht="20.100000000000001" customHeight="1">
      <c r="B385" s="11"/>
      <c r="C385" s="11"/>
      <c r="D385" s="15"/>
      <c r="E385" s="11"/>
      <c r="F385" s="16"/>
      <c r="G385" s="53" t="str">
        <f t="shared" si="7"/>
        <v xml:space="preserve"> </v>
      </c>
    </row>
    <row r="386" spans="2:7" ht="20.100000000000001" customHeight="1">
      <c r="B386" s="11"/>
      <c r="C386" s="11"/>
      <c r="D386" s="15"/>
      <c r="E386" s="11"/>
      <c r="F386" s="16"/>
      <c r="G386" s="53" t="str">
        <f t="shared" si="7"/>
        <v xml:space="preserve"> </v>
      </c>
    </row>
    <row r="387" spans="2:7" ht="20.100000000000001" customHeight="1">
      <c r="B387" s="11"/>
      <c r="C387" s="11"/>
      <c r="D387" s="15"/>
      <c r="E387" s="11"/>
      <c r="F387" s="16"/>
      <c r="G387" s="53" t="str">
        <f t="shared" si="7"/>
        <v xml:space="preserve"> </v>
      </c>
    </row>
    <row r="388" spans="2:7" ht="20.100000000000001" customHeight="1">
      <c r="B388" s="11"/>
      <c r="C388" s="11"/>
      <c r="D388" s="15"/>
      <c r="E388" s="11"/>
      <c r="F388" s="16"/>
      <c r="G388" s="53" t="str">
        <f t="shared" si="7"/>
        <v xml:space="preserve"> </v>
      </c>
    </row>
    <row r="389" spans="2:7" ht="20.100000000000001" customHeight="1">
      <c r="B389" s="11"/>
      <c r="C389" s="11"/>
      <c r="D389" s="15"/>
      <c r="E389" s="11"/>
      <c r="F389" s="16"/>
      <c r="G389" s="53" t="str">
        <f t="shared" si="7"/>
        <v xml:space="preserve"> </v>
      </c>
    </row>
    <row r="390" spans="2:7" ht="20.100000000000001" customHeight="1">
      <c r="B390" s="11"/>
      <c r="C390" s="11"/>
      <c r="D390" s="15"/>
      <c r="E390" s="11"/>
      <c r="F390" s="16"/>
      <c r="G390" s="53" t="str">
        <f t="shared" si="7"/>
        <v xml:space="preserve"> </v>
      </c>
    </row>
    <row r="391" spans="2:7" ht="20.100000000000001" customHeight="1">
      <c r="B391" s="11"/>
      <c r="C391" s="11"/>
      <c r="D391" s="15"/>
      <c r="E391" s="11"/>
      <c r="F391" s="16"/>
      <c r="G391" s="53" t="str">
        <f t="shared" si="7"/>
        <v xml:space="preserve"> </v>
      </c>
    </row>
    <row r="392" spans="2:7" ht="20.100000000000001" customHeight="1">
      <c r="B392" s="11"/>
      <c r="C392" s="11"/>
      <c r="D392" s="15"/>
      <c r="E392" s="11"/>
      <c r="F392" s="16"/>
      <c r="G392" s="53" t="str">
        <f t="shared" si="7"/>
        <v xml:space="preserve"> </v>
      </c>
    </row>
    <row r="393" spans="2:7" ht="20.100000000000001" customHeight="1">
      <c r="B393" s="11"/>
      <c r="C393" s="11"/>
      <c r="D393" s="15"/>
      <c r="E393" s="11"/>
      <c r="F393" s="16"/>
      <c r="G393" s="53" t="str">
        <f t="shared" si="7"/>
        <v xml:space="preserve"> </v>
      </c>
    </row>
    <row r="394" spans="2:7" ht="20.100000000000001" customHeight="1">
      <c r="B394" s="11"/>
      <c r="C394" s="11"/>
      <c r="D394" s="15"/>
      <c r="E394" s="11"/>
      <c r="F394" s="16"/>
      <c r="G394" s="53" t="str">
        <f t="shared" si="7"/>
        <v xml:space="preserve"> </v>
      </c>
    </row>
    <row r="395" spans="2:7" ht="20.100000000000001" customHeight="1">
      <c r="B395" s="11"/>
      <c r="C395" s="11"/>
      <c r="D395" s="15"/>
      <c r="E395" s="11"/>
      <c r="F395" s="16"/>
      <c r="G395" s="53" t="str">
        <f t="shared" si="7"/>
        <v xml:space="preserve"> </v>
      </c>
    </row>
    <row r="396" spans="2:7" ht="20.100000000000001" customHeight="1">
      <c r="B396" s="11"/>
      <c r="C396" s="11"/>
      <c r="D396" s="15"/>
      <c r="E396" s="11"/>
      <c r="F396" s="16"/>
      <c r="G396" s="53" t="str">
        <f t="shared" si="7"/>
        <v xml:space="preserve"> </v>
      </c>
    </row>
    <row r="397" spans="2:7" ht="20.100000000000001" customHeight="1">
      <c r="B397" s="11"/>
      <c r="C397" s="11"/>
      <c r="D397" s="15"/>
      <c r="E397" s="11"/>
      <c r="F397" s="16"/>
      <c r="G397" s="53" t="str">
        <f t="shared" si="7"/>
        <v xml:space="preserve"> </v>
      </c>
    </row>
    <row r="398" spans="2:7" ht="20.100000000000001" customHeight="1">
      <c r="B398" s="11"/>
      <c r="C398" s="11"/>
      <c r="D398" s="15"/>
      <c r="E398" s="11"/>
      <c r="F398" s="16"/>
      <c r="G398" s="53" t="str">
        <f t="shared" si="7"/>
        <v xml:space="preserve"> </v>
      </c>
    </row>
    <row r="399" spans="2:7" ht="20.100000000000001" customHeight="1">
      <c r="B399" s="11"/>
      <c r="C399" s="11"/>
      <c r="D399" s="15"/>
      <c r="E399" s="11"/>
      <c r="F399" s="16"/>
      <c r="G399" s="53" t="str">
        <f t="shared" si="7"/>
        <v xml:space="preserve"> </v>
      </c>
    </row>
    <row r="400" spans="2:7" ht="20.100000000000001" customHeight="1">
      <c r="B400" s="11"/>
      <c r="C400" s="11"/>
      <c r="D400" s="15"/>
      <c r="E400" s="11"/>
      <c r="F400" s="16"/>
      <c r="G400" s="53" t="str">
        <f t="shared" si="7"/>
        <v xml:space="preserve"> </v>
      </c>
    </row>
    <row r="401" spans="2:7" ht="20.100000000000001" customHeight="1">
      <c r="B401" s="11"/>
      <c r="C401" s="11"/>
      <c r="D401" s="15"/>
      <c r="E401" s="11"/>
      <c r="F401" s="16"/>
      <c r="G401" s="53" t="str">
        <f t="shared" si="7"/>
        <v xml:space="preserve"> </v>
      </c>
    </row>
    <row r="402" spans="2:7" ht="20.100000000000001" customHeight="1">
      <c r="B402" s="11"/>
      <c r="C402" s="11"/>
      <c r="D402" s="15"/>
      <c r="E402" s="11"/>
      <c r="F402" s="16"/>
      <c r="G402" s="53" t="str">
        <f t="shared" si="7"/>
        <v xml:space="preserve"> </v>
      </c>
    </row>
    <row r="403" spans="2:7" ht="20.100000000000001" customHeight="1">
      <c r="B403" s="11"/>
      <c r="C403" s="11"/>
      <c r="D403" s="15"/>
      <c r="E403" s="11"/>
      <c r="F403" s="16"/>
      <c r="G403" s="53" t="str">
        <f t="shared" si="7"/>
        <v xml:space="preserve"> </v>
      </c>
    </row>
    <row r="404" spans="2:7" ht="20.100000000000001" customHeight="1">
      <c r="B404" s="11"/>
      <c r="C404" s="11"/>
      <c r="D404" s="15"/>
      <c r="E404" s="11"/>
      <c r="F404" s="16"/>
      <c r="G404" s="53" t="str">
        <f t="shared" si="7"/>
        <v xml:space="preserve"> </v>
      </c>
    </row>
    <row r="405" spans="2:7" ht="20.100000000000001" customHeight="1">
      <c r="B405" s="11"/>
      <c r="C405" s="11"/>
      <c r="D405" s="15"/>
      <c r="E405" s="11"/>
      <c r="F405" s="16"/>
      <c r="G405" s="53" t="str">
        <f t="shared" si="7"/>
        <v xml:space="preserve"> </v>
      </c>
    </row>
    <row r="406" spans="2:7" ht="20.100000000000001" customHeight="1">
      <c r="B406" s="11"/>
      <c r="C406" s="11"/>
      <c r="D406" s="15"/>
      <c r="E406" s="11"/>
      <c r="F406" s="16"/>
      <c r="G406" s="53" t="str">
        <f t="shared" si="7"/>
        <v xml:space="preserve"> </v>
      </c>
    </row>
    <row r="407" spans="2:7" ht="20.100000000000001" customHeight="1">
      <c r="B407" s="11"/>
      <c r="C407" s="11"/>
      <c r="D407" s="15"/>
      <c r="E407" s="11"/>
      <c r="F407" s="16"/>
      <c r="G407" s="53" t="str">
        <f t="shared" si="7"/>
        <v xml:space="preserve"> </v>
      </c>
    </row>
    <row r="408" spans="2:7" ht="20.100000000000001" customHeight="1">
      <c r="B408" s="11"/>
      <c r="C408" s="11"/>
      <c r="D408" s="15"/>
      <c r="E408" s="11"/>
      <c r="F408" s="16"/>
      <c r="G408" s="53" t="str">
        <f t="shared" si="7"/>
        <v xml:space="preserve"> </v>
      </c>
    </row>
    <row r="409" spans="2:7" ht="20.100000000000001" customHeight="1">
      <c r="B409" s="11"/>
      <c r="C409" s="11"/>
      <c r="D409" s="15"/>
      <c r="E409" s="11"/>
      <c r="F409" s="16"/>
      <c r="G409" s="53" t="str">
        <f t="shared" si="7"/>
        <v xml:space="preserve"> </v>
      </c>
    </row>
    <row r="410" spans="2:7" ht="20.100000000000001" customHeight="1">
      <c r="B410" s="11"/>
      <c r="C410" s="11"/>
      <c r="D410" s="15"/>
      <c r="E410" s="11"/>
      <c r="F410" s="16"/>
      <c r="G410" s="53" t="str">
        <f t="shared" si="7"/>
        <v xml:space="preserve"> </v>
      </c>
    </row>
    <row r="411" spans="2:7" ht="20.100000000000001" customHeight="1">
      <c r="B411" s="11"/>
      <c r="C411" s="11"/>
      <c r="D411" s="15"/>
      <c r="E411" s="11"/>
      <c r="F411" s="16"/>
      <c r="G411" s="53" t="str">
        <f t="shared" si="7"/>
        <v xml:space="preserve"> </v>
      </c>
    </row>
    <row r="412" spans="2:7" ht="20.100000000000001" customHeight="1">
      <c r="B412" s="11"/>
      <c r="C412" s="11"/>
      <c r="D412" s="15"/>
      <c r="E412" s="11"/>
      <c r="F412" s="16"/>
      <c r="G412" s="53" t="str">
        <f t="shared" si="7"/>
        <v xml:space="preserve"> </v>
      </c>
    </row>
    <row r="413" spans="2:7" ht="20.100000000000001" customHeight="1">
      <c r="B413" s="11"/>
      <c r="C413" s="11"/>
      <c r="D413" s="15"/>
      <c r="E413" s="11"/>
      <c r="F413" s="16"/>
      <c r="G413" s="53" t="str">
        <f t="shared" si="7"/>
        <v xml:space="preserve"> </v>
      </c>
    </row>
    <row r="414" spans="2:7" ht="20.100000000000001" customHeight="1">
      <c r="B414" s="11"/>
      <c r="C414" s="11"/>
      <c r="D414" s="15"/>
      <c r="E414" s="11"/>
      <c r="F414" s="16"/>
      <c r="G414" s="53" t="str">
        <f t="shared" si="7"/>
        <v xml:space="preserve"> </v>
      </c>
    </row>
    <row r="415" spans="2:7" ht="20.100000000000001" customHeight="1">
      <c r="B415" s="11"/>
      <c r="C415" s="11"/>
      <c r="D415" s="15"/>
      <c r="E415" s="11"/>
      <c r="F415" s="16"/>
      <c r="G415" s="53" t="str">
        <f t="shared" si="7"/>
        <v xml:space="preserve"> </v>
      </c>
    </row>
    <row r="416" spans="2:7" ht="20.100000000000001" customHeight="1">
      <c r="B416" s="11"/>
      <c r="C416" s="11"/>
      <c r="D416" s="15"/>
      <c r="E416" s="11"/>
      <c r="F416" s="16"/>
      <c r="G416" s="53" t="str">
        <f t="shared" si="7"/>
        <v xml:space="preserve"> </v>
      </c>
    </row>
    <row r="417" spans="2:7" ht="20.100000000000001" customHeight="1">
      <c r="B417" s="11"/>
      <c r="C417" s="11"/>
      <c r="D417" s="15"/>
      <c r="E417" s="11"/>
      <c r="F417" s="16"/>
      <c r="G417" s="53" t="str">
        <f t="shared" si="7"/>
        <v xml:space="preserve"> </v>
      </c>
    </row>
    <row r="418" spans="2:7" ht="20.100000000000001" customHeight="1">
      <c r="B418" s="11"/>
      <c r="C418" s="11"/>
      <c r="D418" s="15"/>
      <c r="E418" s="11"/>
      <c r="F418" s="16"/>
      <c r="G418" s="53" t="str">
        <f t="shared" ref="G418:G481" si="8">IFERROR(IF(ISBLANK(C418)," ",IF(ISBLANK(D418),"NUM ARBOL",IF(ISBLANK(E418),"DAP",IF(ISBLANK(F418),"ALTURA",IF($E$33="DAP (cm)",PI()*((E418/100)^2)/4*F418*$F$9,IF($E$33="CAP (cm)",PI()*((E418/PI()/100)^2)/4*F418*$F$9))))))," ")</f>
        <v xml:space="preserve"> </v>
      </c>
    </row>
    <row r="419" spans="2:7" ht="20.100000000000001" customHeight="1">
      <c r="B419" s="11"/>
      <c r="C419" s="11"/>
      <c r="D419" s="15"/>
      <c r="E419" s="11"/>
      <c r="F419" s="16"/>
      <c r="G419" s="53" t="str">
        <f t="shared" si="8"/>
        <v xml:space="preserve"> </v>
      </c>
    </row>
    <row r="420" spans="2:7" ht="20.100000000000001" customHeight="1">
      <c r="B420" s="11"/>
      <c r="C420" s="11"/>
      <c r="D420" s="15"/>
      <c r="E420" s="11"/>
      <c r="F420" s="16"/>
      <c r="G420" s="53" t="str">
        <f t="shared" si="8"/>
        <v xml:space="preserve"> </v>
      </c>
    </row>
    <row r="421" spans="2:7" ht="20.100000000000001" customHeight="1">
      <c r="B421" s="11"/>
      <c r="C421" s="11"/>
      <c r="D421" s="15"/>
      <c r="E421" s="11"/>
      <c r="F421" s="16"/>
      <c r="G421" s="53" t="str">
        <f t="shared" si="8"/>
        <v xml:space="preserve"> </v>
      </c>
    </row>
    <row r="422" spans="2:7" ht="20.100000000000001" customHeight="1">
      <c r="B422" s="11"/>
      <c r="C422" s="11"/>
      <c r="D422" s="15"/>
      <c r="E422" s="11"/>
      <c r="F422" s="16"/>
      <c r="G422" s="53" t="str">
        <f t="shared" si="8"/>
        <v xml:space="preserve"> </v>
      </c>
    </row>
    <row r="423" spans="2:7" ht="20.100000000000001" customHeight="1">
      <c r="B423" s="11"/>
      <c r="C423" s="11"/>
      <c r="D423" s="15"/>
      <c r="E423" s="11"/>
      <c r="F423" s="16"/>
      <c r="G423" s="53" t="str">
        <f t="shared" si="8"/>
        <v xml:space="preserve"> </v>
      </c>
    </row>
    <row r="424" spans="2:7" ht="20.100000000000001" customHeight="1">
      <c r="B424" s="11"/>
      <c r="C424" s="11"/>
      <c r="D424" s="15"/>
      <c r="E424" s="11"/>
      <c r="F424" s="16"/>
      <c r="G424" s="53" t="str">
        <f t="shared" si="8"/>
        <v xml:space="preserve"> </v>
      </c>
    </row>
    <row r="425" spans="2:7" ht="20.100000000000001" customHeight="1">
      <c r="B425" s="11"/>
      <c r="C425" s="11"/>
      <c r="D425" s="15"/>
      <c r="E425" s="11"/>
      <c r="F425" s="16"/>
      <c r="G425" s="53" t="str">
        <f t="shared" si="8"/>
        <v xml:space="preserve"> </v>
      </c>
    </row>
    <row r="426" spans="2:7" ht="20.100000000000001" customHeight="1">
      <c r="B426" s="11"/>
      <c r="C426" s="11"/>
      <c r="D426" s="15"/>
      <c r="E426" s="11"/>
      <c r="F426" s="16"/>
      <c r="G426" s="53" t="str">
        <f t="shared" si="8"/>
        <v xml:space="preserve"> </v>
      </c>
    </row>
    <row r="427" spans="2:7" ht="20.100000000000001" customHeight="1">
      <c r="B427" s="11"/>
      <c r="C427" s="11"/>
      <c r="D427" s="15"/>
      <c r="E427" s="11"/>
      <c r="F427" s="16"/>
      <c r="G427" s="53" t="str">
        <f t="shared" si="8"/>
        <v xml:space="preserve"> </v>
      </c>
    </row>
    <row r="428" spans="2:7" ht="20.100000000000001" customHeight="1">
      <c r="B428" s="11"/>
      <c r="C428" s="11"/>
      <c r="D428" s="15"/>
      <c r="E428" s="11"/>
      <c r="F428" s="16"/>
      <c r="G428" s="53" t="str">
        <f t="shared" si="8"/>
        <v xml:space="preserve"> </v>
      </c>
    </row>
    <row r="429" spans="2:7" ht="20.100000000000001" customHeight="1">
      <c r="B429" s="11"/>
      <c r="C429" s="11"/>
      <c r="D429" s="15"/>
      <c r="E429" s="11"/>
      <c r="F429" s="16"/>
      <c r="G429" s="53" t="str">
        <f t="shared" si="8"/>
        <v xml:space="preserve"> </v>
      </c>
    </row>
    <row r="430" spans="2:7" ht="20.100000000000001" customHeight="1">
      <c r="B430" s="11"/>
      <c r="C430" s="11"/>
      <c r="D430" s="15"/>
      <c r="E430" s="11"/>
      <c r="F430" s="16"/>
      <c r="G430" s="53" t="str">
        <f t="shared" si="8"/>
        <v xml:space="preserve"> </v>
      </c>
    </row>
    <row r="431" spans="2:7" ht="20.100000000000001" customHeight="1">
      <c r="B431" s="11"/>
      <c r="C431" s="11"/>
      <c r="D431" s="15"/>
      <c r="E431" s="11"/>
      <c r="F431" s="16"/>
      <c r="G431" s="53" t="str">
        <f t="shared" si="8"/>
        <v xml:space="preserve"> </v>
      </c>
    </row>
    <row r="432" spans="2:7" ht="20.100000000000001" customHeight="1">
      <c r="B432" s="11"/>
      <c r="C432" s="11"/>
      <c r="D432" s="15"/>
      <c r="E432" s="11"/>
      <c r="F432" s="16"/>
      <c r="G432" s="53" t="str">
        <f t="shared" si="8"/>
        <v xml:space="preserve"> </v>
      </c>
    </row>
    <row r="433" spans="2:7" ht="20.100000000000001" customHeight="1">
      <c r="B433" s="11"/>
      <c r="C433" s="11"/>
      <c r="D433" s="15"/>
      <c r="E433" s="11"/>
      <c r="F433" s="16"/>
      <c r="G433" s="53" t="str">
        <f t="shared" si="8"/>
        <v xml:space="preserve"> </v>
      </c>
    </row>
    <row r="434" spans="2:7" ht="20.100000000000001" customHeight="1">
      <c r="B434" s="11"/>
      <c r="C434" s="11"/>
      <c r="D434" s="15"/>
      <c r="E434" s="11"/>
      <c r="F434" s="16"/>
      <c r="G434" s="53" t="str">
        <f t="shared" si="8"/>
        <v xml:space="preserve"> </v>
      </c>
    </row>
    <row r="435" spans="2:7" ht="20.100000000000001" customHeight="1">
      <c r="B435" s="11"/>
      <c r="C435" s="11"/>
      <c r="D435" s="15"/>
      <c r="E435" s="11"/>
      <c r="F435" s="16"/>
      <c r="G435" s="53" t="str">
        <f t="shared" si="8"/>
        <v xml:space="preserve"> </v>
      </c>
    </row>
    <row r="436" spans="2:7" ht="20.100000000000001" customHeight="1">
      <c r="B436" s="11"/>
      <c r="C436" s="11"/>
      <c r="D436" s="15"/>
      <c r="E436" s="11"/>
      <c r="F436" s="16"/>
      <c r="G436" s="53" t="str">
        <f t="shared" si="8"/>
        <v xml:space="preserve"> </v>
      </c>
    </row>
    <row r="437" spans="2:7" ht="20.100000000000001" customHeight="1">
      <c r="B437" s="11"/>
      <c r="C437" s="11"/>
      <c r="D437" s="15"/>
      <c r="E437" s="11"/>
      <c r="F437" s="16"/>
      <c r="G437" s="53" t="str">
        <f t="shared" si="8"/>
        <v xml:space="preserve"> </v>
      </c>
    </row>
    <row r="438" spans="2:7" ht="20.100000000000001" customHeight="1">
      <c r="B438" s="11"/>
      <c r="C438" s="11"/>
      <c r="D438" s="15"/>
      <c r="E438" s="11"/>
      <c r="F438" s="16"/>
      <c r="G438" s="53" t="str">
        <f t="shared" si="8"/>
        <v xml:space="preserve"> </v>
      </c>
    </row>
    <row r="439" spans="2:7" ht="20.100000000000001" customHeight="1">
      <c r="B439" s="11"/>
      <c r="C439" s="11"/>
      <c r="D439" s="15"/>
      <c r="E439" s="11"/>
      <c r="F439" s="16"/>
      <c r="G439" s="53" t="str">
        <f t="shared" si="8"/>
        <v xml:space="preserve"> </v>
      </c>
    </row>
    <row r="440" spans="2:7" ht="20.100000000000001" customHeight="1">
      <c r="B440" s="11"/>
      <c r="C440" s="11"/>
      <c r="D440" s="15"/>
      <c r="E440" s="11"/>
      <c r="F440" s="16"/>
      <c r="G440" s="53" t="str">
        <f t="shared" si="8"/>
        <v xml:space="preserve"> </v>
      </c>
    </row>
    <row r="441" spans="2:7" ht="20.100000000000001" customHeight="1">
      <c r="B441" s="11"/>
      <c r="C441" s="11"/>
      <c r="D441" s="15"/>
      <c r="E441" s="11"/>
      <c r="F441" s="16"/>
      <c r="G441" s="53" t="str">
        <f t="shared" si="8"/>
        <v xml:space="preserve"> </v>
      </c>
    </row>
    <row r="442" spans="2:7" ht="20.100000000000001" customHeight="1">
      <c r="B442" s="11"/>
      <c r="C442" s="11"/>
      <c r="D442" s="15"/>
      <c r="E442" s="11"/>
      <c r="F442" s="16"/>
      <c r="G442" s="53" t="str">
        <f t="shared" si="8"/>
        <v xml:space="preserve"> </v>
      </c>
    </row>
    <row r="443" spans="2:7" ht="20.100000000000001" customHeight="1">
      <c r="B443" s="11"/>
      <c r="C443" s="11"/>
      <c r="D443" s="15"/>
      <c r="E443" s="11"/>
      <c r="F443" s="16"/>
      <c r="G443" s="53" t="str">
        <f t="shared" si="8"/>
        <v xml:space="preserve"> </v>
      </c>
    </row>
    <row r="444" spans="2:7" ht="20.100000000000001" customHeight="1">
      <c r="B444" s="11"/>
      <c r="C444" s="11"/>
      <c r="D444" s="15"/>
      <c r="E444" s="11"/>
      <c r="F444" s="16"/>
      <c r="G444" s="53" t="str">
        <f t="shared" si="8"/>
        <v xml:space="preserve"> </v>
      </c>
    </row>
    <row r="445" spans="2:7" ht="20.100000000000001" customHeight="1">
      <c r="B445" s="11"/>
      <c r="C445" s="11"/>
      <c r="D445" s="15"/>
      <c r="E445" s="11"/>
      <c r="F445" s="16"/>
      <c r="G445" s="53" t="str">
        <f t="shared" si="8"/>
        <v xml:space="preserve"> </v>
      </c>
    </row>
    <row r="446" spans="2:7" ht="20.100000000000001" customHeight="1">
      <c r="B446" s="11"/>
      <c r="C446" s="11"/>
      <c r="D446" s="15"/>
      <c r="E446" s="11"/>
      <c r="F446" s="16"/>
      <c r="G446" s="53" t="str">
        <f t="shared" si="8"/>
        <v xml:space="preserve"> </v>
      </c>
    </row>
    <row r="447" spans="2:7" ht="20.100000000000001" customHeight="1">
      <c r="B447" s="11"/>
      <c r="C447" s="11"/>
      <c r="D447" s="15"/>
      <c r="E447" s="11"/>
      <c r="F447" s="16"/>
      <c r="G447" s="53" t="str">
        <f t="shared" si="8"/>
        <v xml:space="preserve"> </v>
      </c>
    </row>
    <row r="448" spans="2:7" ht="20.100000000000001" customHeight="1">
      <c r="B448" s="11"/>
      <c r="C448" s="11"/>
      <c r="D448" s="15"/>
      <c r="E448" s="11"/>
      <c r="F448" s="16"/>
      <c r="G448" s="53" t="str">
        <f t="shared" si="8"/>
        <v xml:space="preserve"> </v>
      </c>
    </row>
    <row r="449" spans="2:7" ht="20.100000000000001" customHeight="1">
      <c r="B449" s="11"/>
      <c r="C449" s="11"/>
      <c r="D449" s="15"/>
      <c r="E449" s="11"/>
      <c r="F449" s="16"/>
      <c r="G449" s="53" t="str">
        <f t="shared" si="8"/>
        <v xml:space="preserve"> </v>
      </c>
    </row>
    <row r="450" spans="2:7" ht="20.100000000000001" customHeight="1">
      <c r="B450" s="11"/>
      <c r="C450" s="11"/>
      <c r="D450" s="15"/>
      <c r="E450" s="11"/>
      <c r="F450" s="16"/>
      <c r="G450" s="53" t="str">
        <f t="shared" si="8"/>
        <v xml:space="preserve"> </v>
      </c>
    </row>
    <row r="451" spans="2:7" ht="20.100000000000001" customHeight="1">
      <c r="B451" s="11"/>
      <c r="C451" s="11"/>
      <c r="D451" s="15"/>
      <c r="E451" s="11"/>
      <c r="F451" s="16"/>
      <c r="G451" s="53" t="str">
        <f t="shared" si="8"/>
        <v xml:space="preserve"> </v>
      </c>
    </row>
    <row r="452" spans="2:7" ht="20.100000000000001" customHeight="1">
      <c r="B452" s="11"/>
      <c r="C452" s="11"/>
      <c r="D452" s="15"/>
      <c r="E452" s="11"/>
      <c r="F452" s="16"/>
      <c r="G452" s="53" t="str">
        <f t="shared" si="8"/>
        <v xml:space="preserve"> </v>
      </c>
    </row>
    <row r="453" spans="2:7" ht="20.100000000000001" customHeight="1">
      <c r="B453" s="11"/>
      <c r="C453" s="11"/>
      <c r="D453" s="15"/>
      <c r="E453" s="11"/>
      <c r="F453" s="16"/>
      <c r="G453" s="53" t="str">
        <f t="shared" si="8"/>
        <v xml:space="preserve"> </v>
      </c>
    </row>
    <row r="454" spans="2:7" ht="20.100000000000001" customHeight="1">
      <c r="B454" s="11"/>
      <c r="C454" s="11"/>
      <c r="D454" s="15"/>
      <c r="E454" s="11"/>
      <c r="F454" s="16"/>
      <c r="G454" s="53" t="str">
        <f t="shared" si="8"/>
        <v xml:space="preserve"> </v>
      </c>
    </row>
    <row r="455" spans="2:7" ht="20.100000000000001" customHeight="1">
      <c r="B455" s="11"/>
      <c r="C455" s="11"/>
      <c r="D455" s="15"/>
      <c r="E455" s="11"/>
      <c r="F455" s="16"/>
      <c r="G455" s="53" t="str">
        <f t="shared" si="8"/>
        <v xml:space="preserve"> </v>
      </c>
    </row>
    <row r="456" spans="2:7" ht="20.100000000000001" customHeight="1">
      <c r="B456" s="11"/>
      <c r="C456" s="11"/>
      <c r="D456" s="15"/>
      <c r="E456" s="11"/>
      <c r="F456" s="16"/>
      <c r="G456" s="53" t="str">
        <f t="shared" si="8"/>
        <v xml:space="preserve"> </v>
      </c>
    </row>
    <row r="457" spans="2:7" ht="20.100000000000001" customHeight="1">
      <c r="B457" s="11"/>
      <c r="C457" s="11"/>
      <c r="D457" s="15"/>
      <c r="E457" s="11"/>
      <c r="F457" s="16"/>
      <c r="G457" s="53" t="str">
        <f t="shared" si="8"/>
        <v xml:space="preserve"> </v>
      </c>
    </row>
    <row r="458" spans="2:7" ht="20.100000000000001" customHeight="1">
      <c r="B458" s="11"/>
      <c r="C458" s="11"/>
      <c r="D458" s="15"/>
      <c r="E458" s="11"/>
      <c r="F458" s="16"/>
      <c r="G458" s="53" t="str">
        <f t="shared" si="8"/>
        <v xml:space="preserve"> </v>
      </c>
    </row>
    <row r="459" spans="2:7" ht="20.100000000000001" customHeight="1">
      <c r="B459" s="11"/>
      <c r="C459" s="11"/>
      <c r="D459" s="15"/>
      <c r="E459" s="11"/>
      <c r="F459" s="16"/>
      <c r="G459" s="53" t="str">
        <f t="shared" si="8"/>
        <v xml:space="preserve"> </v>
      </c>
    </row>
    <row r="460" spans="2:7" ht="20.100000000000001" customHeight="1">
      <c r="B460" s="11"/>
      <c r="C460" s="11"/>
      <c r="D460" s="15"/>
      <c r="E460" s="11"/>
      <c r="F460" s="16"/>
      <c r="G460" s="53" t="str">
        <f t="shared" si="8"/>
        <v xml:space="preserve"> </v>
      </c>
    </row>
    <row r="461" spans="2:7" ht="20.100000000000001" customHeight="1">
      <c r="B461" s="11"/>
      <c r="C461" s="11"/>
      <c r="D461" s="15"/>
      <c r="E461" s="11"/>
      <c r="F461" s="16"/>
      <c r="G461" s="53" t="str">
        <f t="shared" si="8"/>
        <v xml:space="preserve"> </v>
      </c>
    </row>
    <row r="462" spans="2:7" ht="20.100000000000001" customHeight="1">
      <c r="B462" s="11"/>
      <c r="C462" s="11"/>
      <c r="D462" s="15"/>
      <c r="E462" s="11"/>
      <c r="F462" s="16"/>
      <c r="G462" s="53" t="str">
        <f t="shared" si="8"/>
        <v xml:space="preserve"> </v>
      </c>
    </row>
    <row r="463" spans="2:7" ht="20.100000000000001" customHeight="1">
      <c r="B463" s="11"/>
      <c r="C463" s="11"/>
      <c r="D463" s="15"/>
      <c r="E463" s="11"/>
      <c r="F463" s="16"/>
      <c r="G463" s="53" t="str">
        <f t="shared" si="8"/>
        <v xml:space="preserve"> </v>
      </c>
    </row>
    <row r="464" spans="2:7" ht="20.100000000000001" customHeight="1">
      <c r="B464" s="11"/>
      <c r="C464" s="11"/>
      <c r="D464" s="15"/>
      <c r="E464" s="11"/>
      <c r="F464" s="16"/>
      <c r="G464" s="53" t="str">
        <f t="shared" si="8"/>
        <v xml:space="preserve"> </v>
      </c>
    </row>
    <row r="465" spans="2:7" ht="20.100000000000001" customHeight="1">
      <c r="B465" s="11"/>
      <c r="C465" s="11"/>
      <c r="D465" s="15"/>
      <c r="E465" s="11"/>
      <c r="F465" s="16"/>
      <c r="G465" s="53" t="str">
        <f t="shared" si="8"/>
        <v xml:space="preserve"> </v>
      </c>
    </row>
    <row r="466" spans="2:7" ht="20.100000000000001" customHeight="1">
      <c r="B466" s="11"/>
      <c r="C466" s="11"/>
      <c r="D466" s="15"/>
      <c r="E466" s="11"/>
      <c r="F466" s="16"/>
      <c r="G466" s="53" t="str">
        <f t="shared" si="8"/>
        <v xml:space="preserve"> </v>
      </c>
    </row>
    <row r="467" spans="2:7" ht="20.100000000000001" customHeight="1">
      <c r="B467" s="11"/>
      <c r="C467" s="11"/>
      <c r="D467" s="15"/>
      <c r="E467" s="11"/>
      <c r="F467" s="16"/>
      <c r="G467" s="53" t="str">
        <f t="shared" si="8"/>
        <v xml:space="preserve"> </v>
      </c>
    </row>
    <row r="468" spans="2:7" ht="20.100000000000001" customHeight="1">
      <c r="B468" s="11"/>
      <c r="C468" s="11"/>
      <c r="D468" s="15"/>
      <c r="E468" s="11"/>
      <c r="F468" s="16"/>
      <c r="G468" s="53" t="str">
        <f t="shared" si="8"/>
        <v xml:space="preserve"> </v>
      </c>
    </row>
    <row r="469" spans="2:7" ht="20.100000000000001" customHeight="1">
      <c r="B469" s="11"/>
      <c r="C469" s="11"/>
      <c r="D469" s="15"/>
      <c r="E469" s="11"/>
      <c r="F469" s="16"/>
      <c r="G469" s="53" t="str">
        <f t="shared" si="8"/>
        <v xml:space="preserve"> </v>
      </c>
    </row>
    <row r="470" spans="2:7" ht="20.100000000000001" customHeight="1">
      <c r="B470" s="11"/>
      <c r="C470" s="11"/>
      <c r="D470" s="15"/>
      <c r="E470" s="11"/>
      <c r="F470" s="16"/>
      <c r="G470" s="53" t="str">
        <f t="shared" si="8"/>
        <v xml:space="preserve"> </v>
      </c>
    </row>
    <row r="471" spans="2:7" ht="20.100000000000001" customHeight="1">
      <c r="B471" s="11"/>
      <c r="C471" s="11"/>
      <c r="D471" s="15"/>
      <c r="E471" s="11"/>
      <c r="F471" s="16"/>
      <c r="G471" s="53" t="str">
        <f t="shared" si="8"/>
        <v xml:space="preserve"> </v>
      </c>
    </row>
    <row r="472" spans="2:7" ht="20.100000000000001" customHeight="1">
      <c r="B472" s="11"/>
      <c r="C472" s="11"/>
      <c r="D472" s="15"/>
      <c r="E472" s="11"/>
      <c r="F472" s="16"/>
      <c r="G472" s="53" t="str">
        <f t="shared" si="8"/>
        <v xml:space="preserve"> </v>
      </c>
    </row>
    <row r="473" spans="2:7" ht="20.100000000000001" customHeight="1">
      <c r="B473" s="11"/>
      <c r="C473" s="11"/>
      <c r="D473" s="15"/>
      <c r="E473" s="11"/>
      <c r="F473" s="16"/>
      <c r="G473" s="53" t="str">
        <f t="shared" si="8"/>
        <v xml:space="preserve"> </v>
      </c>
    </row>
    <row r="474" spans="2:7" ht="20.100000000000001" customHeight="1">
      <c r="B474" s="11"/>
      <c r="C474" s="11"/>
      <c r="D474" s="15"/>
      <c r="E474" s="11"/>
      <c r="F474" s="16"/>
      <c r="G474" s="53" t="str">
        <f t="shared" si="8"/>
        <v xml:space="preserve"> </v>
      </c>
    </row>
    <row r="475" spans="2:7" ht="20.100000000000001" customHeight="1">
      <c r="B475" s="11"/>
      <c r="C475" s="11"/>
      <c r="D475" s="15"/>
      <c r="E475" s="11"/>
      <c r="F475" s="16"/>
      <c r="G475" s="53" t="str">
        <f t="shared" si="8"/>
        <v xml:space="preserve"> </v>
      </c>
    </row>
    <row r="476" spans="2:7" ht="20.100000000000001" customHeight="1">
      <c r="B476" s="11"/>
      <c r="C476" s="11"/>
      <c r="D476" s="15"/>
      <c r="E476" s="11"/>
      <c r="F476" s="16"/>
      <c r="G476" s="53" t="str">
        <f t="shared" si="8"/>
        <v xml:space="preserve"> </v>
      </c>
    </row>
    <row r="477" spans="2:7" ht="20.100000000000001" customHeight="1">
      <c r="B477" s="11"/>
      <c r="C477" s="11"/>
      <c r="D477" s="15"/>
      <c r="E477" s="11"/>
      <c r="F477" s="16"/>
      <c r="G477" s="53" t="str">
        <f t="shared" si="8"/>
        <v xml:space="preserve"> </v>
      </c>
    </row>
    <row r="478" spans="2:7" ht="20.100000000000001" customHeight="1">
      <c r="B478" s="11"/>
      <c r="C478" s="11"/>
      <c r="D478" s="15"/>
      <c r="E478" s="11"/>
      <c r="F478" s="16"/>
      <c r="G478" s="53" t="str">
        <f t="shared" si="8"/>
        <v xml:space="preserve"> </v>
      </c>
    </row>
    <row r="479" spans="2:7" ht="20.100000000000001" customHeight="1">
      <c r="B479" s="11"/>
      <c r="C479" s="11"/>
      <c r="D479" s="15"/>
      <c r="E479" s="11"/>
      <c r="F479" s="16"/>
      <c r="G479" s="53" t="str">
        <f t="shared" si="8"/>
        <v xml:space="preserve"> </v>
      </c>
    </row>
    <row r="480" spans="2:7" ht="20.100000000000001" customHeight="1">
      <c r="B480" s="11"/>
      <c r="C480" s="11"/>
      <c r="D480" s="15"/>
      <c r="E480" s="11"/>
      <c r="F480" s="16"/>
      <c r="G480" s="53" t="str">
        <f t="shared" si="8"/>
        <v xml:space="preserve"> </v>
      </c>
    </row>
    <row r="481" spans="2:7" ht="20.100000000000001" customHeight="1">
      <c r="B481" s="11"/>
      <c r="C481" s="11"/>
      <c r="D481" s="15"/>
      <c r="E481" s="11"/>
      <c r="F481" s="16"/>
      <c r="G481" s="53" t="str">
        <f t="shared" si="8"/>
        <v xml:space="preserve"> </v>
      </c>
    </row>
    <row r="482" spans="2:7" ht="20.100000000000001" customHeight="1">
      <c r="B482" s="11"/>
      <c r="C482" s="11"/>
      <c r="D482" s="15"/>
      <c r="E482" s="11"/>
      <c r="F482" s="16"/>
      <c r="G482" s="53" t="str">
        <f t="shared" ref="G482:G545" si="9">IFERROR(IF(ISBLANK(C482)," ",IF(ISBLANK(D482),"NUM ARBOL",IF(ISBLANK(E482),"DAP",IF(ISBLANK(F482),"ALTURA",IF($E$33="DAP (cm)",PI()*((E482/100)^2)/4*F482*$F$9,IF($E$33="CAP (cm)",PI()*((E482/PI()/100)^2)/4*F482*$F$9))))))," ")</f>
        <v xml:space="preserve"> </v>
      </c>
    </row>
    <row r="483" spans="2:7" ht="20.100000000000001" customHeight="1">
      <c r="B483" s="11"/>
      <c r="C483" s="11"/>
      <c r="D483" s="15"/>
      <c r="E483" s="11"/>
      <c r="F483" s="16"/>
      <c r="G483" s="53" t="str">
        <f t="shared" si="9"/>
        <v xml:space="preserve"> </v>
      </c>
    </row>
    <row r="484" spans="2:7" ht="20.100000000000001" customHeight="1">
      <c r="B484" s="11"/>
      <c r="C484" s="11"/>
      <c r="D484" s="15"/>
      <c r="E484" s="11"/>
      <c r="F484" s="16"/>
      <c r="G484" s="53" t="str">
        <f t="shared" si="9"/>
        <v xml:space="preserve"> </v>
      </c>
    </row>
    <row r="485" spans="2:7" ht="20.100000000000001" customHeight="1">
      <c r="B485" s="11"/>
      <c r="C485" s="11"/>
      <c r="D485" s="15"/>
      <c r="E485" s="11"/>
      <c r="F485" s="16"/>
      <c r="G485" s="53" t="str">
        <f t="shared" si="9"/>
        <v xml:space="preserve"> </v>
      </c>
    </row>
    <row r="486" spans="2:7" ht="20.100000000000001" customHeight="1">
      <c r="B486" s="11"/>
      <c r="C486" s="11"/>
      <c r="D486" s="15"/>
      <c r="E486" s="11"/>
      <c r="F486" s="16"/>
      <c r="G486" s="53" t="str">
        <f t="shared" si="9"/>
        <v xml:space="preserve"> </v>
      </c>
    </row>
    <row r="487" spans="2:7" ht="20.100000000000001" customHeight="1">
      <c r="B487" s="11"/>
      <c r="C487" s="11"/>
      <c r="D487" s="15"/>
      <c r="E487" s="11"/>
      <c r="F487" s="16"/>
      <c r="G487" s="53" t="str">
        <f t="shared" si="9"/>
        <v xml:space="preserve"> </v>
      </c>
    </row>
    <row r="488" spans="2:7" ht="20.100000000000001" customHeight="1">
      <c r="B488" s="11"/>
      <c r="C488" s="11"/>
      <c r="D488" s="15"/>
      <c r="E488" s="11"/>
      <c r="F488" s="16"/>
      <c r="G488" s="53" t="str">
        <f t="shared" si="9"/>
        <v xml:space="preserve"> </v>
      </c>
    </row>
    <row r="489" spans="2:7" ht="20.100000000000001" customHeight="1">
      <c r="B489" s="11"/>
      <c r="C489" s="11"/>
      <c r="D489" s="15"/>
      <c r="E489" s="11"/>
      <c r="F489" s="16"/>
      <c r="G489" s="53" t="str">
        <f t="shared" si="9"/>
        <v xml:space="preserve"> </v>
      </c>
    </row>
    <row r="490" spans="2:7" ht="20.100000000000001" customHeight="1">
      <c r="B490" s="11"/>
      <c r="C490" s="11"/>
      <c r="D490" s="15"/>
      <c r="E490" s="11"/>
      <c r="F490" s="16"/>
      <c r="G490" s="53" t="str">
        <f t="shared" si="9"/>
        <v xml:space="preserve"> </v>
      </c>
    </row>
    <row r="491" spans="2:7" ht="20.100000000000001" customHeight="1">
      <c r="B491" s="11"/>
      <c r="C491" s="11"/>
      <c r="D491" s="15"/>
      <c r="E491" s="11"/>
      <c r="F491" s="16"/>
      <c r="G491" s="53" t="str">
        <f t="shared" si="9"/>
        <v xml:space="preserve"> </v>
      </c>
    </row>
    <row r="492" spans="2:7" ht="20.100000000000001" customHeight="1">
      <c r="B492" s="11"/>
      <c r="C492" s="11"/>
      <c r="D492" s="15"/>
      <c r="E492" s="11"/>
      <c r="F492" s="16"/>
      <c r="G492" s="53" t="str">
        <f t="shared" si="9"/>
        <v xml:space="preserve"> </v>
      </c>
    </row>
    <row r="493" spans="2:7" ht="20.100000000000001" customHeight="1">
      <c r="B493" s="11"/>
      <c r="C493" s="11"/>
      <c r="D493" s="15"/>
      <c r="E493" s="11"/>
      <c r="F493" s="16"/>
      <c r="G493" s="53" t="str">
        <f t="shared" si="9"/>
        <v xml:space="preserve"> </v>
      </c>
    </row>
    <row r="494" spans="2:7" ht="20.100000000000001" customHeight="1">
      <c r="B494" s="11"/>
      <c r="C494" s="11"/>
      <c r="D494" s="15"/>
      <c r="E494" s="11"/>
      <c r="F494" s="16"/>
      <c r="G494" s="53" t="str">
        <f t="shared" si="9"/>
        <v xml:space="preserve"> </v>
      </c>
    </row>
    <row r="495" spans="2:7" ht="20.100000000000001" customHeight="1">
      <c r="B495" s="11"/>
      <c r="C495" s="11"/>
      <c r="D495" s="15"/>
      <c r="E495" s="11"/>
      <c r="F495" s="16"/>
      <c r="G495" s="53" t="str">
        <f t="shared" si="9"/>
        <v xml:space="preserve"> </v>
      </c>
    </row>
    <row r="496" spans="2:7" ht="20.100000000000001" customHeight="1">
      <c r="B496" s="11"/>
      <c r="C496" s="11"/>
      <c r="D496" s="15"/>
      <c r="E496" s="11"/>
      <c r="F496" s="16"/>
      <c r="G496" s="53" t="str">
        <f t="shared" si="9"/>
        <v xml:space="preserve"> </v>
      </c>
    </row>
    <row r="497" spans="2:7" ht="20.100000000000001" customHeight="1">
      <c r="B497" s="11"/>
      <c r="C497" s="11"/>
      <c r="D497" s="15"/>
      <c r="E497" s="11"/>
      <c r="F497" s="16"/>
      <c r="G497" s="53" t="str">
        <f t="shared" si="9"/>
        <v xml:space="preserve"> </v>
      </c>
    </row>
    <row r="498" spans="2:7" ht="20.100000000000001" customHeight="1">
      <c r="B498" s="11"/>
      <c r="C498" s="11"/>
      <c r="D498" s="15"/>
      <c r="E498" s="11"/>
      <c r="F498" s="16"/>
      <c r="G498" s="53" t="str">
        <f t="shared" si="9"/>
        <v xml:space="preserve"> </v>
      </c>
    </row>
    <row r="499" spans="2:7" ht="20.100000000000001" customHeight="1">
      <c r="B499" s="11"/>
      <c r="C499" s="11"/>
      <c r="D499" s="15"/>
      <c r="E499" s="11"/>
      <c r="F499" s="16"/>
      <c r="G499" s="53" t="str">
        <f t="shared" si="9"/>
        <v xml:space="preserve"> </v>
      </c>
    </row>
    <row r="500" spans="2:7" ht="20.100000000000001" customHeight="1">
      <c r="B500" s="11"/>
      <c r="C500" s="11"/>
      <c r="D500" s="15"/>
      <c r="E500" s="11"/>
      <c r="F500" s="16"/>
      <c r="G500" s="53" t="str">
        <f t="shared" si="9"/>
        <v xml:space="preserve"> </v>
      </c>
    </row>
    <row r="501" spans="2:7" ht="20.100000000000001" customHeight="1">
      <c r="B501" s="11"/>
      <c r="C501" s="11"/>
      <c r="D501" s="15"/>
      <c r="E501" s="11"/>
      <c r="F501" s="16"/>
      <c r="G501" s="53" t="str">
        <f t="shared" si="9"/>
        <v xml:space="preserve"> </v>
      </c>
    </row>
    <row r="502" spans="2:7" ht="20.100000000000001" customHeight="1">
      <c r="B502" s="11"/>
      <c r="C502" s="11"/>
      <c r="D502" s="15"/>
      <c r="E502" s="11"/>
      <c r="F502" s="16"/>
      <c r="G502" s="53" t="str">
        <f t="shared" si="9"/>
        <v xml:space="preserve"> </v>
      </c>
    </row>
    <row r="503" spans="2:7" ht="20.100000000000001" customHeight="1">
      <c r="B503" s="11"/>
      <c r="C503" s="11"/>
      <c r="D503" s="15"/>
      <c r="E503" s="11"/>
      <c r="F503" s="16"/>
      <c r="G503" s="53" t="str">
        <f t="shared" si="9"/>
        <v xml:space="preserve"> </v>
      </c>
    </row>
    <row r="504" spans="2:7" ht="20.100000000000001" customHeight="1">
      <c r="B504" s="11"/>
      <c r="C504" s="11"/>
      <c r="D504" s="15"/>
      <c r="E504" s="11"/>
      <c r="F504" s="16"/>
      <c r="G504" s="53" t="str">
        <f t="shared" si="9"/>
        <v xml:space="preserve"> </v>
      </c>
    </row>
    <row r="505" spans="2:7" ht="20.100000000000001" customHeight="1">
      <c r="B505" s="11"/>
      <c r="C505" s="11"/>
      <c r="D505" s="15"/>
      <c r="E505" s="11"/>
      <c r="F505" s="16"/>
      <c r="G505" s="53" t="str">
        <f t="shared" si="9"/>
        <v xml:space="preserve"> </v>
      </c>
    </row>
    <row r="506" spans="2:7" ht="20.100000000000001" customHeight="1">
      <c r="B506" s="11"/>
      <c r="C506" s="11"/>
      <c r="D506" s="15"/>
      <c r="E506" s="11"/>
      <c r="F506" s="16"/>
      <c r="G506" s="53" t="str">
        <f t="shared" si="9"/>
        <v xml:space="preserve"> </v>
      </c>
    </row>
    <row r="507" spans="2:7" ht="20.100000000000001" customHeight="1">
      <c r="B507" s="11"/>
      <c r="C507" s="11"/>
      <c r="D507" s="15"/>
      <c r="E507" s="11"/>
      <c r="F507" s="16"/>
      <c r="G507" s="53" t="str">
        <f t="shared" si="9"/>
        <v xml:space="preserve"> </v>
      </c>
    </row>
    <row r="508" spans="2:7" ht="20.100000000000001" customHeight="1">
      <c r="B508" s="11"/>
      <c r="C508" s="11"/>
      <c r="D508" s="15"/>
      <c r="E508" s="11"/>
      <c r="F508" s="16"/>
      <c r="G508" s="53" t="str">
        <f t="shared" si="9"/>
        <v xml:space="preserve"> </v>
      </c>
    </row>
    <row r="509" spans="2:7" ht="20.100000000000001" customHeight="1">
      <c r="B509" s="11"/>
      <c r="C509" s="11"/>
      <c r="D509" s="15"/>
      <c r="E509" s="11"/>
      <c r="F509" s="16"/>
      <c r="G509" s="53" t="str">
        <f t="shared" si="9"/>
        <v xml:space="preserve"> </v>
      </c>
    </row>
    <row r="510" spans="2:7" ht="20.100000000000001" customHeight="1">
      <c r="B510" s="11"/>
      <c r="C510" s="11"/>
      <c r="D510" s="15"/>
      <c r="E510" s="11"/>
      <c r="F510" s="16"/>
      <c r="G510" s="53" t="str">
        <f t="shared" si="9"/>
        <v xml:space="preserve"> </v>
      </c>
    </row>
    <row r="511" spans="2:7" ht="20.100000000000001" customHeight="1">
      <c r="B511" s="11"/>
      <c r="C511" s="11"/>
      <c r="D511" s="15"/>
      <c r="E511" s="11"/>
      <c r="F511" s="16"/>
      <c r="G511" s="53" t="str">
        <f t="shared" si="9"/>
        <v xml:space="preserve"> </v>
      </c>
    </row>
    <row r="512" spans="2:7" ht="20.100000000000001" customHeight="1">
      <c r="B512" s="11"/>
      <c r="C512" s="11"/>
      <c r="D512" s="15"/>
      <c r="E512" s="11"/>
      <c r="F512" s="16"/>
      <c r="G512" s="53" t="str">
        <f t="shared" si="9"/>
        <v xml:space="preserve"> </v>
      </c>
    </row>
    <row r="513" spans="2:7" ht="20.100000000000001" customHeight="1">
      <c r="B513" s="11"/>
      <c r="C513" s="11"/>
      <c r="D513" s="15"/>
      <c r="E513" s="11"/>
      <c r="F513" s="16"/>
      <c r="G513" s="53" t="str">
        <f t="shared" si="9"/>
        <v xml:space="preserve"> </v>
      </c>
    </row>
    <row r="514" spans="2:7" ht="20.100000000000001" customHeight="1">
      <c r="B514" s="11"/>
      <c r="C514" s="11"/>
      <c r="D514" s="15"/>
      <c r="E514" s="11"/>
      <c r="F514" s="16"/>
      <c r="G514" s="53" t="str">
        <f t="shared" si="9"/>
        <v xml:space="preserve"> </v>
      </c>
    </row>
    <row r="515" spans="2:7" ht="20.100000000000001" customHeight="1">
      <c r="B515" s="11"/>
      <c r="C515" s="11"/>
      <c r="D515" s="15"/>
      <c r="E515" s="11"/>
      <c r="F515" s="16"/>
      <c r="G515" s="53" t="str">
        <f t="shared" si="9"/>
        <v xml:space="preserve"> </v>
      </c>
    </row>
    <row r="516" spans="2:7" ht="20.100000000000001" customHeight="1">
      <c r="B516" s="11"/>
      <c r="C516" s="11"/>
      <c r="D516" s="15"/>
      <c r="E516" s="11"/>
      <c r="F516" s="16"/>
      <c r="G516" s="53" t="str">
        <f t="shared" si="9"/>
        <v xml:space="preserve"> </v>
      </c>
    </row>
    <row r="517" spans="2:7" ht="20.100000000000001" customHeight="1">
      <c r="B517" s="11"/>
      <c r="C517" s="11"/>
      <c r="D517" s="15"/>
      <c r="E517" s="11"/>
      <c r="F517" s="16"/>
      <c r="G517" s="53" t="str">
        <f t="shared" si="9"/>
        <v xml:space="preserve"> </v>
      </c>
    </row>
    <row r="518" spans="2:7" ht="20.100000000000001" customHeight="1">
      <c r="B518" s="11"/>
      <c r="C518" s="11"/>
      <c r="D518" s="15"/>
      <c r="E518" s="11"/>
      <c r="F518" s="16"/>
      <c r="G518" s="53" t="str">
        <f t="shared" si="9"/>
        <v xml:space="preserve"> </v>
      </c>
    </row>
    <row r="519" spans="2:7" ht="20.100000000000001" customHeight="1">
      <c r="B519" s="11"/>
      <c r="C519" s="11"/>
      <c r="D519" s="15"/>
      <c r="E519" s="11"/>
      <c r="F519" s="16"/>
      <c r="G519" s="53" t="str">
        <f t="shared" si="9"/>
        <v xml:space="preserve"> </v>
      </c>
    </row>
    <row r="520" spans="2:7" ht="20.100000000000001" customHeight="1">
      <c r="B520" s="11"/>
      <c r="C520" s="11"/>
      <c r="D520" s="15"/>
      <c r="E520" s="11"/>
      <c r="F520" s="16"/>
      <c r="G520" s="53" t="str">
        <f t="shared" si="9"/>
        <v xml:space="preserve"> </v>
      </c>
    </row>
    <row r="521" spans="2:7" ht="20.100000000000001" customHeight="1">
      <c r="B521" s="11"/>
      <c r="C521" s="11"/>
      <c r="D521" s="15"/>
      <c r="E521" s="11"/>
      <c r="F521" s="16"/>
      <c r="G521" s="53" t="str">
        <f t="shared" si="9"/>
        <v xml:space="preserve"> </v>
      </c>
    </row>
    <row r="522" spans="2:7" ht="20.100000000000001" customHeight="1">
      <c r="B522" s="11"/>
      <c r="C522" s="11"/>
      <c r="D522" s="15"/>
      <c r="E522" s="11"/>
      <c r="F522" s="16"/>
      <c r="G522" s="53" t="str">
        <f t="shared" si="9"/>
        <v xml:space="preserve"> </v>
      </c>
    </row>
    <row r="523" spans="2:7" ht="20.100000000000001" customHeight="1">
      <c r="B523" s="11"/>
      <c r="C523" s="11"/>
      <c r="D523" s="15"/>
      <c r="E523" s="11"/>
      <c r="F523" s="16"/>
      <c r="G523" s="53" t="str">
        <f t="shared" si="9"/>
        <v xml:space="preserve"> </v>
      </c>
    </row>
    <row r="524" spans="2:7" ht="20.100000000000001" customHeight="1">
      <c r="B524" s="11"/>
      <c r="C524" s="11"/>
      <c r="D524" s="15"/>
      <c r="E524" s="11"/>
      <c r="F524" s="16"/>
      <c r="G524" s="53" t="str">
        <f t="shared" si="9"/>
        <v xml:space="preserve"> </v>
      </c>
    </row>
    <row r="525" spans="2:7" ht="20.100000000000001" customHeight="1">
      <c r="B525" s="11"/>
      <c r="C525" s="11"/>
      <c r="D525" s="15"/>
      <c r="E525" s="11"/>
      <c r="F525" s="16"/>
      <c r="G525" s="53" t="str">
        <f t="shared" si="9"/>
        <v xml:space="preserve"> </v>
      </c>
    </row>
    <row r="526" spans="2:7" ht="20.100000000000001" customHeight="1">
      <c r="B526" s="11"/>
      <c r="C526" s="11"/>
      <c r="D526" s="15"/>
      <c r="E526" s="11"/>
      <c r="F526" s="16"/>
      <c r="G526" s="53" t="str">
        <f t="shared" si="9"/>
        <v xml:space="preserve"> </v>
      </c>
    </row>
    <row r="527" spans="2:7" ht="20.100000000000001" customHeight="1">
      <c r="B527" s="11"/>
      <c r="C527" s="11"/>
      <c r="D527" s="15"/>
      <c r="E527" s="11"/>
      <c r="F527" s="16"/>
      <c r="G527" s="53" t="str">
        <f t="shared" si="9"/>
        <v xml:space="preserve"> </v>
      </c>
    </row>
    <row r="528" spans="2:7" ht="20.100000000000001" customHeight="1">
      <c r="B528" s="11"/>
      <c r="C528" s="11"/>
      <c r="D528" s="15"/>
      <c r="E528" s="11"/>
      <c r="F528" s="16"/>
      <c r="G528" s="53" t="str">
        <f t="shared" si="9"/>
        <v xml:space="preserve"> </v>
      </c>
    </row>
    <row r="529" spans="2:7" ht="20.100000000000001" customHeight="1">
      <c r="B529" s="11"/>
      <c r="C529" s="11"/>
      <c r="D529" s="15"/>
      <c r="E529" s="11"/>
      <c r="F529" s="16"/>
      <c r="G529" s="53" t="str">
        <f t="shared" si="9"/>
        <v xml:space="preserve"> </v>
      </c>
    </row>
    <row r="530" spans="2:7" ht="20.100000000000001" customHeight="1">
      <c r="B530" s="11"/>
      <c r="C530" s="11"/>
      <c r="D530" s="15"/>
      <c r="E530" s="11"/>
      <c r="F530" s="16"/>
      <c r="G530" s="53" t="str">
        <f t="shared" si="9"/>
        <v xml:space="preserve"> </v>
      </c>
    </row>
    <row r="531" spans="2:7" ht="20.100000000000001" customHeight="1">
      <c r="B531" s="11"/>
      <c r="C531" s="11"/>
      <c r="D531" s="15"/>
      <c r="E531" s="11"/>
      <c r="F531" s="16"/>
      <c r="G531" s="53" t="str">
        <f t="shared" si="9"/>
        <v xml:space="preserve"> </v>
      </c>
    </row>
    <row r="532" spans="2:7" ht="20.100000000000001" customHeight="1">
      <c r="B532" s="11"/>
      <c r="C532" s="11"/>
      <c r="D532" s="15"/>
      <c r="E532" s="11"/>
      <c r="F532" s="16"/>
      <c r="G532" s="53" t="str">
        <f t="shared" si="9"/>
        <v xml:space="preserve"> </v>
      </c>
    </row>
    <row r="533" spans="2:7" ht="20.100000000000001" customHeight="1">
      <c r="B533" s="11"/>
      <c r="C533" s="11"/>
      <c r="D533" s="15"/>
      <c r="E533" s="11"/>
      <c r="F533" s="16"/>
      <c r="G533" s="53" t="str">
        <f t="shared" si="9"/>
        <v xml:space="preserve"> </v>
      </c>
    </row>
    <row r="534" spans="2:7" ht="20.100000000000001" customHeight="1">
      <c r="B534" s="11"/>
      <c r="C534" s="11"/>
      <c r="D534" s="15"/>
      <c r="E534" s="11"/>
      <c r="F534" s="16"/>
      <c r="G534" s="53" t="str">
        <f t="shared" si="9"/>
        <v xml:space="preserve"> </v>
      </c>
    </row>
    <row r="535" spans="2:7" ht="20.100000000000001" customHeight="1">
      <c r="B535" s="11"/>
      <c r="C535" s="11"/>
      <c r="D535" s="15"/>
      <c r="E535" s="11"/>
      <c r="F535" s="16"/>
      <c r="G535" s="53" t="str">
        <f t="shared" si="9"/>
        <v xml:space="preserve"> </v>
      </c>
    </row>
    <row r="536" spans="2:7" ht="20.100000000000001" customHeight="1">
      <c r="B536" s="11"/>
      <c r="C536" s="11"/>
      <c r="D536" s="15"/>
      <c r="E536" s="11"/>
      <c r="F536" s="16"/>
      <c r="G536" s="53" t="str">
        <f t="shared" si="9"/>
        <v xml:space="preserve"> </v>
      </c>
    </row>
    <row r="537" spans="2:7" ht="20.100000000000001" customHeight="1">
      <c r="B537" s="11"/>
      <c r="C537" s="11"/>
      <c r="D537" s="15"/>
      <c r="E537" s="11"/>
      <c r="F537" s="16"/>
      <c r="G537" s="53" t="str">
        <f t="shared" si="9"/>
        <v xml:space="preserve"> </v>
      </c>
    </row>
    <row r="538" spans="2:7" ht="20.100000000000001" customHeight="1">
      <c r="B538" s="11"/>
      <c r="C538" s="11"/>
      <c r="D538" s="15"/>
      <c r="E538" s="11"/>
      <c r="F538" s="16"/>
      <c r="G538" s="53" t="str">
        <f t="shared" si="9"/>
        <v xml:space="preserve"> </v>
      </c>
    </row>
    <row r="539" spans="2:7" ht="20.100000000000001" customHeight="1">
      <c r="B539" s="11"/>
      <c r="C539" s="11"/>
      <c r="D539" s="15"/>
      <c r="E539" s="11"/>
      <c r="F539" s="16"/>
      <c r="G539" s="53" t="str">
        <f t="shared" si="9"/>
        <v xml:space="preserve"> </v>
      </c>
    </row>
    <row r="540" spans="2:7" ht="20.100000000000001" customHeight="1">
      <c r="B540" s="11"/>
      <c r="C540" s="11"/>
      <c r="D540" s="15"/>
      <c r="E540" s="11"/>
      <c r="F540" s="16"/>
      <c r="G540" s="53" t="str">
        <f t="shared" si="9"/>
        <v xml:space="preserve"> </v>
      </c>
    </row>
    <row r="541" spans="2:7" ht="20.100000000000001" customHeight="1">
      <c r="B541" s="11"/>
      <c r="C541" s="11"/>
      <c r="D541" s="15"/>
      <c r="E541" s="11"/>
      <c r="F541" s="16"/>
      <c r="G541" s="53" t="str">
        <f t="shared" si="9"/>
        <v xml:space="preserve"> </v>
      </c>
    </row>
    <row r="542" spans="2:7" ht="20.100000000000001" customHeight="1">
      <c r="B542" s="11"/>
      <c r="C542" s="11"/>
      <c r="D542" s="15"/>
      <c r="E542" s="11"/>
      <c r="F542" s="16"/>
      <c r="G542" s="53" t="str">
        <f t="shared" si="9"/>
        <v xml:space="preserve"> </v>
      </c>
    </row>
    <row r="543" spans="2:7" ht="20.100000000000001" customHeight="1">
      <c r="B543" s="11"/>
      <c r="C543" s="11"/>
      <c r="D543" s="15"/>
      <c r="E543" s="11"/>
      <c r="F543" s="16"/>
      <c r="G543" s="53" t="str">
        <f t="shared" si="9"/>
        <v xml:space="preserve"> </v>
      </c>
    </row>
    <row r="544" spans="2:7" ht="20.100000000000001" customHeight="1">
      <c r="B544" s="11"/>
      <c r="C544" s="11"/>
      <c r="D544" s="15"/>
      <c r="E544" s="11"/>
      <c r="F544" s="16"/>
      <c r="G544" s="53" t="str">
        <f t="shared" si="9"/>
        <v xml:space="preserve"> </v>
      </c>
    </row>
    <row r="545" spans="2:7" ht="20.100000000000001" customHeight="1">
      <c r="B545" s="11"/>
      <c r="C545" s="11"/>
      <c r="D545" s="15"/>
      <c r="E545" s="11"/>
      <c r="F545" s="16"/>
      <c r="G545" s="53" t="str">
        <f t="shared" si="9"/>
        <v xml:space="preserve"> </v>
      </c>
    </row>
    <row r="546" spans="2:7" ht="20.100000000000001" customHeight="1">
      <c r="B546" s="11"/>
      <c r="C546" s="11"/>
      <c r="D546" s="15"/>
      <c r="E546" s="11"/>
      <c r="F546" s="16"/>
      <c r="G546" s="53" t="str">
        <f t="shared" ref="G546:G609" si="10">IFERROR(IF(ISBLANK(C546)," ",IF(ISBLANK(D546),"NUM ARBOL",IF(ISBLANK(E546),"DAP",IF(ISBLANK(F546),"ALTURA",IF($E$33="DAP (cm)",PI()*((E546/100)^2)/4*F546*$F$9,IF($E$33="CAP (cm)",PI()*((E546/PI()/100)^2)/4*F546*$F$9))))))," ")</f>
        <v xml:space="preserve"> </v>
      </c>
    </row>
    <row r="547" spans="2:7" ht="20.100000000000001" customHeight="1">
      <c r="B547" s="11"/>
      <c r="C547" s="11"/>
      <c r="D547" s="15"/>
      <c r="E547" s="11"/>
      <c r="F547" s="16"/>
      <c r="G547" s="53" t="str">
        <f t="shared" si="10"/>
        <v xml:space="preserve"> </v>
      </c>
    </row>
    <row r="548" spans="2:7" ht="20.100000000000001" customHeight="1">
      <c r="B548" s="11"/>
      <c r="C548" s="11"/>
      <c r="D548" s="15"/>
      <c r="E548" s="11"/>
      <c r="F548" s="16"/>
      <c r="G548" s="53" t="str">
        <f t="shared" si="10"/>
        <v xml:space="preserve"> </v>
      </c>
    </row>
    <row r="549" spans="2:7" ht="20.100000000000001" customHeight="1">
      <c r="B549" s="11"/>
      <c r="C549" s="11"/>
      <c r="D549" s="15"/>
      <c r="E549" s="11"/>
      <c r="F549" s="16"/>
      <c r="G549" s="53" t="str">
        <f t="shared" si="10"/>
        <v xml:space="preserve"> </v>
      </c>
    </row>
    <row r="550" spans="2:7" ht="20.100000000000001" customHeight="1">
      <c r="B550" s="11"/>
      <c r="C550" s="11"/>
      <c r="D550" s="15"/>
      <c r="E550" s="11"/>
      <c r="F550" s="16"/>
      <c r="G550" s="53" t="str">
        <f t="shared" si="10"/>
        <v xml:space="preserve"> </v>
      </c>
    </row>
    <row r="551" spans="2:7" ht="20.100000000000001" customHeight="1">
      <c r="B551" s="11"/>
      <c r="C551" s="11"/>
      <c r="D551" s="15"/>
      <c r="E551" s="11"/>
      <c r="F551" s="16"/>
      <c r="G551" s="53" t="str">
        <f t="shared" si="10"/>
        <v xml:space="preserve"> </v>
      </c>
    </row>
    <row r="552" spans="2:7" ht="20.100000000000001" customHeight="1">
      <c r="B552" s="11"/>
      <c r="C552" s="11"/>
      <c r="D552" s="15"/>
      <c r="E552" s="11"/>
      <c r="F552" s="16"/>
      <c r="G552" s="53" t="str">
        <f t="shared" si="10"/>
        <v xml:space="preserve"> </v>
      </c>
    </row>
    <row r="553" spans="2:7" ht="20.100000000000001" customHeight="1">
      <c r="B553" s="11"/>
      <c r="C553" s="11"/>
      <c r="D553" s="15"/>
      <c r="E553" s="11"/>
      <c r="F553" s="16"/>
      <c r="G553" s="53" t="str">
        <f t="shared" si="10"/>
        <v xml:space="preserve"> </v>
      </c>
    </row>
    <row r="554" spans="2:7" ht="20.100000000000001" customHeight="1">
      <c r="B554" s="11"/>
      <c r="C554" s="11"/>
      <c r="D554" s="15"/>
      <c r="E554" s="11"/>
      <c r="F554" s="16"/>
      <c r="G554" s="53" t="str">
        <f t="shared" si="10"/>
        <v xml:space="preserve"> </v>
      </c>
    </row>
    <row r="555" spans="2:7" ht="20.100000000000001" customHeight="1">
      <c r="B555" s="11"/>
      <c r="C555" s="11"/>
      <c r="D555" s="15"/>
      <c r="E555" s="11"/>
      <c r="F555" s="16"/>
      <c r="G555" s="53" t="str">
        <f t="shared" si="10"/>
        <v xml:space="preserve"> </v>
      </c>
    </row>
    <row r="556" spans="2:7" ht="20.100000000000001" customHeight="1">
      <c r="B556" s="11"/>
      <c r="C556" s="11"/>
      <c r="D556" s="15"/>
      <c r="E556" s="11"/>
      <c r="F556" s="16"/>
      <c r="G556" s="53" t="str">
        <f t="shared" si="10"/>
        <v xml:space="preserve"> </v>
      </c>
    </row>
    <row r="557" spans="2:7" ht="20.100000000000001" customHeight="1">
      <c r="B557" s="11"/>
      <c r="C557" s="11"/>
      <c r="D557" s="15"/>
      <c r="E557" s="11"/>
      <c r="F557" s="16"/>
      <c r="G557" s="53" t="str">
        <f t="shared" si="10"/>
        <v xml:space="preserve"> </v>
      </c>
    </row>
    <row r="558" spans="2:7" ht="20.100000000000001" customHeight="1">
      <c r="B558" s="11"/>
      <c r="C558" s="11"/>
      <c r="D558" s="15"/>
      <c r="E558" s="11"/>
      <c r="F558" s="16"/>
      <c r="G558" s="53" t="str">
        <f t="shared" si="10"/>
        <v xml:space="preserve"> </v>
      </c>
    </row>
    <row r="559" spans="2:7" ht="20.100000000000001" customHeight="1">
      <c r="B559" s="11"/>
      <c r="C559" s="11"/>
      <c r="D559" s="15"/>
      <c r="E559" s="11"/>
      <c r="F559" s="16"/>
      <c r="G559" s="53" t="str">
        <f t="shared" si="10"/>
        <v xml:space="preserve"> </v>
      </c>
    </row>
    <row r="560" spans="2:7" ht="20.100000000000001" customHeight="1">
      <c r="B560" s="11"/>
      <c r="C560" s="11"/>
      <c r="D560" s="15"/>
      <c r="E560" s="11"/>
      <c r="F560" s="16"/>
      <c r="G560" s="53" t="str">
        <f t="shared" si="10"/>
        <v xml:space="preserve"> </v>
      </c>
    </row>
    <row r="561" spans="2:7" ht="20.100000000000001" customHeight="1">
      <c r="B561" s="11"/>
      <c r="C561" s="11"/>
      <c r="D561" s="15"/>
      <c r="E561" s="11"/>
      <c r="F561" s="16"/>
      <c r="G561" s="53" t="str">
        <f t="shared" si="10"/>
        <v xml:space="preserve"> </v>
      </c>
    </row>
    <row r="562" spans="2:7" ht="20.100000000000001" customHeight="1">
      <c r="B562" s="11"/>
      <c r="C562" s="11"/>
      <c r="D562" s="15"/>
      <c r="E562" s="11"/>
      <c r="F562" s="16"/>
      <c r="G562" s="53" t="str">
        <f t="shared" si="10"/>
        <v xml:space="preserve"> </v>
      </c>
    </row>
    <row r="563" spans="2:7" ht="20.100000000000001" customHeight="1">
      <c r="B563" s="11"/>
      <c r="C563" s="11"/>
      <c r="D563" s="15"/>
      <c r="E563" s="11"/>
      <c r="F563" s="16"/>
      <c r="G563" s="53" t="str">
        <f t="shared" si="10"/>
        <v xml:space="preserve"> </v>
      </c>
    </row>
    <row r="564" spans="2:7" ht="20.100000000000001" customHeight="1">
      <c r="B564" s="11"/>
      <c r="C564" s="11"/>
      <c r="D564" s="15"/>
      <c r="E564" s="11"/>
      <c r="F564" s="16"/>
      <c r="G564" s="53" t="str">
        <f t="shared" si="10"/>
        <v xml:space="preserve"> </v>
      </c>
    </row>
    <row r="565" spans="2:7" ht="20.100000000000001" customHeight="1">
      <c r="B565" s="11"/>
      <c r="C565" s="11"/>
      <c r="D565" s="15"/>
      <c r="E565" s="11"/>
      <c r="F565" s="16"/>
      <c r="G565" s="53" t="str">
        <f t="shared" si="10"/>
        <v xml:space="preserve"> </v>
      </c>
    </row>
    <row r="566" spans="2:7" ht="20.100000000000001" customHeight="1">
      <c r="B566" s="11"/>
      <c r="C566" s="11"/>
      <c r="D566" s="15"/>
      <c r="E566" s="11"/>
      <c r="F566" s="16"/>
      <c r="G566" s="53" t="str">
        <f t="shared" si="10"/>
        <v xml:space="preserve"> </v>
      </c>
    </row>
    <row r="567" spans="2:7" ht="20.100000000000001" customHeight="1">
      <c r="B567" s="11"/>
      <c r="C567" s="11"/>
      <c r="D567" s="15"/>
      <c r="E567" s="11"/>
      <c r="F567" s="16"/>
      <c r="G567" s="53" t="str">
        <f t="shared" si="10"/>
        <v xml:space="preserve"> </v>
      </c>
    </row>
    <row r="568" spans="2:7" ht="20.100000000000001" customHeight="1">
      <c r="B568" s="11"/>
      <c r="C568" s="11"/>
      <c r="D568" s="15"/>
      <c r="E568" s="11"/>
      <c r="F568" s="16"/>
      <c r="G568" s="53" t="str">
        <f t="shared" si="10"/>
        <v xml:space="preserve"> </v>
      </c>
    </row>
    <row r="569" spans="2:7" ht="20.100000000000001" customHeight="1">
      <c r="B569" s="11"/>
      <c r="C569" s="11"/>
      <c r="D569" s="15"/>
      <c r="E569" s="11"/>
      <c r="F569" s="16"/>
      <c r="G569" s="53" t="str">
        <f t="shared" si="10"/>
        <v xml:space="preserve"> </v>
      </c>
    </row>
    <row r="570" spans="2:7" ht="20.100000000000001" customHeight="1">
      <c r="B570" s="11"/>
      <c r="C570" s="11"/>
      <c r="D570" s="15"/>
      <c r="E570" s="11"/>
      <c r="F570" s="16"/>
      <c r="G570" s="53" t="str">
        <f t="shared" si="10"/>
        <v xml:space="preserve"> </v>
      </c>
    </row>
    <row r="571" spans="2:7" ht="20.100000000000001" customHeight="1">
      <c r="B571" s="11"/>
      <c r="C571" s="11"/>
      <c r="D571" s="15"/>
      <c r="E571" s="11"/>
      <c r="F571" s="16"/>
      <c r="G571" s="53" t="str">
        <f t="shared" si="10"/>
        <v xml:space="preserve"> </v>
      </c>
    </row>
    <row r="572" spans="2:7" ht="20.100000000000001" customHeight="1">
      <c r="B572" s="11"/>
      <c r="C572" s="11"/>
      <c r="D572" s="15"/>
      <c r="E572" s="11"/>
      <c r="F572" s="16"/>
      <c r="G572" s="53" t="str">
        <f t="shared" si="10"/>
        <v xml:space="preserve"> </v>
      </c>
    </row>
    <row r="573" spans="2:7" ht="20.100000000000001" customHeight="1">
      <c r="B573" s="11"/>
      <c r="C573" s="11"/>
      <c r="D573" s="15"/>
      <c r="E573" s="11"/>
      <c r="F573" s="16"/>
      <c r="G573" s="53" t="str">
        <f t="shared" si="10"/>
        <v xml:space="preserve"> </v>
      </c>
    </row>
    <row r="574" spans="2:7" ht="20.100000000000001" customHeight="1">
      <c r="B574" s="11"/>
      <c r="C574" s="11"/>
      <c r="D574" s="15"/>
      <c r="E574" s="11"/>
      <c r="F574" s="16"/>
      <c r="G574" s="53" t="str">
        <f t="shared" si="10"/>
        <v xml:space="preserve"> </v>
      </c>
    </row>
    <row r="575" spans="2:7" ht="20.100000000000001" customHeight="1">
      <c r="B575" s="11"/>
      <c r="C575" s="11"/>
      <c r="D575" s="15"/>
      <c r="E575" s="11"/>
      <c r="F575" s="16"/>
      <c r="G575" s="53" t="str">
        <f t="shared" si="10"/>
        <v xml:space="preserve"> </v>
      </c>
    </row>
    <row r="576" spans="2:7" ht="20.100000000000001" customHeight="1">
      <c r="B576" s="11"/>
      <c r="C576" s="11"/>
      <c r="D576" s="15"/>
      <c r="E576" s="11"/>
      <c r="F576" s="16"/>
      <c r="G576" s="53" t="str">
        <f t="shared" si="10"/>
        <v xml:space="preserve"> </v>
      </c>
    </row>
    <row r="577" spans="2:7" ht="20.100000000000001" customHeight="1">
      <c r="B577" s="11"/>
      <c r="C577" s="11"/>
      <c r="D577" s="15"/>
      <c r="E577" s="11"/>
      <c r="F577" s="16"/>
      <c r="G577" s="53" t="str">
        <f t="shared" si="10"/>
        <v xml:space="preserve"> </v>
      </c>
    </row>
    <row r="578" spans="2:7" ht="20.100000000000001" customHeight="1">
      <c r="B578" s="11"/>
      <c r="C578" s="11"/>
      <c r="D578" s="15"/>
      <c r="E578" s="11"/>
      <c r="F578" s="16"/>
      <c r="G578" s="53" t="str">
        <f t="shared" si="10"/>
        <v xml:space="preserve"> </v>
      </c>
    </row>
    <row r="579" spans="2:7" ht="20.100000000000001" customHeight="1">
      <c r="B579" s="11"/>
      <c r="C579" s="11"/>
      <c r="D579" s="15"/>
      <c r="E579" s="11"/>
      <c r="F579" s="16"/>
      <c r="G579" s="53" t="str">
        <f t="shared" si="10"/>
        <v xml:space="preserve"> </v>
      </c>
    </row>
    <row r="580" spans="2:7" ht="20.100000000000001" customHeight="1">
      <c r="B580" s="11"/>
      <c r="C580" s="11"/>
      <c r="D580" s="15"/>
      <c r="E580" s="11"/>
      <c r="F580" s="16"/>
      <c r="G580" s="53" t="str">
        <f t="shared" si="10"/>
        <v xml:space="preserve"> </v>
      </c>
    </row>
    <row r="581" spans="2:7" ht="20.100000000000001" customHeight="1">
      <c r="B581" s="11"/>
      <c r="C581" s="11"/>
      <c r="D581" s="15"/>
      <c r="E581" s="11"/>
      <c r="F581" s="16"/>
      <c r="G581" s="53" t="str">
        <f t="shared" si="10"/>
        <v xml:space="preserve"> </v>
      </c>
    </row>
    <row r="582" spans="2:7" ht="20.100000000000001" customHeight="1">
      <c r="B582" s="11"/>
      <c r="C582" s="11"/>
      <c r="D582" s="15"/>
      <c r="E582" s="11"/>
      <c r="F582" s="16"/>
      <c r="G582" s="53" t="str">
        <f t="shared" si="10"/>
        <v xml:space="preserve"> </v>
      </c>
    </row>
    <row r="583" spans="2:7" ht="20.100000000000001" customHeight="1">
      <c r="B583" s="11"/>
      <c r="C583" s="11"/>
      <c r="D583" s="15"/>
      <c r="E583" s="11"/>
      <c r="F583" s="16"/>
      <c r="G583" s="53" t="str">
        <f t="shared" si="10"/>
        <v xml:space="preserve"> </v>
      </c>
    </row>
    <row r="584" spans="2:7" ht="20.100000000000001" customHeight="1">
      <c r="B584" s="11"/>
      <c r="C584" s="11"/>
      <c r="D584" s="15"/>
      <c r="E584" s="11"/>
      <c r="F584" s="16"/>
      <c r="G584" s="53" t="str">
        <f t="shared" si="10"/>
        <v xml:space="preserve"> </v>
      </c>
    </row>
    <row r="585" spans="2:7" ht="20.100000000000001" customHeight="1">
      <c r="B585" s="11"/>
      <c r="C585" s="11"/>
      <c r="D585" s="15"/>
      <c r="E585" s="11"/>
      <c r="F585" s="16"/>
      <c r="G585" s="53" t="str">
        <f t="shared" si="10"/>
        <v xml:space="preserve"> </v>
      </c>
    </row>
    <row r="586" spans="2:7" ht="20.100000000000001" customHeight="1">
      <c r="B586" s="11"/>
      <c r="C586" s="11"/>
      <c r="D586" s="15"/>
      <c r="E586" s="11"/>
      <c r="F586" s="16"/>
      <c r="G586" s="53" t="str">
        <f t="shared" si="10"/>
        <v xml:space="preserve"> </v>
      </c>
    </row>
    <row r="587" spans="2:7" ht="20.100000000000001" customHeight="1">
      <c r="B587" s="11"/>
      <c r="C587" s="11"/>
      <c r="D587" s="15"/>
      <c r="E587" s="11"/>
      <c r="F587" s="16"/>
      <c r="G587" s="53" t="str">
        <f t="shared" si="10"/>
        <v xml:space="preserve"> </v>
      </c>
    </row>
    <row r="588" spans="2:7" ht="20.100000000000001" customHeight="1">
      <c r="B588" s="11"/>
      <c r="C588" s="11"/>
      <c r="D588" s="15"/>
      <c r="E588" s="11"/>
      <c r="F588" s="16"/>
      <c r="G588" s="53" t="str">
        <f t="shared" si="10"/>
        <v xml:space="preserve"> </v>
      </c>
    </row>
    <row r="589" spans="2:7" ht="20.100000000000001" customHeight="1">
      <c r="B589" s="11"/>
      <c r="C589" s="11"/>
      <c r="D589" s="15"/>
      <c r="E589" s="11"/>
      <c r="F589" s="16"/>
      <c r="G589" s="53" t="str">
        <f t="shared" si="10"/>
        <v xml:space="preserve"> </v>
      </c>
    </row>
    <row r="590" spans="2:7" ht="20.100000000000001" customHeight="1">
      <c r="B590" s="11"/>
      <c r="C590" s="11"/>
      <c r="D590" s="15"/>
      <c r="E590" s="11"/>
      <c r="F590" s="16"/>
      <c r="G590" s="53" t="str">
        <f t="shared" si="10"/>
        <v xml:space="preserve"> </v>
      </c>
    </row>
    <row r="591" spans="2:7" ht="20.100000000000001" customHeight="1">
      <c r="B591" s="11"/>
      <c r="C591" s="11"/>
      <c r="D591" s="15"/>
      <c r="E591" s="11"/>
      <c r="F591" s="16"/>
      <c r="G591" s="53" t="str">
        <f t="shared" si="10"/>
        <v xml:space="preserve"> </v>
      </c>
    </row>
    <row r="592" spans="2:7" ht="20.100000000000001" customHeight="1">
      <c r="B592" s="11"/>
      <c r="C592" s="11"/>
      <c r="D592" s="15"/>
      <c r="E592" s="11"/>
      <c r="F592" s="16"/>
      <c r="G592" s="53" t="str">
        <f t="shared" si="10"/>
        <v xml:space="preserve"> </v>
      </c>
    </row>
    <row r="593" spans="2:7" ht="20.100000000000001" customHeight="1">
      <c r="B593" s="11"/>
      <c r="C593" s="11"/>
      <c r="D593" s="15"/>
      <c r="E593" s="11"/>
      <c r="F593" s="16"/>
      <c r="G593" s="53" t="str">
        <f t="shared" si="10"/>
        <v xml:space="preserve"> </v>
      </c>
    </row>
    <row r="594" spans="2:7" ht="20.100000000000001" customHeight="1">
      <c r="B594" s="11"/>
      <c r="C594" s="11"/>
      <c r="D594" s="15"/>
      <c r="E594" s="11"/>
      <c r="F594" s="16"/>
      <c r="G594" s="53" t="str">
        <f t="shared" si="10"/>
        <v xml:space="preserve"> </v>
      </c>
    </row>
    <row r="595" spans="2:7" ht="20.100000000000001" customHeight="1">
      <c r="B595" s="11"/>
      <c r="C595" s="11"/>
      <c r="D595" s="15"/>
      <c r="E595" s="11"/>
      <c r="F595" s="16"/>
      <c r="G595" s="53" t="str">
        <f t="shared" si="10"/>
        <v xml:space="preserve"> </v>
      </c>
    </row>
    <row r="596" spans="2:7" ht="20.100000000000001" customHeight="1">
      <c r="B596" s="11"/>
      <c r="C596" s="11"/>
      <c r="D596" s="15"/>
      <c r="E596" s="11"/>
      <c r="F596" s="16"/>
      <c r="G596" s="53" t="str">
        <f t="shared" si="10"/>
        <v xml:space="preserve"> </v>
      </c>
    </row>
    <row r="597" spans="2:7" ht="20.100000000000001" customHeight="1">
      <c r="B597" s="11"/>
      <c r="C597" s="11"/>
      <c r="D597" s="15"/>
      <c r="E597" s="11"/>
      <c r="F597" s="16"/>
      <c r="G597" s="53" t="str">
        <f t="shared" si="10"/>
        <v xml:space="preserve"> </v>
      </c>
    </row>
    <row r="598" spans="2:7" ht="20.100000000000001" customHeight="1">
      <c r="B598" s="11"/>
      <c r="C598" s="11"/>
      <c r="D598" s="15"/>
      <c r="E598" s="11"/>
      <c r="F598" s="16"/>
      <c r="G598" s="53" t="str">
        <f t="shared" si="10"/>
        <v xml:space="preserve"> </v>
      </c>
    </row>
    <row r="599" spans="2:7" ht="20.100000000000001" customHeight="1">
      <c r="B599" s="11"/>
      <c r="C599" s="11"/>
      <c r="D599" s="15"/>
      <c r="E599" s="11"/>
      <c r="F599" s="16"/>
      <c r="G599" s="53" t="str">
        <f t="shared" si="10"/>
        <v xml:space="preserve"> </v>
      </c>
    </row>
    <row r="600" spans="2:7" ht="20.100000000000001" customHeight="1">
      <c r="B600" s="11"/>
      <c r="C600" s="11"/>
      <c r="D600" s="15"/>
      <c r="E600" s="11"/>
      <c r="F600" s="16"/>
      <c r="G600" s="53" t="str">
        <f t="shared" si="10"/>
        <v xml:space="preserve"> </v>
      </c>
    </row>
    <row r="601" spans="2:7" ht="20.100000000000001" customHeight="1">
      <c r="B601" s="11"/>
      <c r="C601" s="11"/>
      <c r="D601" s="15"/>
      <c r="E601" s="11"/>
      <c r="F601" s="16"/>
      <c r="G601" s="53" t="str">
        <f t="shared" si="10"/>
        <v xml:space="preserve"> </v>
      </c>
    </row>
    <row r="602" spans="2:7" ht="20.100000000000001" customHeight="1">
      <c r="B602" s="11"/>
      <c r="C602" s="11"/>
      <c r="D602" s="15"/>
      <c r="E602" s="11"/>
      <c r="F602" s="16"/>
      <c r="G602" s="53" t="str">
        <f t="shared" si="10"/>
        <v xml:space="preserve"> </v>
      </c>
    </row>
    <row r="603" spans="2:7" ht="20.100000000000001" customHeight="1">
      <c r="B603" s="11"/>
      <c r="C603" s="11"/>
      <c r="D603" s="15"/>
      <c r="E603" s="11"/>
      <c r="F603" s="16"/>
      <c r="G603" s="53" t="str">
        <f t="shared" si="10"/>
        <v xml:space="preserve"> </v>
      </c>
    </row>
    <row r="604" spans="2:7" ht="20.100000000000001" customHeight="1">
      <c r="B604" s="11"/>
      <c r="C604" s="11"/>
      <c r="D604" s="15"/>
      <c r="E604" s="11"/>
      <c r="F604" s="16"/>
      <c r="G604" s="53" t="str">
        <f t="shared" si="10"/>
        <v xml:space="preserve"> </v>
      </c>
    </row>
    <row r="605" spans="2:7" ht="20.100000000000001" customHeight="1">
      <c r="B605" s="11"/>
      <c r="C605" s="11"/>
      <c r="D605" s="15"/>
      <c r="E605" s="11"/>
      <c r="F605" s="16"/>
      <c r="G605" s="53" t="str">
        <f t="shared" si="10"/>
        <v xml:space="preserve"> </v>
      </c>
    </row>
    <row r="606" spans="2:7" ht="20.100000000000001" customHeight="1">
      <c r="B606" s="11"/>
      <c r="C606" s="11"/>
      <c r="D606" s="15"/>
      <c r="E606" s="11"/>
      <c r="F606" s="16"/>
      <c r="G606" s="53" t="str">
        <f t="shared" si="10"/>
        <v xml:space="preserve"> </v>
      </c>
    </row>
    <row r="607" spans="2:7" ht="20.100000000000001" customHeight="1">
      <c r="B607" s="11"/>
      <c r="C607" s="11"/>
      <c r="D607" s="15"/>
      <c r="E607" s="11"/>
      <c r="F607" s="16"/>
      <c r="G607" s="53" t="str">
        <f t="shared" si="10"/>
        <v xml:space="preserve"> </v>
      </c>
    </row>
    <row r="608" spans="2:7" ht="20.100000000000001" customHeight="1">
      <c r="B608" s="11"/>
      <c r="C608" s="11"/>
      <c r="D608" s="15"/>
      <c r="E608" s="11"/>
      <c r="F608" s="16"/>
      <c r="G608" s="53" t="str">
        <f t="shared" si="10"/>
        <v xml:space="preserve"> </v>
      </c>
    </row>
    <row r="609" spans="2:7" ht="20.100000000000001" customHeight="1">
      <c r="B609" s="11"/>
      <c r="C609" s="11"/>
      <c r="D609" s="15"/>
      <c r="E609" s="11"/>
      <c r="F609" s="16"/>
      <c r="G609" s="53" t="str">
        <f t="shared" si="10"/>
        <v xml:space="preserve"> </v>
      </c>
    </row>
    <row r="610" spans="2:7" ht="20.100000000000001" customHeight="1">
      <c r="B610" s="11"/>
      <c r="C610" s="11"/>
      <c r="D610" s="15"/>
      <c r="E610" s="11"/>
      <c r="F610" s="16"/>
      <c r="G610" s="53" t="str">
        <f t="shared" ref="G610:G673" si="11">IFERROR(IF(ISBLANK(C610)," ",IF(ISBLANK(D610),"NUM ARBOL",IF(ISBLANK(E610),"DAP",IF(ISBLANK(F610),"ALTURA",IF($E$33="DAP (cm)",PI()*((E610/100)^2)/4*F610*$F$9,IF($E$33="CAP (cm)",PI()*((E610/PI()/100)^2)/4*F610*$F$9))))))," ")</f>
        <v xml:space="preserve"> </v>
      </c>
    </row>
    <row r="611" spans="2:7" ht="20.100000000000001" customHeight="1">
      <c r="B611" s="11"/>
      <c r="C611" s="11"/>
      <c r="D611" s="15"/>
      <c r="E611" s="11"/>
      <c r="F611" s="16"/>
      <c r="G611" s="53" t="str">
        <f t="shared" si="11"/>
        <v xml:space="preserve"> </v>
      </c>
    </row>
    <row r="612" spans="2:7" ht="20.100000000000001" customHeight="1">
      <c r="B612" s="11"/>
      <c r="C612" s="11"/>
      <c r="D612" s="15"/>
      <c r="E612" s="11"/>
      <c r="F612" s="16"/>
      <c r="G612" s="53" t="str">
        <f t="shared" si="11"/>
        <v xml:space="preserve"> </v>
      </c>
    </row>
    <row r="613" spans="2:7" ht="20.100000000000001" customHeight="1">
      <c r="B613" s="11"/>
      <c r="C613" s="11"/>
      <c r="D613" s="15"/>
      <c r="E613" s="11"/>
      <c r="F613" s="16"/>
      <c r="G613" s="53" t="str">
        <f t="shared" si="11"/>
        <v xml:space="preserve"> </v>
      </c>
    </row>
    <row r="614" spans="2:7" ht="20.100000000000001" customHeight="1">
      <c r="B614" s="11"/>
      <c r="C614" s="11"/>
      <c r="D614" s="15"/>
      <c r="E614" s="11"/>
      <c r="F614" s="16"/>
      <c r="G614" s="53" t="str">
        <f t="shared" si="11"/>
        <v xml:space="preserve"> </v>
      </c>
    </row>
    <row r="615" spans="2:7" ht="20.100000000000001" customHeight="1">
      <c r="B615" s="11"/>
      <c r="C615" s="11"/>
      <c r="D615" s="15"/>
      <c r="E615" s="11"/>
      <c r="F615" s="16"/>
      <c r="G615" s="53" t="str">
        <f t="shared" si="11"/>
        <v xml:space="preserve"> </v>
      </c>
    </row>
    <row r="616" spans="2:7" ht="20.100000000000001" customHeight="1">
      <c r="B616" s="11"/>
      <c r="C616" s="11"/>
      <c r="D616" s="15"/>
      <c r="E616" s="11"/>
      <c r="F616" s="16"/>
      <c r="G616" s="53" t="str">
        <f t="shared" si="11"/>
        <v xml:space="preserve"> </v>
      </c>
    </row>
    <row r="617" spans="2:7" ht="20.100000000000001" customHeight="1">
      <c r="B617" s="11"/>
      <c r="C617" s="11"/>
      <c r="D617" s="15"/>
      <c r="E617" s="11"/>
      <c r="F617" s="16"/>
      <c r="G617" s="53" t="str">
        <f t="shared" si="11"/>
        <v xml:space="preserve"> </v>
      </c>
    </row>
    <row r="618" spans="2:7" ht="20.100000000000001" customHeight="1">
      <c r="B618" s="11"/>
      <c r="C618" s="11"/>
      <c r="D618" s="15"/>
      <c r="E618" s="11"/>
      <c r="F618" s="16"/>
      <c r="G618" s="53" t="str">
        <f t="shared" si="11"/>
        <v xml:space="preserve"> </v>
      </c>
    </row>
    <row r="619" spans="2:7" ht="20.100000000000001" customHeight="1">
      <c r="B619" s="11"/>
      <c r="C619" s="11"/>
      <c r="D619" s="15"/>
      <c r="E619" s="11"/>
      <c r="F619" s="16"/>
      <c r="G619" s="53" t="str">
        <f t="shared" si="11"/>
        <v xml:space="preserve"> </v>
      </c>
    </row>
    <row r="620" spans="2:7" ht="20.100000000000001" customHeight="1">
      <c r="B620" s="11"/>
      <c r="C620" s="11"/>
      <c r="D620" s="15"/>
      <c r="E620" s="11"/>
      <c r="F620" s="16"/>
      <c r="G620" s="53" t="str">
        <f t="shared" si="11"/>
        <v xml:space="preserve"> </v>
      </c>
    </row>
    <row r="621" spans="2:7" ht="20.100000000000001" customHeight="1">
      <c r="B621" s="11"/>
      <c r="C621" s="11"/>
      <c r="D621" s="15"/>
      <c r="E621" s="11"/>
      <c r="F621" s="16"/>
      <c r="G621" s="53" t="str">
        <f t="shared" si="11"/>
        <v xml:space="preserve"> </v>
      </c>
    </row>
    <row r="622" spans="2:7" ht="20.100000000000001" customHeight="1">
      <c r="B622" s="11"/>
      <c r="C622" s="11"/>
      <c r="D622" s="15"/>
      <c r="E622" s="11"/>
      <c r="F622" s="16"/>
      <c r="G622" s="53" t="str">
        <f t="shared" si="11"/>
        <v xml:space="preserve"> </v>
      </c>
    </row>
    <row r="623" spans="2:7" ht="20.100000000000001" customHeight="1">
      <c r="B623" s="11"/>
      <c r="C623" s="11"/>
      <c r="D623" s="15"/>
      <c r="E623" s="11"/>
      <c r="F623" s="16"/>
      <c r="G623" s="53" t="str">
        <f t="shared" si="11"/>
        <v xml:space="preserve"> </v>
      </c>
    </row>
    <row r="624" spans="2:7" ht="20.100000000000001" customHeight="1">
      <c r="B624" s="11"/>
      <c r="C624" s="11"/>
      <c r="D624" s="15"/>
      <c r="E624" s="11"/>
      <c r="F624" s="16"/>
      <c r="G624" s="53" t="str">
        <f t="shared" si="11"/>
        <v xml:space="preserve"> </v>
      </c>
    </row>
    <row r="625" spans="2:7" ht="20.100000000000001" customHeight="1">
      <c r="B625" s="11"/>
      <c r="C625" s="11"/>
      <c r="D625" s="15"/>
      <c r="E625" s="11"/>
      <c r="F625" s="16"/>
      <c r="G625" s="53" t="str">
        <f t="shared" si="11"/>
        <v xml:space="preserve"> </v>
      </c>
    </row>
    <row r="626" spans="2:7" ht="20.100000000000001" customHeight="1">
      <c r="B626" s="11"/>
      <c r="C626" s="11"/>
      <c r="D626" s="15"/>
      <c r="E626" s="11"/>
      <c r="F626" s="16"/>
      <c r="G626" s="53" t="str">
        <f t="shared" si="11"/>
        <v xml:space="preserve"> </v>
      </c>
    </row>
    <row r="627" spans="2:7" ht="20.100000000000001" customHeight="1">
      <c r="B627" s="11"/>
      <c r="C627" s="11"/>
      <c r="D627" s="15"/>
      <c r="E627" s="11"/>
      <c r="F627" s="16"/>
      <c r="G627" s="53" t="str">
        <f t="shared" si="11"/>
        <v xml:space="preserve"> </v>
      </c>
    </row>
    <row r="628" spans="2:7" ht="20.100000000000001" customHeight="1">
      <c r="B628" s="11"/>
      <c r="C628" s="11"/>
      <c r="D628" s="15"/>
      <c r="E628" s="11"/>
      <c r="F628" s="16"/>
      <c r="G628" s="53" t="str">
        <f t="shared" si="11"/>
        <v xml:space="preserve"> </v>
      </c>
    </row>
    <row r="629" spans="2:7" ht="20.100000000000001" customHeight="1">
      <c r="B629" s="11"/>
      <c r="C629" s="11"/>
      <c r="D629" s="15"/>
      <c r="E629" s="11"/>
      <c r="F629" s="16"/>
      <c r="G629" s="53" t="str">
        <f t="shared" si="11"/>
        <v xml:space="preserve"> </v>
      </c>
    </row>
    <row r="630" spans="2:7" ht="20.100000000000001" customHeight="1">
      <c r="B630" s="11"/>
      <c r="C630" s="11"/>
      <c r="D630" s="15"/>
      <c r="E630" s="11"/>
      <c r="F630" s="16"/>
      <c r="G630" s="53" t="str">
        <f t="shared" si="11"/>
        <v xml:space="preserve"> </v>
      </c>
    </row>
    <row r="631" spans="2:7" ht="20.100000000000001" customHeight="1">
      <c r="B631" s="11"/>
      <c r="C631" s="11"/>
      <c r="D631" s="15"/>
      <c r="E631" s="11"/>
      <c r="F631" s="16"/>
      <c r="G631" s="53" t="str">
        <f t="shared" si="11"/>
        <v xml:space="preserve"> </v>
      </c>
    </row>
    <row r="632" spans="2:7" ht="20.100000000000001" customHeight="1">
      <c r="B632" s="11"/>
      <c r="C632" s="11"/>
      <c r="D632" s="15"/>
      <c r="E632" s="11"/>
      <c r="F632" s="16"/>
      <c r="G632" s="53" t="str">
        <f t="shared" si="11"/>
        <v xml:space="preserve"> </v>
      </c>
    </row>
    <row r="633" spans="2:7" ht="20.100000000000001" customHeight="1">
      <c r="B633" s="11"/>
      <c r="C633" s="11"/>
      <c r="D633" s="15"/>
      <c r="E633" s="11"/>
      <c r="F633" s="16"/>
      <c r="G633" s="53" t="str">
        <f t="shared" si="11"/>
        <v xml:space="preserve"> </v>
      </c>
    </row>
    <row r="634" spans="2:7" ht="20.100000000000001" customHeight="1">
      <c r="B634" s="11"/>
      <c r="C634" s="11"/>
      <c r="D634" s="15"/>
      <c r="E634" s="11"/>
      <c r="F634" s="16"/>
      <c r="G634" s="53" t="str">
        <f t="shared" si="11"/>
        <v xml:space="preserve"> </v>
      </c>
    </row>
    <row r="635" spans="2:7" ht="20.100000000000001" customHeight="1">
      <c r="B635" s="11"/>
      <c r="C635" s="11"/>
      <c r="D635" s="15"/>
      <c r="E635" s="11"/>
      <c r="F635" s="16"/>
      <c r="G635" s="53" t="str">
        <f t="shared" si="11"/>
        <v xml:space="preserve"> </v>
      </c>
    </row>
    <row r="636" spans="2:7" ht="20.100000000000001" customHeight="1">
      <c r="B636" s="11"/>
      <c r="C636" s="11"/>
      <c r="D636" s="15"/>
      <c r="E636" s="11"/>
      <c r="F636" s="16"/>
      <c r="G636" s="53" t="str">
        <f t="shared" si="11"/>
        <v xml:space="preserve"> </v>
      </c>
    </row>
    <row r="637" spans="2:7" ht="20.100000000000001" customHeight="1">
      <c r="B637" s="11"/>
      <c r="C637" s="11"/>
      <c r="D637" s="15"/>
      <c r="E637" s="11"/>
      <c r="F637" s="16"/>
      <c r="G637" s="53" t="str">
        <f t="shared" si="11"/>
        <v xml:space="preserve"> </v>
      </c>
    </row>
    <row r="638" spans="2:7" ht="20.100000000000001" customHeight="1">
      <c r="B638" s="11"/>
      <c r="C638" s="11"/>
      <c r="D638" s="15"/>
      <c r="E638" s="11"/>
      <c r="F638" s="16"/>
      <c r="G638" s="53" t="str">
        <f t="shared" si="11"/>
        <v xml:space="preserve"> </v>
      </c>
    </row>
    <row r="639" spans="2:7" ht="20.100000000000001" customHeight="1">
      <c r="B639" s="11"/>
      <c r="C639" s="11"/>
      <c r="D639" s="15"/>
      <c r="E639" s="11"/>
      <c r="F639" s="16"/>
      <c r="G639" s="53" t="str">
        <f t="shared" si="11"/>
        <v xml:space="preserve"> </v>
      </c>
    </row>
    <row r="640" spans="2:7" ht="20.100000000000001" customHeight="1">
      <c r="B640" s="11"/>
      <c r="C640" s="11"/>
      <c r="D640" s="15"/>
      <c r="E640" s="11"/>
      <c r="F640" s="16"/>
      <c r="G640" s="53" t="str">
        <f t="shared" si="11"/>
        <v xml:space="preserve"> </v>
      </c>
    </row>
    <row r="641" spans="2:7" ht="20.100000000000001" customHeight="1">
      <c r="B641" s="11"/>
      <c r="C641" s="11"/>
      <c r="D641" s="15"/>
      <c r="E641" s="11"/>
      <c r="F641" s="16"/>
      <c r="G641" s="53" t="str">
        <f t="shared" si="11"/>
        <v xml:space="preserve"> </v>
      </c>
    </row>
    <row r="642" spans="2:7" ht="20.100000000000001" customHeight="1">
      <c r="B642" s="11"/>
      <c r="C642" s="11"/>
      <c r="D642" s="15"/>
      <c r="E642" s="11"/>
      <c r="F642" s="16"/>
      <c r="G642" s="53" t="str">
        <f t="shared" si="11"/>
        <v xml:space="preserve"> </v>
      </c>
    </row>
    <row r="643" spans="2:7" ht="20.100000000000001" customHeight="1">
      <c r="B643" s="11"/>
      <c r="C643" s="11"/>
      <c r="D643" s="15"/>
      <c r="E643" s="11"/>
      <c r="F643" s="16"/>
      <c r="G643" s="53" t="str">
        <f t="shared" si="11"/>
        <v xml:space="preserve"> </v>
      </c>
    </row>
    <row r="644" spans="2:7" ht="20.100000000000001" customHeight="1">
      <c r="B644" s="11"/>
      <c r="C644" s="11"/>
      <c r="D644" s="15"/>
      <c r="E644" s="11"/>
      <c r="F644" s="16"/>
      <c r="G644" s="53" t="str">
        <f t="shared" si="11"/>
        <v xml:space="preserve"> </v>
      </c>
    </row>
    <row r="645" spans="2:7" ht="20.100000000000001" customHeight="1">
      <c r="B645" s="11"/>
      <c r="C645" s="11"/>
      <c r="D645" s="15"/>
      <c r="E645" s="11"/>
      <c r="F645" s="16"/>
      <c r="G645" s="53" t="str">
        <f t="shared" si="11"/>
        <v xml:space="preserve"> </v>
      </c>
    </row>
    <row r="646" spans="2:7" ht="20.100000000000001" customHeight="1">
      <c r="B646" s="11"/>
      <c r="C646" s="11"/>
      <c r="D646" s="15"/>
      <c r="E646" s="11"/>
      <c r="F646" s="16"/>
      <c r="G646" s="53" t="str">
        <f t="shared" si="11"/>
        <v xml:space="preserve"> </v>
      </c>
    </row>
    <row r="647" spans="2:7" ht="20.100000000000001" customHeight="1">
      <c r="B647" s="11"/>
      <c r="C647" s="11"/>
      <c r="D647" s="15"/>
      <c r="E647" s="11"/>
      <c r="F647" s="16"/>
      <c r="G647" s="53" t="str">
        <f t="shared" si="11"/>
        <v xml:space="preserve"> </v>
      </c>
    </row>
    <row r="648" spans="2:7" ht="20.100000000000001" customHeight="1">
      <c r="B648" s="11"/>
      <c r="C648" s="11"/>
      <c r="D648" s="15"/>
      <c r="E648" s="11"/>
      <c r="F648" s="16"/>
      <c r="G648" s="53" t="str">
        <f t="shared" si="11"/>
        <v xml:space="preserve"> </v>
      </c>
    </row>
    <row r="649" spans="2:7" ht="20.100000000000001" customHeight="1">
      <c r="B649" s="11"/>
      <c r="C649" s="11"/>
      <c r="D649" s="15"/>
      <c r="E649" s="11"/>
      <c r="F649" s="16"/>
      <c r="G649" s="53" t="str">
        <f t="shared" si="11"/>
        <v xml:space="preserve"> </v>
      </c>
    </row>
    <row r="650" spans="2:7" ht="20.100000000000001" customHeight="1">
      <c r="B650" s="11"/>
      <c r="C650" s="11"/>
      <c r="D650" s="15"/>
      <c r="E650" s="11"/>
      <c r="F650" s="16"/>
      <c r="G650" s="53" t="str">
        <f t="shared" si="11"/>
        <v xml:space="preserve"> </v>
      </c>
    </row>
    <row r="651" spans="2:7" ht="20.100000000000001" customHeight="1">
      <c r="B651" s="11"/>
      <c r="C651" s="11"/>
      <c r="D651" s="15"/>
      <c r="E651" s="11"/>
      <c r="F651" s="16"/>
      <c r="G651" s="53" t="str">
        <f t="shared" si="11"/>
        <v xml:space="preserve"> </v>
      </c>
    </row>
    <row r="652" spans="2:7" ht="20.100000000000001" customHeight="1">
      <c r="B652" s="11"/>
      <c r="C652" s="11"/>
      <c r="D652" s="15"/>
      <c r="E652" s="11"/>
      <c r="F652" s="16"/>
      <c r="G652" s="53" t="str">
        <f t="shared" si="11"/>
        <v xml:space="preserve"> </v>
      </c>
    </row>
    <row r="653" spans="2:7" ht="20.100000000000001" customHeight="1">
      <c r="B653" s="11"/>
      <c r="C653" s="11"/>
      <c r="D653" s="15"/>
      <c r="E653" s="11"/>
      <c r="F653" s="16"/>
      <c r="G653" s="53" t="str">
        <f t="shared" si="11"/>
        <v xml:space="preserve"> </v>
      </c>
    </row>
    <row r="654" spans="2:7" ht="20.100000000000001" customHeight="1">
      <c r="B654" s="11"/>
      <c r="C654" s="11"/>
      <c r="D654" s="15"/>
      <c r="E654" s="11"/>
      <c r="F654" s="16"/>
      <c r="G654" s="53" t="str">
        <f t="shared" si="11"/>
        <v xml:space="preserve"> </v>
      </c>
    </row>
    <row r="655" spans="2:7" ht="20.100000000000001" customHeight="1">
      <c r="B655" s="11"/>
      <c r="C655" s="11"/>
      <c r="D655" s="15"/>
      <c r="E655" s="11"/>
      <c r="F655" s="16"/>
      <c r="G655" s="53" t="str">
        <f t="shared" si="11"/>
        <v xml:space="preserve"> </v>
      </c>
    </row>
    <row r="656" spans="2:7" ht="20.100000000000001" customHeight="1">
      <c r="B656" s="11"/>
      <c r="C656" s="11"/>
      <c r="D656" s="15"/>
      <c r="E656" s="11"/>
      <c r="F656" s="16"/>
      <c r="G656" s="53" t="str">
        <f t="shared" si="11"/>
        <v xml:space="preserve"> </v>
      </c>
    </row>
    <row r="657" spans="2:7" ht="20.100000000000001" customHeight="1">
      <c r="B657" s="11"/>
      <c r="C657" s="11"/>
      <c r="D657" s="15"/>
      <c r="E657" s="11"/>
      <c r="F657" s="16"/>
      <c r="G657" s="53" t="str">
        <f t="shared" si="11"/>
        <v xml:space="preserve"> </v>
      </c>
    </row>
    <row r="658" spans="2:7" ht="20.100000000000001" customHeight="1">
      <c r="B658" s="11"/>
      <c r="C658" s="11"/>
      <c r="D658" s="15"/>
      <c r="E658" s="11"/>
      <c r="F658" s="16"/>
      <c r="G658" s="53" t="str">
        <f t="shared" si="11"/>
        <v xml:space="preserve"> </v>
      </c>
    </row>
    <row r="659" spans="2:7" ht="20.100000000000001" customHeight="1">
      <c r="B659" s="11"/>
      <c r="C659" s="11"/>
      <c r="D659" s="15"/>
      <c r="E659" s="11"/>
      <c r="F659" s="16"/>
      <c r="G659" s="53" t="str">
        <f t="shared" si="11"/>
        <v xml:space="preserve"> </v>
      </c>
    </row>
    <row r="660" spans="2:7" ht="20.100000000000001" customHeight="1">
      <c r="B660" s="11"/>
      <c r="C660" s="11"/>
      <c r="D660" s="15"/>
      <c r="E660" s="11"/>
      <c r="F660" s="16"/>
      <c r="G660" s="53" t="str">
        <f t="shared" si="11"/>
        <v xml:space="preserve"> </v>
      </c>
    </row>
    <row r="661" spans="2:7" ht="20.100000000000001" customHeight="1">
      <c r="B661" s="11"/>
      <c r="C661" s="11"/>
      <c r="D661" s="15"/>
      <c r="E661" s="11"/>
      <c r="F661" s="16"/>
      <c r="G661" s="53" t="str">
        <f t="shared" si="11"/>
        <v xml:space="preserve"> </v>
      </c>
    </row>
    <row r="662" spans="2:7" ht="20.100000000000001" customHeight="1">
      <c r="B662" s="11"/>
      <c r="C662" s="11"/>
      <c r="D662" s="15"/>
      <c r="E662" s="11"/>
      <c r="F662" s="16"/>
      <c r="G662" s="53" t="str">
        <f t="shared" si="11"/>
        <v xml:space="preserve"> </v>
      </c>
    </row>
    <row r="663" spans="2:7" ht="20.100000000000001" customHeight="1">
      <c r="B663" s="11"/>
      <c r="C663" s="11"/>
      <c r="D663" s="15"/>
      <c r="E663" s="11"/>
      <c r="F663" s="16"/>
      <c r="G663" s="53" t="str">
        <f t="shared" si="11"/>
        <v xml:space="preserve"> </v>
      </c>
    </row>
    <row r="664" spans="2:7" ht="20.100000000000001" customHeight="1">
      <c r="B664" s="11"/>
      <c r="C664" s="11"/>
      <c r="D664" s="15"/>
      <c r="E664" s="11"/>
      <c r="F664" s="16"/>
      <c r="G664" s="53" t="str">
        <f t="shared" si="11"/>
        <v xml:space="preserve"> </v>
      </c>
    </row>
    <row r="665" spans="2:7" ht="20.100000000000001" customHeight="1">
      <c r="B665" s="11"/>
      <c r="C665" s="11"/>
      <c r="D665" s="15"/>
      <c r="E665" s="11"/>
      <c r="F665" s="16"/>
      <c r="G665" s="53" t="str">
        <f t="shared" si="11"/>
        <v xml:space="preserve"> </v>
      </c>
    </row>
    <row r="666" spans="2:7" ht="20.100000000000001" customHeight="1">
      <c r="B666" s="11"/>
      <c r="C666" s="11"/>
      <c r="D666" s="15"/>
      <c r="E666" s="11"/>
      <c r="F666" s="16"/>
      <c r="G666" s="53" t="str">
        <f t="shared" si="11"/>
        <v xml:space="preserve"> </v>
      </c>
    </row>
    <row r="667" spans="2:7" ht="20.100000000000001" customHeight="1">
      <c r="B667" s="11"/>
      <c r="C667" s="11"/>
      <c r="D667" s="15"/>
      <c r="E667" s="11"/>
      <c r="F667" s="16"/>
      <c r="G667" s="53" t="str">
        <f t="shared" si="11"/>
        <v xml:space="preserve"> </v>
      </c>
    </row>
    <row r="668" spans="2:7" ht="20.100000000000001" customHeight="1">
      <c r="B668" s="11"/>
      <c r="C668" s="11"/>
      <c r="D668" s="15"/>
      <c r="E668" s="11"/>
      <c r="F668" s="16"/>
      <c r="G668" s="53" t="str">
        <f t="shared" si="11"/>
        <v xml:space="preserve"> </v>
      </c>
    </row>
    <row r="669" spans="2:7" ht="20.100000000000001" customHeight="1">
      <c r="B669" s="11"/>
      <c r="C669" s="11"/>
      <c r="D669" s="15"/>
      <c r="E669" s="11"/>
      <c r="F669" s="16"/>
      <c r="G669" s="53" t="str">
        <f t="shared" si="11"/>
        <v xml:space="preserve"> </v>
      </c>
    </row>
    <row r="670" spans="2:7" ht="20.100000000000001" customHeight="1">
      <c r="B670" s="11"/>
      <c r="C670" s="11"/>
      <c r="D670" s="15"/>
      <c r="E670" s="11"/>
      <c r="F670" s="16"/>
      <c r="G670" s="53" t="str">
        <f t="shared" si="11"/>
        <v xml:space="preserve"> </v>
      </c>
    </row>
    <row r="671" spans="2:7" ht="20.100000000000001" customHeight="1">
      <c r="B671" s="11"/>
      <c r="C671" s="11"/>
      <c r="D671" s="15"/>
      <c r="E671" s="11"/>
      <c r="F671" s="16"/>
      <c r="G671" s="53" t="str">
        <f t="shared" si="11"/>
        <v xml:space="preserve"> </v>
      </c>
    </row>
    <row r="672" spans="2:7" ht="20.100000000000001" customHeight="1">
      <c r="B672" s="11"/>
      <c r="C672" s="11"/>
      <c r="D672" s="15"/>
      <c r="E672" s="11"/>
      <c r="F672" s="16"/>
      <c r="G672" s="53" t="str">
        <f t="shared" si="11"/>
        <v xml:space="preserve"> </v>
      </c>
    </row>
    <row r="673" spans="2:7" ht="20.100000000000001" customHeight="1">
      <c r="B673" s="11"/>
      <c r="C673" s="11"/>
      <c r="D673" s="15"/>
      <c r="E673" s="11"/>
      <c r="F673" s="16"/>
      <c r="G673" s="53" t="str">
        <f t="shared" si="11"/>
        <v xml:space="preserve"> </v>
      </c>
    </row>
    <row r="674" spans="2:7" ht="20.100000000000001" customHeight="1">
      <c r="B674" s="11"/>
      <c r="C674" s="11"/>
      <c r="D674" s="15"/>
      <c r="E674" s="11"/>
      <c r="F674" s="16"/>
      <c r="G674" s="53" t="str">
        <f t="shared" ref="G674:G737" si="12">IFERROR(IF(ISBLANK(C674)," ",IF(ISBLANK(D674),"NUM ARBOL",IF(ISBLANK(E674),"DAP",IF(ISBLANK(F674),"ALTURA",IF($E$33="DAP (cm)",PI()*((E674/100)^2)/4*F674*$F$9,IF($E$33="CAP (cm)",PI()*((E674/PI()/100)^2)/4*F674*$F$9))))))," ")</f>
        <v xml:space="preserve"> </v>
      </c>
    </row>
    <row r="675" spans="2:7" ht="20.100000000000001" customHeight="1">
      <c r="B675" s="11"/>
      <c r="C675" s="11"/>
      <c r="D675" s="15"/>
      <c r="E675" s="11"/>
      <c r="F675" s="16"/>
      <c r="G675" s="53" t="str">
        <f t="shared" si="12"/>
        <v xml:space="preserve"> </v>
      </c>
    </row>
    <row r="676" spans="2:7" ht="20.100000000000001" customHeight="1">
      <c r="B676" s="11"/>
      <c r="C676" s="11"/>
      <c r="D676" s="15"/>
      <c r="E676" s="11"/>
      <c r="F676" s="16"/>
      <c r="G676" s="53" t="str">
        <f t="shared" si="12"/>
        <v xml:space="preserve"> </v>
      </c>
    </row>
    <row r="677" spans="2:7" ht="20.100000000000001" customHeight="1">
      <c r="B677" s="11"/>
      <c r="C677" s="11"/>
      <c r="D677" s="15"/>
      <c r="E677" s="11"/>
      <c r="F677" s="16"/>
      <c r="G677" s="53" t="str">
        <f t="shared" si="12"/>
        <v xml:space="preserve"> </v>
      </c>
    </row>
    <row r="678" spans="2:7" ht="20.100000000000001" customHeight="1">
      <c r="B678" s="11"/>
      <c r="C678" s="11"/>
      <c r="D678" s="15"/>
      <c r="E678" s="11"/>
      <c r="F678" s="16"/>
      <c r="G678" s="53" t="str">
        <f t="shared" si="12"/>
        <v xml:space="preserve"> </v>
      </c>
    </row>
    <row r="679" spans="2:7" ht="20.100000000000001" customHeight="1">
      <c r="B679" s="11"/>
      <c r="C679" s="11"/>
      <c r="D679" s="15"/>
      <c r="E679" s="11"/>
      <c r="F679" s="16"/>
      <c r="G679" s="53" t="str">
        <f t="shared" si="12"/>
        <v xml:space="preserve"> </v>
      </c>
    </row>
    <row r="680" spans="2:7" ht="20.100000000000001" customHeight="1">
      <c r="B680" s="11"/>
      <c r="C680" s="11"/>
      <c r="D680" s="15"/>
      <c r="E680" s="11"/>
      <c r="F680" s="16"/>
      <c r="G680" s="53" t="str">
        <f t="shared" si="12"/>
        <v xml:space="preserve"> </v>
      </c>
    </row>
    <row r="681" spans="2:7" ht="20.100000000000001" customHeight="1">
      <c r="B681" s="11"/>
      <c r="C681" s="11"/>
      <c r="D681" s="15"/>
      <c r="E681" s="11"/>
      <c r="F681" s="16"/>
      <c r="G681" s="53" t="str">
        <f t="shared" si="12"/>
        <v xml:space="preserve"> </v>
      </c>
    </row>
    <row r="682" spans="2:7" ht="20.100000000000001" customHeight="1">
      <c r="B682" s="11"/>
      <c r="C682" s="11"/>
      <c r="D682" s="15"/>
      <c r="E682" s="11"/>
      <c r="F682" s="16"/>
      <c r="G682" s="53" t="str">
        <f t="shared" si="12"/>
        <v xml:space="preserve"> </v>
      </c>
    </row>
    <row r="683" spans="2:7" ht="20.100000000000001" customHeight="1">
      <c r="B683" s="11"/>
      <c r="C683" s="11"/>
      <c r="D683" s="15"/>
      <c r="E683" s="11"/>
      <c r="F683" s="16"/>
      <c r="G683" s="53" t="str">
        <f t="shared" si="12"/>
        <v xml:space="preserve"> </v>
      </c>
    </row>
    <row r="684" spans="2:7" ht="20.100000000000001" customHeight="1">
      <c r="B684" s="11"/>
      <c r="C684" s="11"/>
      <c r="D684" s="15"/>
      <c r="E684" s="11"/>
      <c r="F684" s="16"/>
      <c r="G684" s="53" t="str">
        <f t="shared" si="12"/>
        <v xml:space="preserve"> </v>
      </c>
    </row>
    <row r="685" spans="2:7" ht="20.100000000000001" customHeight="1">
      <c r="B685" s="11"/>
      <c r="C685" s="11"/>
      <c r="D685" s="15"/>
      <c r="E685" s="11"/>
      <c r="F685" s="16"/>
      <c r="G685" s="53" t="str">
        <f t="shared" si="12"/>
        <v xml:space="preserve"> </v>
      </c>
    </row>
    <row r="686" spans="2:7" ht="20.100000000000001" customHeight="1">
      <c r="B686" s="11"/>
      <c r="C686" s="11"/>
      <c r="D686" s="15"/>
      <c r="E686" s="11"/>
      <c r="F686" s="16"/>
      <c r="G686" s="53" t="str">
        <f t="shared" si="12"/>
        <v xml:space="preserve"> </v>
      </c>
    </row>
    <row r="687" spans="2:7" ht="20.100000000000001" customHeight="1">
      <c r="B687" s="11"/>
      <c r="C687" s="11"/>
      <c r="D687" s="15"/>
      <c r="E687" s="11"/>
      <c r="F687" s="16"/>
      <c r="G687" s="53" t="str">
        <f t="shared" si="12"/>
        <v xml:space="preserve"> </v>
      </c>
    </row>
    <row r="688" spans="2:7" ht="20.100000000000001" customHeight="1">
      <c r="B688" s="11"/>
      <c r="C688" s="11"/>
      <c r="D688" s="15"/>
      <c r="E688" s="11"/>
      <c r="F688" s="16"/>
      <c r="G688" s="53" t="str">
        <f t="shared" si="12"/>
        <v xml:space="preserve"> </v>
      </c>
    </row>
    <row r="689" spans="2:7" ht="20.100000000000001" customHeight="1">
      <c r="B689" s="11"/>
      <c r="C689" s="11"/>
      <c r="D689" s="15"/>
      <c r="E689" s="11"/>
      <c r="F689" s="16"/>
      <c r="G689" s="53" t="str">
        <f t="shared" si="12"/>
        <v xml:space="preserve"> </v>
      </c>
    </row>
    <row r="690" spans="2:7" ht="20.100000000000001" customHeight="1">
      <c r="B690" s="11"/>
      <c r="C690" s="11"/>
      <c r="D690" s="15"/>
      <c r="E690" s="11"/>
      <c r="F690" s="16"/>
      <c r="G690" s="53" t="str">
        <f t="shared" si="12"/>
        <v xml:space="preserve"> </v>
      </c>
    </row>
    <row r="691" spans="2:7" ht="20.100000000000001" customHeight="1">
      <c r="B691" s="11"/>
      <c r="C691" s="11"/>
      <c r="D691" s="15"/>
      <c r="E691" s="11"/>
      <c r="F691" s="16"/>
      <c r="G691" s="53" t="str">
        <f t="shared" si="12"/>
        <v xml:space="preserve"> </v>
      </c>
    </row>
    <row r="692" spans="2:7" ht="20.100000000000001" customHeight="1">
      <c r="B692" s="11"/>
      <c r="C692" s="11"/>
      <c r="D692" s="15"/>
      <c r="E692" s="11"/>
      <c r="F692" s="16"/>
      <c r="G692" s="53" t="str">
        <f t="shared" si="12"/>
        <v xml:space="preserve"> </v>
      </c>
    </row>
    <row r="693" spans="2:7" ht="20.100000000000001" customHeight="1">
      <c r="B693" s="11"/>
      <c r="C693" s="11"/>
      <c r="D693" s="15"/>
      <c r="E693" s="11"/>
      <c r="F693" s="16"/>
      <c r="G693" s="53" t="str">
        <f t="shared" si="12"/>
        <v xml:space="preserve"> </v>
      </c>
    </row>
    <row r="694" spans="2:7" ht="20.100000000000001" customHeight="1">
      <c r="B694" s="11"/>
      <c r="C694" s="11"/>
      <c r="D694" s="15"/>
      <c r="E694" s="11"/>
      <c r="F694" s="16"/>
      <c r="G694" s="53" t="str">
        <f t="shared" si="12"/>
        <v xml:space="preserve"> </v>
      </c>
    </row>
    <row r="695" spans="2:7" ht="20.100000000000001" customHeight="1">
      <c r="B695" s="11"/>
      <c r="C695" s="11"/>
      <c r="D695" s="15"/>
      <c r="E695" s="11"/>
      <c r="F695" s="16"/>
      <c r="G695" s="53" t="str">
        <f t="shared" si="12"/>
        <v xml:space="preserve"> </v>
      </c>
    </row>
    <row r="696" spans="2:7" ht="20.100000000000001" customHeight="1">
      <c r="B696" s="11"/>
      <c r="C696" s="11"/>
      <c r="D696" s="15"/>
      <c r="E696" s="11"/>
      <c r="F696" s="16"/>
      <c r="G696" s="53" t="str">
        <f t="shared" si="12"/>
        <v xml:space="preserve"> </v>
      </c>
    </row>
    <row r="697" spans="2:7" ht="20.100000000000001" customHeight="1">
      <c r="B697" s="11"/>
      <c r="C697" s="11"/>
      <c r="D697" s="15"/>
      <c r="E697" s="11"/>
      <c r="F697" s="16"/>
      <c r="G697" s="53" t="str">
        <f t="shared" si="12"/>
        <v xml:space="preserve"> </v>
      </c>
    </row>
    <row r="698" spans="2:7" ht="20.100000000000001" customHeight="1">
      <c r="B698" s="11"/>
      <c r="C698" s="11"/>
      <c r="D698" s="15"/>
      <c r="E698" s="11"/>
      <c r="F698" s="16"/>
      <c r="G698" s="53" t="str">
        <f t="shared" si="12"/>
        <v xml:space="preserve"> </v>
      </c>
    </row>
    <row r="699" spans="2:7" ht="20.100000000000001" customHeight="1">
      <c r="B699" s="11"/>
      <c r="C699" s="11"/>
      <c r="D699" s="15"/>
      <c r="E699" s="11"/>
      <c r="F699" s="16"/>
      <c r="G699" s="53" t="str">
        <f t="shared" si="12"/>
        <v xml:space="preserve"> </v>
      </c>
    </row>
    <row r="700" spans="2:7" ht="20.100000000000001" customHeight="1">
      <c r="B700" s="11"/>
      <c r="C700" s="11"/>
      <c r="D700" s="15"/>
      <c r="E700" s="11"/>
      <c r="F700" s="16"/>
      <c r="G700" s="53" t="str">
        <f t="shared" si="12"/>
        <v xml:space="preserve"> </v>
      </c>
    </row>
    <row r="701" spans="2:7" ht="20.100000000000001" customHeight="1">
      <c r="B701" s="11"/>
      <c r="C701" s="11"/>
      <c r="D701" s="15"/>
      <c r="E701" s="11"/>
      <c r="F701" s="16"/>
      <c r="G701" s="53" t="str">
        <f t="shared" si="12"/>
        <v xml:space="preserve"> </v>
      </c>
    </row>
    <row r="702" spans="2:7" ht="20.100000000000001" customHeight="1">
      <c r="B702" s="11"/>
      <c r="C702" s="11"/>
      <c r="D702" s="15"/>
      <c r="E702" s="11"/>
      <c r="F702" s="16"/>
      <c r="G702" s="53" t="str">
        <f t="shared" si="12"/>
        <v xml:space="preserve"> </v>
      </c>
    </row>
    <row r="703" spans="2:7" ht="20.100000000000001" customHeight="1">
      <c r="B703" s="11"/>
      <c r="C703" s="11"/>
      <c r="D703" s="15"/>
      <c r="E703" s="11"/>
      <c r="F703" s="16"/>
      <c r="G703" s="53" t="str">
        <f t="shared" si="12"/>
        <v xml:space="preserve"> </v>
      </c>
    </row>
    <row r="704" spans="2:7" ht="20.100000000000001" customHeight="1">
      <c r="B704" s="11"/>
      <c r="C704" s="11"/>
      <c r="D704" s="15"/>
      <c r="E704" s="11"/>
      <c r="F704" s="16"/>
      <c r="G704" s="53" t="str">
        <f t="shared" si="12"/>
        <v xml:space="preserve"> </v>
      </c>
    </row>
    <row r="705" spans="2:7" ht="20.100000000000001" customHeight="1">
      <c r="B705" s="11"/>
      <c r="C705" s="11"/>
      <c r="D705" s="15"/>
      <c r="E705" s="11"/>
      <c r="F705" s="16"/>
      <c r="G705" s="53" t="str">
        <f t="shared" si="12"/>
        <v xml:space="preserve"> </v>
      </c>
    </row>
    <row r="706" spans="2:7" ht="20.100000000000001" customHeight="1">
      <c r="B706" s="11"/>
      <c r="C706" s="11"/>
      <c r="D706" s="15"/>
      <c r="E706" s="11"/>
      <c r="F706" s="16"/>
      <c r="G706" s="53" t="str">
        <f t="shared" si="12"/>
        <v xml:space="preserve"> </v>
      </c>
    </row>
    <row r="707" spans="2:7" ht="20.100000000000001" customHeight="1">
      <c r="B707" s="11"/>
      <c r="C707" s="11"/>
      <c r="D707" s="15"/>
      <c r="E707" s="11"/>
      <c r="F707" s="16"/>
      <c r="G707" s="53" t="str">
        <f t="shared" si="12"/>
        <v xml:space="preserve"> </v>
      </c>
    </row>
    <row r="708" spans="2:7" ht="20.100000000000001" customHeight="1">
      <c r="B708" s="11"/>
      <c r="C708" s="11"/>
      <c r="D708" s="15"/>
      <c r="E708" s="11"/>
      <c r="F708" s="16"/>
      <c r="G708" s="53" t="str">
        <f t="shared" si="12"/>
        <v xml:space="preserve"> </v>
      </c>
    </row>
    <row r="709" spans="2:7" ht="20.100000000000001" customHeight="1">
      <c r="B709" s="11"/>
      <c r="C709" s="11"/>
      <c r="D709" s="15"/>
      <c r="E709" s="11"/>
      <c r="F709" s="16"/>
      <c r="G709" s="53" t="str">
        <f t="shared" si="12"/>
        <v xml:space="preserve"> </v>
      </c>
    </row>
    <row r="710" spans="2:7" ht="20.100000000000001" customHeight="1">
      <c r="B710" s="11"/>
      <c r="C710" s="11"/>
      <c r="D710" s="15"/>
      <c r="E710" s="11"/>
      <c r="F710" s="16"/>
      <c r="G710" s="53" t="str">
        <f t="shared" si="12"/>
        <v xml:space="preserve"> </v>
      </c>
    </row>
    <row r="711" spans="2:7" ht="20.100000000000001" customHeight="1">
      <c r="B711" s="11"/>
      <c r="C711" s="11"/>
      <c r="D711" s="15"/>
      <c r="E711" s="11"/>
      <c r="F711" s="16"/>
      <c r="G711" s="53" t="str">
        <f t="shared" si="12"/>
        <v xml:space="preserve"> </v>
      </c>
    </row>
    <row r="712" spans="2:7" ht="20.100000000000001" customHeight="1">
      <c r="B712" s="11"/>
      <c r="C712" s="11"/>
      <c r="D712" s="15"/>
      <c r="E712" s="11"/>
      <c r="F712" s="16"/>
      <c r="G712" s="53" t="str">
        <f t="shared" si="12"/>
        <v xml:space="preserve"> </v>
      </c>
    </row>
    <row r="713" spans="2:7" ht="20.100000000000001" customHeight="1">
      <c r="B713" s="11"/>
      <c r="C713" s="11"/>
      <c r="D713" s="15"/>
      <c r="E713" s="11"/>
      <c r="F713" s="16"/>
      <c r="G713" s="53" t="str">
        <f t="shared" si="12"/>
        <v xml:space="preserve"> </v>
      </c>
    </row>
    <row r="714" spans="2:7" ht="20.100000000000001" customHeight="1">
      <c r="B714" s="11"/>
      <c r="C714" s="11"/>
      <c r="D714" s="15"/>
      <c r="E714" s="11"/>
      <c r="F714" s="16"/>
      <c r="G714" s="53" t="str">
        <f t="shared" si="12"/>
        <v xml:space="preserve"> </v>
      </c>
    </row>
    <row r="715" spans="2:7" ht="20.100000000000001" customHeight="1">
      <c r="B715" s="11"/>
      <c r="C715" s="11"/>
      <c r="D715" s="15"/>
      <c r="E715" s="11"/>
      <c r="F715" s="16"/>
      <c r="G715" s="53" t="str">
        <f t="shared" si="12"/>
        <v xml:space="preserve"> </v>
      </c>
    </row>
    <row r="716" spans="2:7" ht="20.100000000000001" customHeight="1">
      <c r="B716" s="11"/>
      <c r="C716" s="11"/>
      <c r="D716" s="15"/>
      <c r="E716" s="11"/>
      <c r="F716" s="16"/>
      <c r="G716" s="53" t="str">
        <f t="shared" si="12"/>
        <v xml:space="preserve"> </v>
      </c>
    </row>
    <row r="717" spans="2:7" ht="20.100000000000001" customHeight="1">
      <c r="B717" s="11"/>
      <c r="C717" s="11"/>
      <c r="D717" s="15"/>
      <c r="E717" s="11"/>
      <c r="F717" s="16"/>
      <c r="G717" s="53" t="str">
        <f t="shared" si="12"/>
        <v xml:space="preserve"> </v>
      </c>
    </row>
    <row r="718" spans="2:7" ht="20.100000000000001" customHeight="1">
      <c r="B718" s="11"/>
      <c r="C718" s="11"/>
      <c r="D718" s="15"/>
      <c r="E718" s="11"/>
      <c r="F718" s="16"/>
      <c r="G718" s="53" t="str">
        <f t="shared" si="12"/>
        <v xml:space="preserve"> </v>
      </c>
    </row>
    <row r="719" spans="2:7" ht="20.100000000000001" customHeight="1">
      <c r="B719" s="11"/>
      <c r="C719" s="11"/>
      <c r="D719" s="15"/>
      <c r="E719" s="11"/>
      <c r="F719" s="16"/>
      <c r="G719" s="53" t="str">
        <f t="shared" si="12"/>
        <v xml:space="preserve"> </v>
      </c>
    </row>
    <row r="720" spans="2:7" ht="20.100000000000001" customHeight="1">
      <c r="B720" s="11"/>
      <c r="C720" s="11"/>
      <c r="D720" s="15"/>
      <c r="E720" s="11"/>
      <c r="F720" s="16"/>
      <c r="G720" s="53" t="str">
        <f t="shared" si="12"/>
        <v xml:space="preserve"> </v>
      </c>
    </row>
    <row r="721" spans="2:7" ht="20.100000000000001" customHeight="1">
      <c r="B721" s="11"/>
      <c r="C721" s="11"/>
      <c r="D721" s="15"/>
      <c r="E721" s="11"/>
      <c r="F721" s="16"/>
      <c r="G721" s="53" t="str">
        <f t="shared" si="12"/>
        <v xml:space="preserve"> </v>
      </c>
    </row>
    <row r="722" spans="2:7" ht="20.100000000000001" customHeight="1">
      <c r="B722" s="11"/>
      <c r="C722" s="11"/>
      <c r="D722" s="15"/>
      <c r="E722" s="11"/>
      <c r="F722" s="16"/>
      <c r="G722" s="53" t="str">
        <f t="shared" si="12"/>
        <v xml:space="preserve"> </v>
      </c>
    </row>
    <row r="723" spans="2:7" ht="20.100000000000001" customHeight="1">
      <c r="B723" s="11"/>
      <c r="C723" s="11"/>
      <c r="D723" s="15"/>
      <c r="E723" s="11"/>
      <c r="F723" s="16"/>
      <c r="G723" s="53" t="str">
        <f t="shared" si="12"/>
        <v xml:space="preserve"> </v>
      </c>
    </row>
    <row r="724" spans="2:7" ht="20.100000000000001" customHeight="1">
      <c r="B724" s="11"/>
      <c r="C724" s="11"/>
      <c r="D724" s="15"/>
      <c r="E724" s="11"/>
      <c r="F724" s="16"/>
      <c r="G724" s="53" t="str">
        <f t="shared" si="12"/>
        <v xml:space="preserve"> </v>
      </c>
    </row>
    <row r="725" spans="2:7" ht="20.100000000000001" customHeight="1">
      <c r="B725" s="11"/>
      <c r="C725" s="11"/>
      <c r="D725" s="15"/>
      <c r="E725" s="11"/>
      <c r="F725" s="16"/>
      <c r="G725" s="53" t="str">
        <f t="shared" si="12"/>
        <v xml:space="preserve"> </v>
      </c>
    </row>
    <row r="726" spans="2:7" ht="20.100000000000001" customHeight="1">
      <c r="B726" s="11"/>
      <c r="C726" s="11"/>
      <c r="D726" s="15"/>
      <c r="E726" s="11"/>
      <c r="F726" s="16"/>
      <c r="G726" s="53" t="str">
        <f t="shared" si="12"/>
        <v xml:space="preserve"> </v>
      </c>
    </row>
    <row r="727" spans="2:7" ht="20.100000000000001" customHeight="1">
      <c r="B727" s="11"/>
      <c r="C727" s="11"/>
      <c r="D727" s="15"/>
      <c r="E727" s="11"/>
      <c r="F727" s="16"/>
      <c r="G727" s="53" t="str">
        <f t="shared" si="12"/>
        <v xml:space="preserve"> </v>
      </c>
    </row>
    <row r="728" spans="2:7" ht="20.100000000000001" customHeight="1">
      <c r="B728" s="11"/>
      <c r="C728" s="11"/>
      <c r="D728" s="15"/>
      <c r="E728" s="11"/>
      <c r="F728" s="16"/>
      <c r="G728" s="53" t="str">
        <f t="shared" si="12"/>
        <v xml:space="preserve"> </v>
      </c>
    </row>
    <row r="729" spans="2:7" ht="20.100000000000001" customHeight="1">
      <c r="B729" s="11"/>
      <c r="C729" s="11"/>
      <c r="D729" s="15"/>
      <c r="E729" s="11"/>
      <c r="F729" s="16"/>
      <c r="G729" s="53" t="str">
        <f t="shared" si="12"/>
        <v xml:space="preserve"> </v>
      </c>
    </row>
    <row r="730" spans="2:7" ht="20.100000000000001" customHeight="1">
      <c r="B730" s="11"/>
      <c r="C730" s="11"/>
      <c r="D730" s="15"/>
      <c r="E730" s="11"/>
      <c r="F730" s="16"/>
      <c r="G730" s="53" t="str">
        <f t="shared" si="12"/>
        <v xml:space="preserve"> </v>
      </c>
    </row>
    <row r="731" spans="2:7" ht="20.100000000000001" customHeight="1">
      <c r="B731" s="11"/>
      <c r="C731" s="11"/>
      <c r="D731" s="15"/>
      <c r="E731" s="11"/>
      <c r="F731" s="16"/>
      <c r="G731" s="53" t="str">
        <f t="shared" si="12"/>
        <v xml:space="preserve"> </v>
      </c>
    </row>
    <row r="732" spans="2:7" ht="20.100000000000001" customHeight="1">
      <c r="B732" s="11"/>
      <c r="C732" s="11"/>
      <c r="D732" s="15"/>
      <c r="E732" s="11"/>
      <c r="F732" s="16"/>
      <c r="G732" s="53" t="str">
        <f t="shared" si="12"/>
        <v xml:space="preserve"> </v>
      </c>
    </row>
    <row r="733" spans="2:7" ht="20.100000000000001" customHeight="1">
      <c r="B733" s="11"/>
      <c r="C733" s="11"/>
      <c r="D733" s="15"/>
      <c r="E733" s="11"/>
      <c r="F733" s="16"/>
      <c r="G733" s="53" t="str">
        <f t="shared" si="12"/>
        <v xml:space="preserve"> </v>
      </c>
    </row>
    <row r="734" spans="2:7" ht="20.100000000000001" customHeight="1">
      <c r="B734" s="11"/>
      <c r="C734" s="11"/>
      <c r="D734" s="15"/>
      <c r="E734" s="11"/>
      <c r="F734" s="16"/>
      <c r="G734" s="53" t="str">
        <f t="shared" si="12"/>
        <v xml:space="preserve"> </v>
      </c>
    </row>
    <row r="735" spans="2:7" ht="20.100000000000001" customHeight="1">
      <c r="B735" s="11"/>
      <c r="C735" s="11"/>
      <c r="D735" s="15"/>
      <c r="E735" s="11"/>
      <c r="F735" s="16"/>
      <c r="G735" s="53" t="str">
        <f t="shared" si="12"/>
        <v xml:space="preserve"> </v>
      </c>
    </row>
    <row r="736" spans="2:7" ht="20.100000000000001" customHeight="1">
      <c r="B736" s="11"/>
      <c r="C736" s="11"/>
      <c r="D736" s="15"/>
      <c r="E736" s="11"/>
      <c r="F736" s="16"/>
      <c r="G736" s="53" t="str">
        <f t="shared" si="12"/>
        <v xml:space="preserve"> </v>
      </c>
    </row>
    <row r="737" spans="2:7" ht="20.100000000000001" customHeight="1">
      <c r="B737" s="11"/>
      <c r="C737" s="11"/>
      <c r="D737" s="15"/>
      <c r="E737" s="11"/>
      <c r="F737" s="16"/>
      <c r="G737" s="53" t="str">
        <f t="shared" si="12"/>
        <v xml:space="preserve"> </v>
      </c>
    </row>
    <row r="738" spans="2:7" ht="20.100000000000001" customHeight="1">
      <c r="B738" s="11"/>
      <c r="C738" s="11"/>
      <c r="D738" s="15"/>
      <c r="E738" s="11"/>
      <c r="F738" s="16"/>
      <c r="G738" s="53" t="str">
        <f t="shared" ref="G738:G801" si="13">IFERROR(IF(ISBLANK(C738)," ",IF(ISBLANK(D738),"NUM ARBOL",IF(ISBLANK(E738),"DAP",IF(ISBLANK(F738),"ALTURA",IF($E$33="DAP (cm)",PI()*((E738/100)^2)/4*F738*$F$9,IF($E$33="CAP (cm)",PI()*((E738/PI()/100)^2)/4*F738*$F$9))))))," ")</f>
        <v xml:space="preserve"> </v>
      </c>
    </row>
    <row r="739" spans="2:7" ht="20.100000000000001" customHeight="1">
      <c r="B739" s="11"/>
      <c r="C739" s="11"/>
      <c r="D739" s="15"/>
      <c r="E739" s="11"/>
      <c r="F739" s="16"/>
      <c r="G739" s="53" t="str">
        <f t="shared" si="13"/>
        <v xml:space="preserve"> </v>
      </c>
    </row>
    <row r="740" spans="2:7" ht="20.100000000000001" customHeight="1">
      <c r="B740" s="11"/>
      <c r="C740" s="11"/>
      <c r="D740" s="15"/>
      <c r="E740" s="11"/>
      <c r="F740" s="16"/>
      <c r="G740" s="53" t="str">
        <f t="shared" si="13"/>
        <v xml:space="preserve"> </v>
      </c>
    </row>
    <row r="741" spans="2:7" ht="20.100000000000001" customHeight="1">
      <c r="B741" s="11"/>
      <c r="C741" s="11"/>
      <c r="D741" s="15"/>
      <c r="E741" s="11"/>
      <c r="F741" s="16"/>
      <c r="G741" s="53" t="str">
        <f t="shared" si="13"/>
        <v xml:space="preserve"> </v>
      </c>
    </row>
    <row r="742" spans="2:7" ht="20.100000000000001" customHeight="1">
      <c r="B742" s="11"/>
      <c r="C742" s="11"/>
      <c r="D742" s="15"/>
      <c r="E742" s="11"/>
      <c r="F742" s="16"/>
      <c r="G742" s="53" t="str">
        <f t="shared" si="13"/>
        <v xml:space="preserve"> </v>
      </c>
    </row>
    <row r="743" spans="2:7" ht="20.100000000000001" customHeight="1">
      <c r="B743" s="11"/>
      <c r="C743" s="11"/>
      <c r="D743" s="15"/>
      <c r="E743" s="11"/>
      <c r="F743" s="16"/>
      <c r="G743" s="53" t="str">
        <f t="shared" si="13"/>
        <v xml:space="preserve"> </v>
      </c>
    </row>
    <row r="744" spans="2:7" ht="20.100000000000001" customHeight="1">
      <c r="B744" s="11"/>
      <c r="C744" s="11"/>
      <c r="D744" s="15"/>
      <c r="E744" s="11"/>
      <c r="F744" s="16"/>
      <c r="G744" s="53" t="str">
        <f t="shared" si="13"/>
        <v xml:space="preserve"> </v>
      </c>
    </row>
    <row r="745" spans="2:7" ht="20.100000000000001" customHeight="1">
      <c r="B745" s="11"/>
      <c r="C745" s="11"/>
      <c r="D745" s="15"/>
      <c r="E745" s="11"/>
      <c r="F745" s="16"/>
      <c r="G745" s="53" t="str">
        <f t="shared" si="13"/>
        <v xml:space="preserve"> </v>
      </c>
    </row>
    <row r="746" spans="2:7" ht="20.100000000000001" customHeight="1">
      <c r="B746" s="11"/>
      <c r="C746" s="11"/>
      <c r="D746" s="15"/>
      <c r="E746" s="11"/>
      <c r="F746" s="16"/>
      <c r="G746" s="53" t="str">
        <f t="shared" si="13"/>
        <v xml:space="preserve"> </v>
      </c>
    </row>
    <row r="747" spans="2:7" ht="20.100000000000001" customHeight="1">
      <c r="B747" s="11"/>
      <c r="C747" s="11"/>
      <c r="D747" s="15"/>
      <c r="E747" s="11"/>
      <c r="F747" s="16"/>
      <c r="G747" s="53" t="str">
        <f t="shared" si="13"/>
        <v xml:space="preserve"> </v>
      </c>
    </row>
    <row r="748" spans="2:7" ht="20.100000000000001" customHeight="1">
      <c r="B748" s="11"/>
      <c r="C748" s="11"/>
      <c r="D748" s="15"/>
      <c r="E748" s="11"/>
      <c r="F748" s="16"/>
      <c r="G748" s="53" t="str">
        <f t="shared" si="13"/>
        <v xml:space="preserve"> </v>
      </c>
    </row>
    <row r="749" spans="2:7" ht="20.100000000000001" customHeight="1">
      <c r="B749" s="11"/>
      <c r="C749" s="11"/>
      <c r="D749" s="15"/>
      <c r="E749" s="11"/>
      <c r="F749" s="16"/>
      <c r="G749" s="53" t="str">
        <f t="shared" si="13"/>
        <v xml:space="preserve"> </v>
      </c>
    </row>
    <row r="750" spans="2:7" ht="20.100000000000001" customHeight="1">
      <c r="B750" s="11"/>
      <c r="C750" s="11"/>
      <c r="D750" s="15"/>
      <c r="E750" s="11"/>
      <c r="F750" s="16"/>
      <c r="G750" s="53" t="str">
        <f t="shared" si="13"/>
        <v xml:space="preserve"> </v>
      </c>
    </row>
    <row r="751" spans="2:7" ht="20.100000000000001" customHeight="1">
      <c r="B751" s="11"/>
      <c r="C751" s="11"/>
      <c r="D751" s="15"/>
      <c r="E751" s="11"/>
      <c r="F751" s="16"/>
      <c r="G751" s="53" t="str">
        <f t="shared" si="13"/>
        <v xml:space="preserve"> </v>
      </c>
    </row>
    <row r="752" spans="2:7" ht="20.100000000000001" customHeight="1">
      <c r="B752" s="11"/>
      <c r="C752" s="11"/>
      <c r="D752" s="15"/>
      <c r="E752" s="11"/>
      <c r="F752" s="16"/>
      <c r="G752" s="53" t="str">
        <f t="shared" si="13"/>
        <v xml:space="preserve"> </v>
      </c>
    </row>
    <row r="753" spans="2:7" ht="20.100000000000001" customHeight="1">
      <c r="B753" s="11"/>
      <c r="C753" s="11"/>
      <c r="D753" s="15"/>
      <c r="E753" s="11"/>
      <c r="F753" s="16"/>
      <c r="G753" s="53" t="str">
        <f t="shared" si="13"/>
        <v xml:space="preserve"> </v>
      </c>
    </row>
    <row r="754" spans="2:7" ht="20.100000000000001" customHeight="1">
      <c r="B754" s="11"/>
      <c r="C754" s="11"/>
      <c r="D754" s="15"/>
      <c r="E754" s="11"/>
      <c r="F754" s="16"/>
      <c r="G754" s="53" t="str">
        <f t="shared" si="13"/>
        <v xml:space="preserve"> </v>
      </c>
    </row>
    <row r="755" spans="2:7" ht="20.100000000000001" customHeight="1">
      <c r="B755" s="11"/>
      <c r="C755" s="11"/>
      <c r="D755" s="15"/>
      <c r="E755" s="11"/>
      <c r="F755" s="16"/>
      <c r="G755" s="53" t="str">
        <f t="shared" si="13"/>
        <v xml:space="preserve"> </v>
      </c>
    </row>
    <row r="756" spans="2:7" ht="20.100000000000001" customHeight="1">
      <c r="B756" s="11"/>
      <c r="C756" s="11"/>
      <c r="D756" s="15"/>
      <c r="E756" s="11"/>
      <c r="F756" s="16"/>
      <c r="G756" s="53" t="str">
        <f t="shared" si="13"/>
        <v xml:space="preserve"> </v>
      </c>
    </row>
    <row r="757" spans="2:7" ht="20.100000000000001" customHeight="1">
      <c r="B757" s="11"/>
      <c r="C757" s="11"/>
      <c r="D757" s="15"/>
      <c r="E757" s="11"/>
      <c r="F757" s="16"/>
      <c r="G757" s="53" t="str">
        <f t="shared" si="13"/>
        <v xml:space="preserve"> </v>
      </c>
    </row>
    <row r="758" spans="2:7" ht="20.100000000000001" customHeight="1">
      <c r="B758" s="11"/>
      <c r="C758" s="11"/>
      <c r="D758" s="15"/>
      <c r="E758" s="11"/>
      <c r="F758" s="16"/>
      <c r="G758" s="53" t="str">
        <f t="shared" si="13"/>
        <v xml:space="preserve"> </v>
      </c>
    </row>
    <row r="759" spans="2:7" ht="20.100000000000001" customHeight="1">
      <c r="B759" s="11"/>
      <c r="C759" s="11"/>
      <c r="D759" s="15"/>
      <c r="E759" s="11"/>
      <c r="F759" s="16"/>
      <c r="G759" s="53" t="str">
        <f t="shared" si="13"/>
        <v xml:space="preserve"> </v>
      </c>
    </row>
    <row r="760" spans="2:7" ht="20.100000000000001" customHeight="1">
      <c r="B760" s="11"/>
      <c r="C760" s="11"/>
      <c r="D760" s="15"/>
      <c r="E760" s="11"/>
      <c r="F760" s="16"/>
      <c r="G760" s="53" t="str">
        <f t="shared" si="13"/>
        <v xml:space="preserve"> </v>
      </c>
    </row>
    <row r="761" spans="2:7" ht="20.100000000000001" customHeight="1">
      <c r="B761" s="11"/>
      <c r="C761" s="11"/>
      <c r="D761" s="15"/>
      <c r="E761" s="11"/>
      <c r="F761" s="16"/>
      <c r="G761" s="53" t="str">
        <f t="shared" si="13"/>
        <v xml:space="preserve"> </v>
      </c>
    </row>
    <row r="762" spans="2:7" ht="20.100000000000001" customHeight="1">
      <c r="B762" s="11"/>
      <c r="C762" s="11"/>
      <c r="D762" s="15"/>
      <c r="E762" s="11"/>
      <c r="F762" s="16"/>
      <c r="G762" s="53" t="str">
        <f t="shared" si="13"/>
        <v xml:space="preserve"> </v>
      </c>
    </row>
    <row r="763" spans="2:7" ht="20.100000000000001" customHeight="1">
      <c r="B763" s="11"/>
      <c r="C763" s="11"/>
      <c r="D763" s="15"/>
      <c r="E763" s="11"/>
      <c r="F763" s="16"/>
      <c r="G763" s="53" t="str">
        <f t="shared" si="13"/>
        <v xml:space="preserve"> </v>
      </c>
    </row>
    <row r="764" spans="2:7" ht="20.100000000000001" customHeight="1">
      <c r="B764" s="11"/>
      <c r="C764" s="11"/>
      <c r="D764" s="15"/>
      <c r="E764" s="11"/>
      <c r="F764" s="16"/>
      <c r="G764" s="53" t="str">
        <f t="shared" si="13"/>
        <v xml:space="preserve"> </v>
      </c>
    </row>
    <row r="765" spans="2:7" ht="20.100000000000001" customHeight="1">
      <c r="B765" s="11"/>
      <c r="C765" s="11"/>
      <c r="D765" s="15"/>
      <c r="E765" s="11"/>
      <c r="F765" s="16"/>
      <c r="G765" s="53" t="str">
        <f t="shared" si="13"/>
        <v xml:space="preserve"> </v>
      </c>
    </row>
    <row r="766" spans="2:7" ht="20.100000000000001" customHeight="1">
      <c r="B766" s="11"/>
      <c r="C766" s="11"/>
      <c r="D766" s="15"/>
      <c r="E766" s="11"/>
      <c r="F766" s="16"/>
      <c r="G766" s="53" t="str">
        <f t="shared" si="13"/>
        <v xml:space="preserve"> </v>
      </c>
    </row>
    <row r="767" spans="2:7" ht="20.100000000000001" customHeight="1">
      <c r="B767" s="11"/>
      <c r="C767" s="11"/>
      <c r="D767" s="15"/>
      <c r="E767" s="11"/>
      <c r="F767" s="16"/>
      <c r="G767" s="53" t="str">
        <f t="shared" si="13"/>
        <v xml:space="preserve"> </v>
      </c>
    </row>
    <row r="768" spans="2:7" ht="20.100000000000001" customHeight="1">
      <c r="B768" s="11"/>
      <c r="C768" s="11"/>
      <c r="D768" s="15"/>
      <c r="E768" s="11"/>
      <c r="F768" s="16"/>
      <c r="G768" s="53" t="str">
        <f t="shared" si="13"/>
        <v xml:space="preserve"> </v>
      </c>
    </row>
    <row r="769" spans="2:7" ht="20.100000000000001" customHeight="1">
      <c r="B769" s="11"/>
      <c r="C769" s="11"/>
      <c r="D769" s="15"/>
      <c r="E769" s="11"/>
      <c r="F769" s="16"/>
      <c r="G769" s="53" t="str">
        <f t="shared" si="13"/>
        <v xml:space="preserve"> </v>
      </c>
    </row>
    <row r="770" spans="2:7" ht="20.100000000000001" customHeight="1">
      <c r="B770" s="11"/>
      <c r="C770" s="11"/>
      <c r="D770" s="15"/>
      <c r="E770" s="11"/>
      <c r="F770" s="16"/>
      <c r="G770" s="53" t="str">
        <f t="shared" si="13"/>
        <v xml:space="preserve"> </v>
      </c>
    </row>
    <row r="771" spans="2:7" ht="20.100000000000001" customHeight="1">
      <c r="B771" s="11"/>
      <c r="C771" s="11"/>
      <c r="D771" s="15"/>
      <c r="E771" s="11"/>
      <c r="F771" s="16"/>
      <c r="G771" s="53" t="str">
        <f t="shared" si="13"/>
        <v xml:space="preserve"> </v>
      </c>
    </row>
    <row r="772" spans="2:7" ht="20.100000000000001" customHeight="1">
      <c r="B772" s="11"/>
      <c r="C772" s="11"/>
      <c r="D772" s="15"/>
      <c r="E772" s="11"/>
      <c r="F772" s="16"/>
      <c r="G772" s="53" t="str">
        <f t="shared" si="13"/>
        <v xml:space="preserve"> </v>
      </c>
    </row>
    <row r="773" spans="2:7" ht="20.100000000000001" customHeight="1">
      <c r="B773" s="11"/>
      <c r="C773" s="11"/>
      <c r="D773" s="15"/>
      <c r="E773" s="11"/>
      <c r="F773" s="16"/>
      <c r="G773" s="53" t="str">
        <f t="shared" si="13"/>
        <v xml:space="preserve"> </v>
      </c>
    </row>
    <row r="774" spans="2:7" ht="20.100000000000001" customHeight="1">
      <c r="B774" s="11"/>
      <c r="C774" s="11"/>
      <c r="D774" s="15"/>
      <c r="E774" s="11"/>
      <c r="F774" s="16"/>
      <c r="G774" s="53" t="str">
        <f t="shared" si="13"/>
        <v xml:space="preserve"> </v>
      </c>
    </row>
    <row r="775" spans="2:7" ht="20.100000000000001" customHeight="1">
      <c r="B775" s="11"/>
      <c r="C775" s="11"/>
      <c r="D775" s="15"/>
      <c r="E775" s="11"/>
      <c r="F775" s="16"/>
      <c r="G775" s="53" t="str">
        <f t="shared" si="13"/>
        <v xml:space="preserve"> </v>
      </c>
    </row>
    <row r="776" spans="2:7" ht="20.100000000000001" customHeight="1">
      <c r="B776" s="11"/>
      <c r="C776" s="11"/>
      <c r="D776" s="15"/>
      <c r="E776" s="11"/>
      <c r="F776" s="16"/>
      <c r="G776" s="53" t="str">
        <f t="shared" si="13"/>
        <v xml:space="preserve"> </v>
      </c>
    </row>
    <row r="777" spans="2:7" ht="20.100000000000001" customHeight="1">
      <c r="B777" s="11"/>
      <c r="C777" s="11"/>
      <c r="D777" s="15"/>
      <c r="E777" s="11"/>
      <c r="F777" s="16"/>
      <c r="G777" s="53" t="str">
        <f t="shared" si="13"/>
        <v xml:space="preserve"> </v>
      </c>
    </row>
    <row r="778" spans="2:7" ht="20.100000000000001" customHeight="1">
      <c r="B778" s="11"/>
      <c r="C778" s="11"/>
      <c r="D778" s="15"/>
      <c r="E778" s="11"/>
      <c r="F778" s="16"/>
      <c r="G778" s="53" t="str">
        <f t="shared" si="13"/>
        <v xml:space="preserve"> </v>
      </c>
    </row>
    <row r="779" spans="2:7" ht="20.100000000000001" customHeight="1">
      <c r="B779" s="11"/>
      <c r="C779" s="11"/>
      <c r="D779" s="15"/>
      <c r="E779" s="11"/>
      <c r="F779" s="16"/>
      <c r="G779" s="53" t="str">
        <f t="shared" si="13"/>
        <v xml:space="preserve"> </v>
      </c>
    </row>
    <row r="780" spans="2:7" ht="20.100000000000001" customHeight="1">
      <c r="B780" s="11"/>
      <c r="C780" s="11"/>
      <c r="D780" s="15"/>
      <c r="E780" s="11"/>
      <c r="F780" s="16"/>
      <c r="G780" s="53" t="str">
        <f t="shared" si="13"/>
        <v xml:space="preserve"> </v>
      </c>
    </row>
    <row r="781" spans="2:7" ht="20.100000000000001" customHeight="1">
      <c r="B781" s="11"/>
      <c r="C781" s="11"/>
      <c r="D781" s="15"/>
      <c r="E781" s="11"/>
      <c r="F781" s="16"/>
      <c r="G781" s="53" t="str">
        <f t="shared" si="13"/>
        <v xml:space="preserve"> </v>
      </c>
    </row>
    <row r="782" spans="2:7" ht="20.100000000000001" customHeight="1">
      <c r="B782" s="11"/>
      <c r="C782" s="11"/>
      <c r="D782" s="15"/>
      <c r="E782" s="11"/>
      <c r="F782" s="16"/>
      <c r="G782" s="53" t="str">
        <f t="shared" si="13"/>
        <v xml:space="preserve"> </v>
      </c>
    </row>
    <row r="783" spans="2:7" ht="20.100000000000001" customHeight="1">
      <c r="B783" s="11"/>
      <c r="C783" s="11"/>
      <c r="D783" s="15"/>
      <c r="E783" s="11"/>
      <c r="F783" s="16"/>
      <c r="G783" s="53" t="str">
        <f t="shared" si="13"/>
        <v xml:space="preserve"> </v>
      </c>
    </row>
    <row r="784" spans="2:7" ht="20.100000000000001" customHeight="1">
      <c r="B784" s="11"/>
      <c r="C784" s="11"/>
      <c r="D784" s="15"/>
      <c r="E784" s="11"/>
      <c r="F784" s="16"/>
      <c r="G784" s="53" t="str">
        <f t="shared" si="13"/>
        <v xml:space="preserve"> </v>
      </c>
    </row>
    <row r="785" spans="2:7" ht="20.100000000000001" customHeight="1">
      <c r="B785" s="11"/>
      <c r="C785" s="11"/>
      <c r="D785" s="15"/>
      <c r="E785" s="11"/>
      <c r="F785" s="16"/>
      <c r="G785" s="53" t="str">
        <f t="shared" si="13"/>
        <v xml:space="preserve"> </v>
      </c>
    </row>
    <row r="786" spans="2:7" ht="20.100000000000001" customHeight="1">
      <c r="B786" s="11"/>
      <c r="C786" s="11"/>
      <c r="D786" s="15"/>
      <c r="E786" s="11"/>
      <c r="F786" s="16"/>
      <c r="G786" s="53" t="str">
        <f t="shared" si="13"/>
        <v xml:space="preserve"> </v>
      </c>
    </row>
    <row r="787" spans="2:7" ht="20.100000000000001" customHeight="1">
      <c r="B787" s="11"/>
      <c r="C787" s="11"/>
      <c r="D787" s="15"/>
      <c r="E787" s="11"/>
      <c r="F787" s="16"/>
      <c r="G787" s="53" t="str">
        <f t="shared" si="13"/>
        <v xml:space="preserve"> </v>
      </c>
    </row>
    <row r="788" spans="2:7" ht="20.100000000000001" customHeight="1">
      <c r="B788" s="11"/>
      <c r="C788" s="11"/>
      <c r="D788" s="15"/>
      <c r="E788" s="11"/>
      <c r="F788" s="16"/>
      <c r="G788" s="53" t="str">
        <f t="shared" si="13"/>
        <v xml:space="preserve"> </v>
      </c>
    </row>
    <row r="789" spans="2:7" ht="20.100000000000001" customHeight="1">
      <c r="B789" s="11"/>
      <c r="C789" s="11"/>
      <c r="D789" s="15"/>
      <c r="E789" s="11"/>
      <c r="F789" s="16"/>
      <c r="G789" s="53" t="str">
        <f t="shared" si="13"/>
        <v xml:space="preserve"> </v>
      </c>
    </row>
    <row r="790" spans="2:7" ht="20.100000000000001" customHeight="1">
      <c r="B790" s="11"/>
      <c r="C790" s="11"/>
      <c r="D790" s="15"/>
      <c r="E790" s="11"/>
      <c r="F790" s="16"/>
      <c r="G790" s="53" t="str">
        <f t="shared" si="13"/>
        <v xml:space="preserve"> </v>
      </c>
    </row>
    <row r="791" spans="2:7" ht="20.100000000000001" customHeight="1">
      <c r="B791" s="11"/>
      <c r="C791" s="11"/>
      <c r="D791" s="15"/>
      <c r="E791" s="11"/>
      <c r="F791" s="16"/>
      <c r="G791" s="53" t="str">
        <f t="shared" si="13"/>
        <v xml:space="preserve"> </v>
      </c>
    </row>
    <row r="792" spans="2:7" ht="20.100000000000001" customHeight="1">
      <c r="B792" s="11"/>
      <c r="C792" s="11"/>
      <c r="D792" s="15"/>
      <c r="E792" s="11"/>
      <c r="F792" s="16"/>
      <c r="G792" s="53" t="str">
        <f t="shared" si="13"/>
        <v xml:space="preserve"> </v>
      </c>
    </row>
    <row r="793" spans="2:7" ht="20.100000000000001" customHeight="1">
      <c r="B793" s="11"/>
      <c r="C793" s="11"/>
      <c r="D793" s="15"/>
      <c r="E793" s="11"/>
      <c r="F793" s="16"/>
      <c r="G793" s="53" t="str">
        <f t="shared" si="13"/>
        <v xml:space="preserve"> </v>
      </c>
    </row>
    <row r="794" spans="2:7" ht="20.100000000000001" customHeight="1">
      <c r="B794" s="11"/>
      <c r="C794" s="11"/>
      <c r="D794" s="15"/>
      <c r="E794" s="11"/>
      <c r="F794" s="16"/>
      <c r="G794" s="53" t="str">
        <f t="shared" si="13"/>
        <v xml:space="preserve"> </v>
      </c>
    </row>
    <row r="795" spans="2:7" ht="20.100000000000001" customHeight="1">
      <c r="B795" s="11"/>
      <c r="C795" s="11"/>
      <c r="D795" s="15"/>
      <c r="E795" s="11"/>
      <c r="F795" s="16"/>
      <c r="G795" s="53" t="str">
        <f t="shared" si="13"/>
        <v xml:space="preserve"> </v>
      </c>
    </row>
    <row r="796" spans="2:7" ht="20.100000000000001" customHeight="1">
      <c r="B796" s="11"/>
      <c r="C796" s="11"/>
      <c r="D796" s="15"/>
      <c r="E796" s="11"/>
      <c r="F796" s="16"/>
      <c r="G796" s="53" t="str">
        <f t="shared" si="13"/>
        <v xml:space="preserve"> </v>
      </c>
    </row>
    <row r="797" spans="2:7" ht="20.100000000000001" customHeight="1">
      <c r="B797" s="11"/>
      <c r="C797" s="11"/>
      <c r="D797" s="15"/>
      <c r="E797" s="11"/>
      <c r="F797" s="16"/>
      <c r="G797" s="53" t="str">
        <f t="shared" si="13"/>
        <v xml:space="preserve"> </v>
      </c>
    </row>
    <row r="798" spans="2:7" ht="20.100000000000001" customHeight="1">
      <c r="B798" s="11"/>
      <c r="C798" s="11"/>
      <c r="D798" s="15"/>
      <c r="E798" s="11"/>
      <c r="F798" s="16"/>
      <c r="G798" s="53" t="str">
        <f t="shared" si="13"/>
        <v xml:space="preserve"> </v>
      </c>
    </row>
    <row r="799" spans="2:7" ht="20.100000000000001" customHeight="1">
      <c r="B799" s="11"/>
      <c r="C799" s="11"/>
      <c r="D799" s="15"/>
      <c r="E799" s="11"/>
      <c r="F799" s="16"/>
      <c r="G799" s="53" t="str">
        <f t="shared" si="13"/>
        <v xml:space="preserve"> </v>
      </c>
    </row>
    <row r="800" spans="2:7" ht="20.100000000000001" customHeight="1">
      <c r="B800" s="11"/>
      <c r="C800" s="11"/>
      <c r="D800" s="15"/>
      <c r="E800" s="11"/>
      <c r="F800" s="16"/>
      <c r="G800" s="53" t="str">
        <f t="shared" si="13"/>
        <v xml:space="preserve"> </v>
      </c>
    </row>
    <row r="801" spans="2:7" ht="20.100000000000001" customHeight="1">
      <c r="B801" s="11"/>
      <c r="C801" s="11"/>
      <c r="D801" s="15"/>
      <c r="E801" s="11"/>
      <c r="F801" s="16"/>
      <c r="G801" s="53" t="str">
        <f t="shared" si="13"/>
        <v xml:space="preserve"> </v>
      </c>
    </row>
    <row r="802" spans="2:7" ht="20.100000000000001" customHeight="1">
      <c r="B802" s="11"/>
      <c r="C802" s="11"/>
      <c r="D802" s="15"/>
      <c r="E802" s="11"/>
      <c r="F802" s="16"/>
      <c r="G802" s="53" t="str">
        <f t="shared" ref="G802:G865" si="14">IFERROR(IF(ISBLANK(C802)," ",IF(ISBLANK(D802),"NUM ARBOL",IF(ISBLANK(E802),"DAP",IF(ISBLANK(F802),"ALTURA",IF($E$33="DAP (cm)",PI()*((E802/100)^2)/4*F802*$F$9,IF($E$33="CAP (cm)",PI()*((E802/PI()/100)^2)/4*F802*$F$9))))))," ")</f>
        <v xml:space="preserve"> </v>
      </c>
    </row>
    <row r="803" spans="2:7" ht="20.100000000000001" customHeight="1">
      <c r="B803" s="11"/>
      <c r="C803" s="11"/>
      <c r="D803" s="15"/>
      <c r="E803" s="11"/>
      <c r="F803" s="16"/>
      <c r="G803" s="53" t="str">
        <f t="shared" si="14"/>
        <v xml:space="preserve"> </v>
      </c>
    </row>
    <row r="804" spans="2:7" ht="20.100000000000001" customHeight="1">
      <c r="B804" s="11"/>
      <c r="C804" s="11"/>
      <c r="D804" s="15"/>
      <c r="E804" s="11"/>
      <c r="F804" s="16"/>
      <c r="G804" s="53" t="str">
        <f t="shared" si="14"/>
        <v xml:space="preserve"> </v>
      </c>
    </row>
    <row r="805" spans="2:7" ht="20.100000000000001" customHeight="1">
      <c r="B805" s="11"/>
      <c r="C805" s="11"/>
      <c r="D805" s="15"/>
      <c r="E805" s="11"/>
      <c r="F805" s="16"/>
      <c r="G805" s="53" t="str">
        <f t="shared" si="14"/>
        <v xml:space="preserve"> </v>
      </c>
    </row>
    <row r="806" spans="2:7" ht="20.100000000000001" customHeight="1">
      <c r="B806" s="11"/>
      <c r="C806" s="11"/>
      <c r="D806" s="15"/>
      <c r="E806" s="11"/>
      <c r="F806" s="16"/>
      <c r="G806" s="53" t="str">
        <f t="shared" si="14"/>
        <v xml:space="preserve"> </v>
      </c>
    </row>
    <row r="807" spans="2:7" ht="20.100000000000001" customHeight="1">
      <c r="B807" s="11"/>
      <c r="C807" s="11"/>
      <c r="D807" s="15"/>
      <c r="E807" s="11"/>
      <c r="F807" s="16"/>
      <c r="G807" s="53" t="str">
        <f t="shared" si="14"/>
        <v xml:space="preserve"> </v>
      </c>
    </row>
    <row r="808" spans="2:7" ht="20.100000000000001" customHeight="1">
      <c r="B808" s="11"/>
      <c r="C808" s="11"/>
      <c r="D808" s="15"/>
      <c r="E808" s="11"/>
      <c r="F808" s="16"/>
      <c r="G808" s="53" t="str">
        <f t="shared" si="14"/>
        <v xml:space="preserve"> </v>
      </c>
    </row>
    <row r="809" spans="2:7" ht="20.100000000000001" customHeight="1">
      <c r="B809" s="11"/>
      <c r="C809" s="11"/>
      <c r="D809" s="15"/>
      <c r="E809" s="11"/>
      <c r="F809" s="16"/>
      <c r="G809" s="53" t="str">
        <f t="shared" si="14"/>
        <v xml:space="preserve"> </v>
      </c>
    </row>
    <row r="810" spans="2:7" ht="20.100000000000001" customHeight="1">
      <c r="B810" s="11"/>
      <c r="C810" s="11"/>
      <c r="D810" s="15"/>
      <c r="E810" s="11"/>
      <c r="F810" s="16"/>
      <c r="G810" s="53" t="str">
        <f t="shared" si="14"/>
        <v xml:space="preserve"> </v>
      </c>
    </row>
    <row r="811" spans="2:7" ht="20.100000000000001" customHeight="1">
      <c r="B811" s="11"/>
      <c r="C811" s="11"/>
      <c r="D811" s="15"/>
      <c r="E811" s="11"/>
      <c r="F811" s="16"/>
      <c r="G811" s="53" t="str">
        <f t="shared" si="14"/>
        <v xml:space="preserve"> </v>
      </c>
    </row>
    <row r="812" spans="2:7" ht="20.100000000000001" customHeight="1">
      <c r="B812" s="11"/>
      <c r="C812" s="11"/>
      <c r="D812" s="15"/>
      <c r="E812" s="11"/>
      <c r="F812" s="16"/>
      <c r="G812" s="53" t="str">
        <f t="shared" si="14"/>
        <v xml:space="preserve"> </v>
      </c>
    </row>
    <row r="813" spans="2:7" ht="20.100000000000001" customHeight="1">
      <c r="B813" s="11"/>
      <c r="C813" s="11"/>
      <c r="D813" s="15"/>
      <c r="E813" s="11"/>
      <c r="F813" s="16"/>
      <c r="G813" s="53" t="str">
        <f t="shared" si="14"/>
        <v xml:space="preserve"> </v>
      </c>
    </row>
    <row r="814" spans="2:7" ht="20.100000000000001" customHeight="1">
      <c r="B814" s="11"/>
      <c r="C814" s="11"/>
      <c r="D814" s="15"/>
      <c r="E814" s="11"/>
      <c r="F814" s="16"/>
      <c r="G814" s="53" t="str">
        <f t="shared" si="14"/>
        <v xml:space="preserve"> </v>
      </c>
    </row>
    <row r="815" spans="2:7" ht="20.100000000000001" customHeight="1">
      <c r="B815" s="11"/>
      <c r="C815" s="11"/>
      <c r="D815" s="15"/>
      <c r="E815" s="11"/>
      <c r="F815" s="16"/>
      <c r="G815" s="53" t="str">
        <f t="shared" si="14"/>
        <v xml:space="preserve"> </v>
      </c>
    </row>
    <row r="816" spans="2:7" ht="20.100000000000001" customHeight="1">
      <c r="B816" s="11"/>
      <c r="C816" s="11"/>
      <c r="D816" s="15"/>
      <c r="E816" s="11"/>
      <c r="F816" s="16"/>
      <c r="G816" s="53" t="str">
        <f t="shared" si="14"/>
        <v xml:space="preserve"> </v>
      </c>
    </row>
    <row r="817" spans="2:7" ht="20.100000000000001" customHeight="1">
      <c r="B817" s="11"/>
      <c r="C817" s="11"/>
      <c r="D817" s="15"/>
      <c r="E817" s="11"/>
      <c r="F817" s="16"/>
      <c r="G817" s="53" t="str">
        <f t="shared" si="14"/>
        <v xml:space="preserve"> </v>
      </c>
    </row>
    <row r="818" spans="2:7" ht="20.100000000000001" customHeight="1">
      <c r="B818" s="11"/>
      <c r="C818" s="11"/>
      <c r="D818" s="15"/>
      <c r="E818" s="11"/>
      <c r="F818" s="16"/>
      <c r="G818" s="53" t="str">
        <f t="shared" si="14"/>
        <v xml:space="preserve"> </v>
      </c>
    </row>
    <row r="819" spans="2:7" ht="20.100000000000001" customHeight="1">
      <c r="B819" s="11"/>
      <c r="C819" s="11"/>
      <c r="D819" s="15"/>
      <c r="E819" s="11"/>
      <c r="F819" s="16"/>
      <c r="G819" s="53" t="str">
        <f t="shared" si="14"/>
        <v xml:space="preserve"> </v>
      </c>
    </row>
    <row r="820" spans="2:7" ht="20.100000000000001" customHeight="1">
      <c r="B820" s="11"/>
      <c r="C820" s="11"/>
      <c r="D820" s="15"/>
      <c r="E820" s="11"/>
      <c r="F820" s="16"/>
      <c r="G820" s="53" t="str">
        <f t="shared" si="14"/>
        <v xml:space="preserve"> </v>
      </c>
    </row>
    <row r="821" spans="2:7" ht="20.100000000000001" customHeight="1">
      <c r="B821" s="11"/>
      <c r="C821" s="11"/>
      <c r="D821" s="15"/>
      <c r="E821" s="11"/>
      <c r="F821" s="16"/>
      <c r="G821" s="53" t="str">
        <f t="shared" si="14"/>
        <v xml:space="preserve"> </v>
      </c>
    </row>
    <row r="822" spans="2:7" ht="20.100000000000001" customHeight="1">
      <c r="B822" s="11"/>
      <c r="C822" s="11"/>
      <c r="D822" s="15"/>
      <c r="E822" s="11"/>
      <c r="F822" s="16"/>
      <c r="G822" s="53" t="str">
        <f t="shared" si="14"/>
        <v xml:space="preserve"> </v>
      </c>
    </row>
    <row r="823" spans="2:7" ht="20.100000000000001" customHeight="1">
      <c r="B823" s="11"/>
      <c r="C823" s="11"/>
      <c r="D823" s="15"/>
      <c r="E823" s="11"/>
      <c r="F823" s="16"/>
      <c r="G823" s="53" t="str">
        <f t="shared" si="14"/>
        <v xml:space="preserve"> </v>
      </c>
    </row>
    <row r="824" spans="2:7" ht="20.100000000000001" customHeight="1">
      <c r="B824" s="11"/>
      <c r="C824" s="11"/>
      <c r="D824" s="15"/>
      <c r="E824" s="11"/>
      <c r="F824" s="16"/>
      <c r="G824" s="53" t="str">
        <f t="shared" si="14"/>
        <v xml:space="preserve"> </v>
      </c>
    </row>
    <row r="825" spans="2:7" ht="20.100000000000001" customHeight="1">
      <c r="B825" s="11"/>
      <c r="C825" s="11"/>
      <c r="D825" s="15"/>
      <c r="E825" s="11"/>
      <c r="F825" s="16"/>
      <c r="G825" s="53" t="str">
        <f t="shared" si="14"/>
        <v xml:space="preserve"> </v>
      </c>
    </row>
    <row r="826" spans="2:7" ht="20.100000000000001" customHeight="1">
      <c r="B826" s="11"/>
      <c r="C826" s="11"/>
      <c r="D826" s="15"/>
      <c r="E826" s="11"/>
      <c r="F826" s="16"/>
      <c r="G826" s="53" t="str">
        <f t="shared" si="14"/>
        <v xml:space="preserve"> </v>
      </c>
    </row>
    <row r="827" spans="2:7" ht="20.100000000000001" customHeight="1">
      <c r="B827" s="11"/>
      <c r="C827" s="11"/>
      <c r="D827" s="15"/>
      <c r="E827" s="11"/>
      <c r="F827" s="16"/>
      <c r="G827" s="53" t="str">
        <f t="shared" si="14"/>
        <v xml:space="preserve"> </v>
      </c>
    </row>
    <row r="828" spans="2:7" ht="20.100000000000001" customHeight="1">
      <c r="B828" s="11"/>
      <c r="C828" s="11"/>
      <c r="D828" s="15"/>
      <c r="E828" s="11"/>
      <c r="F828" s="16"/>
      <c r="G828" s="53" t="str">
        <f t="shared" si="14"/>
        <v xml:space="preserve"> </v>
      </c>
    </row>
    <row r="829" spans="2:7" ht="20.100000000000001" customHeight="1">
      <c r="B829" s="11"/>
      <c r="C829" s="11"/>
      <c r="D829" s="15"/>
      <c r="E829" s="11"/>
      <c r="F829" s="16"/>
      <c r="G829" s="53" t="str">
        <f t="shared" si="14"/>
        <v xml:space="preserve"> </v>
      </c>
    </row>
    <row r="830" spans="2:7" ht="20.100000000000001" customHeight="1">
      <c r="B830" s="11"/>
      <c r="C830" s="11"/>
      <c r="D830" s="15"/>
      <c r="E830" s="11"/>
      <c r="F830" s="16"/>
      <c r="G830" s="53" t="str">
        <f t="shared" si="14"/>
        <v xml:space="preserve"> </v>
      </c>
    </row>
    <row r="831" spans="2:7" ht="20.100000000000001" customHeight="1">
      <c r="B831" s="11"/>
      <c r="C831" s="11"/>
      <c r="D831" s="15"/>
      <c r="E831" s="11"/>
      <c r="F831" s="16"/>
      <c r="G831" s="53" t="str">
        <f t="shared" si="14"/>
        <v xml:space="preserve"> </v>
      </c>
    </row>
    <row r="832" spans="2:7" ht="20.100000000000001" customHeight="1">
      <c r="B832" s="11"/>
      <c r="C832" s="11"/>
      <c r="D832" s="15"/>
      <c r="E832" s="11"/>
      <c r="F832" s="16"/>
      <c r="G832" s="53" t="str">
        <f t="shared" si="14"/>
        <v xml:space="preserve"> </v>
      </c>
    </row>
    <row r="833" spans="2:7" ht="20.100000000000001" customHeight="1">
      <c r="B833" s="11"/>
      <c r="C833" s="11"/>
      <c r="D833" s="15"/>
      <c r="E833" s="11"/>
      <c r="F833" s="16"/>
      <c r="G833" s="53" t="str">
        <f t="shared" si="14"/>
        <v xml:space="preserve"> </v>
      </c>
    </row>
    <row r="834" spans="2:7" ht="20.100000000000001" customHeight="1">
      <c r="B834" s="11"/>
      <c r="C834" s="11"/>
      <c r="D834" s="15"/>
      <c r="E834" s="11"/>
      <c r="F834" s="16"/>
      <c r="G834" s="53" t="str">
        <f t="shared" si="14"/>
        <v xml:space="preserve"> </v>
      </c>
    </row>
    <row r="835" spans="2:7" ht="20.100000000000001" customHeight="1">
      <c r="B835" s="11"/>
      <c r="C835" s="11"/>
      <c r="D835" s="15"/>
      <c r="E835" s="11"/>
      <c r="F835" s="16"/>
      <c r="G835" s="53" t="str">
        <f t="shared" si="14"/>
        <v xml:space="preserve"> </v>
      </c>
    </row>
    <row r="836" spans="2:7" ht="20.100000000000001" customHeight="1">
      <c r="B836" s="11"/>
      <c r="C836" s="11"/>
      <c r="D836" s="15"/>
      <c r="E836" s="11"/>
      <c r="F836" s="16"/>
      <c r="G836" s="53" t="str">
        <f t="shared" si="14"/>
        <v xml:space="preserve"> </v>
      </c>
    </row>
    <row r="837" spans="2:7" ht="20.100000000000001" customHeight="1">
      <c r="B837" s="11"/>
      <c r="C837" s="11"/>
      <c r="D837" s="15"/>
      <c r="E837" s="11"/>
      <c r="F837" s="16"/>
      <c r="G837" s="53" t="str">
        <f t="shared" si="14"/>
        <v xml:space="preserve"> </v>
      </c>
    </row>
    <row r="838" spans="2:7" ht="20.100000000000001" customHeight="1">
      <c r="B838" s="11"/>
      <c r="C838" s="11"/>
      <c r="D838" s="15"/>
      <c r="E838" s="11"/>
      <c r="F838" s="16"/>
      <c r="G838" s="53" t="str">
        <f t="shared" si="14"/>
        <v xml:space="preserve"> </v>
      </c>
    </row>
    <row r="839" spans="2:7" ht="20.100000000000001" customHeight="1">
      <c r="B839" s="11"/>
      <c r="C839" s="11"/>
      <c r="D839" s="15"/>
      <c r="E839" s="11"/>
      <c r="F839" s="16"/>
      <c r="G839" s="53" t="str">
        <f t="shared" si="14"/>
        <v xml:space="preserve"> </v>
      </c>
    </row>
    <row r="840" spans="2:7" ht="20.100000000000001" customHeight="1">
      <c r="B840" s="11"/>
      <c r="C840" s="11"/>
      <c r="D840" s="15"/>
      <c r="E840" s="11"/>
      <c r="F840" s="16"/>
      <c r="G840" s="53" t="str">
        <f t="shared" si="14"/>
        <v xml:space="preserve"> </v>
      </c>
    </row>
    <row r="841" spans="2:7" ht="20.100000000000001" customHeight="1">
      <c r="B841" s="11"/>
      <c r="C841" s="11"/>
      <c r="D841" s="15"/>
      <c r="E841" s="11"/>
      <c r="F841" s="16"/>
      <c r="G841" s="53" t="str">
        <f t="shared" si="14"/>
        <v xml:space="preserve"> </v>
      </c>
    </row>
    <row r="842" spans="2:7" ht="20.100000000000001" customHeight="1">
      <c r="B842" s="11"/>
      <c r="C842" s="11"/>
      <c r="D842" s="15"/>
      <c r="E842" s="11"/>
      <c r="F842" s="16"/>
      <c r="G842" s="53" t="str">
        <f t="shared" si="14"/>
        <v xml:space="preserve"> </v>
      </c>
    </row>
    <row r="843" spans="2:7" ht="20.100000000000001" customHeight="1">
      <c r="B843" s="11"/>
      <c r="C843" s="11"/>
      <c r="D843" s="15"/>
      <c r="E843" s="11"/>
      <c r="F843" s="16"/>
      <c r="G843" s="53" t="str">
        <f t="shared" si="14"/>
        <v xml:space="preserve"> </v>
      </c>
    </row>
    <row r="844" spans="2:7" ht="20.100000000000001" customHeight="1">
      <c r="B844" s="11"/>
      <c r="C844" s="11"/>
      <c r="D844" s="15"/>
      <c r="E844" s="11"/>
      <c r="F844" s="16"/>
      <c r="G844" s="53" t="str">
        <f t="shared" si="14"/>
        <v xml:space="preserve"> </v>
      </c>
    </row>
    <row r="845" spans="2:7" ht="20.100000000000001" customHeight="1">
      <c r="B845" s="11"/>
      <c r="C845" s="11"/>
      <c r="D845" s="15"/>
      <c r="E845" s="11"/>
      <c r="F845" s="16"/>
      <c r="G845" s="53" t="str">
        <f t="shared" si="14"/>
        <v xml:space="preserve"> </v>
      </c>
    </row>
    <row r="846" spans="2:7" ht="20.100000000000001" customHeight="1">
      <c r="B846" s="11"/>
      <c r="C846" s="11"/>
      <c r="D846" s="15"/>
      <c r="E846" s="11"/>
      <c r="F846" s="16"/>
      <c r="G846" s="53" t="str">
        <f t="shared" si="14"/>
        <v xml:space="preserve"> </v>
      </c>
    </row>
    <row r="847" spans="2:7" ht="20.100000000000001" customHeight="1">
      <c r="B847" s="11"/>
      <c r="C847" s="11"/>
      <c r="D847" s="15"/>
      <c r="E847" s="11"/>
      <c r="F847" s="16"/>
      <c r="G847" s="53" t="str">
        <f t="shared" si="14"/>
        <v xml:space="preserve"> </v>
      </c>
    </row>
    <row r="848" spans="2:7" ht="20.100000000000001" customHeight="1">
      <c r="B848" s="11"/>
      <c r="C848" s="11"/>
      <c r="D848" s="15"/>
      <c r="E848" s="11"/>
      <c r="F848" s="16"/>
      <c r="G848" s="53" t="str">
        <f t="shared" si="14"/>
        <v xml:space="preserve"> </v>
      </c>
    </row>
    <row r="849" spans="2:7" ht="20.100000000000001" customHeight="1">
      <c r="B849" s="11"/>
      <c r="C849" s="11"/>
      <c r="D849" s="15"/>
      <c r="E849" s="11"/>
      <c r="F849" s="16"/>
      <c r="G849" s="53" t="str">
        <f t="shared" si="14"/>
        <v xml:space="preserve"> </v>
      </c>
    </row>
    <row r="850" spans="2:7" ht="20.100000000000001" customHeight="1">
      <c r="B850" s="11"/>
      <c r="C850" s="11"/>
      <c r="D850" s="15"/>
      <c r="E850" s="11"/>
      <c r="F850" s="16"/>
      <c r="G850" s="53" t="str">
        <f t="shared" si="14"/>
        <v xml:space="preserve"> </v>
      </c>
    </row>
    <row r="851" spans="2:7" ht="20.100000000000001" customHeight="1">
      <c r="B851" s="11"/>
      <c r="C851" s="11"/>
      <c r="D851" s="15"/>
      <c r="E851" s="11"/>
      <c r="F851" s="16"/>
      <c r="G851" s="53" t="str">
        <f t="shared" si="14"/>
        <v xml:space="preserve"> </v>
      </c>
    </row>
    <row r="852" spans="2:7" ht="20.100000000000001" customHeight="1">
      <c r="B852" s="11"/>
      <c r="C852" s="11"/>
      <c r="D852" s="15"/>
      <c r="E852" s="11"/>
      <c r="F852" s="16"/>
      <c r="G852" s="53" t="str">
        <f t="shared" si="14"/>
        <v xml:space="preserve"> </v>
      </c>
    </row>
    <row r="853" spans="2:7" ht="20.100000000000001" customHeight="1">
      <c r="B853" s="11"/>
      <c r="C853" s="11"/>
      <c r="D853" s="15"/>
      <c r="E853" s="11"/>
      <c r="F853" s="16"/>
      <c r="G853" s="53" t="str">
        <f t="shared" si="14"/>
        <v xml:space="preserve"> </v>
      </c>
    </row>
    <row r="854" spans="2:7" ht="20.100000000000001" customHeight="1">
      <c r="B854" s="11"/>
      <c r="C854" s="11"/>
      <c r="D854" s="15"/>
      <c r="E854" s="11"/>
      <c r="F854" s="16"/>
      <c r="G854" s="53" t="str">
        <f t="shared" si="14"/>
        <v xml:space="preserve"> </v>
      </c>
    </row>
    <row r="855" spans="2:7" ht="20.100000000000001" customHeight="1">
      <c r="B855" s="11"/>
      <c r="C855" s="11"/>
      <c r="D855" s="15"/>
      <c r="E855" s="11"/>
      <c r="F855" s="16"/>
      <c r="G855" s="53" t="str">
        <f t="shared" si="14"/>
        <v xml:space="preserve"> </v>
      </c>
    </row>
    <row r="856" spans="2:7" ht="20.100000000000001" customHeight="1">
      <c r="B856" s="11"/>
      <c r="C856" s="11"/>
      <c r="D856" s="15"/>
      <c r="E856" s="11"/>
      <c r="F856" s="16"/>
      <c r="G856" s="53" t="str">
        <f t="shared" si="14"/>
        <v xml:space="preserve"> </v>
      </c>
    </row>
    <row r="857" spans="2:7" ht="20.100000000000001" customHeight="1">
      <c r="B857" s="11"/>
      <c r="C857" s="11"/>
      <c r="D857" s="15"/>
      <c r="E857" s="11"/>
      <c r="F857" s="16"/>
      <c r="G857" s="53" t="str">
        <f t="shared" si="14"/>
        <v xml:space="preserve"> </v>
      </c>
    </row>
    <row r="858" spans="2:7" ht="20.100000000000001" customHeight="1">
      <c r="B858" s="11"/>
      <c r="C858" s="11"/>
      <c r="D858" s="15"/>
      <c r="E858" s="11"/>
      <c r="F858" s="16"/>
      <c r="G858" s="53" t="str">
        <f t="shared" si="14"/>
        <v xml:space="preserve"> </v>
      </c>
    </row>
    <row r="859" spans="2:7" ht="20.100000000000001" customHeight="1">
      <c r="B859" s="11"/>
      <c r="C859" s="11"/>
      <c r="D859" s="15"/>
      <c r="E859" s="11"/>
      <c r="F859" s="16"/>
      <c r="G859" s="53" t="str">
        <f t="shared" si="14"/>
        <v xml:space="preserve"> </v>
      </c>
    </row>
    <row r="860" spans="2:7" ht="20.100000000000001" customHeight="1">
      <c r="B860" s="11"/>
      <c r="C860" s="11"/>
      <c r="D860" s="15"/>
      <c r="E860" s="11"/>
      <c r="F860" s="16"/>
      <c r="G860" s="53" t="str">
        <f t="shared" si="14"/>
        <v xml:space="preserve"> </v>
      </c>
    </row>
    <row r="861" spans="2:7" ht="20.100000000000001" customHeight="1">
      <c r="B861" s="11"/>
      <c r="C861" s="11"/>
      <c r="D861" s="15"/>
      <c r="E861" s="11"/>
      <c r="F861" s="16"/>
      <c r="G861" s="53" t="str">
        <f t="shared" si="14"/>
        <v xml:space="preserve"> </v>
      </c>
    </row>
    <row r="862" spans="2:7" ht="20.100000000000001" customHeight="1">
      <c r="B862" s="11"/>
      <c r="C862" s="11"/>
      <c r="D862" s="15"/>
      <c r="E862" s="11"/>
      <c r="F862" s="16"/>
      <c r="G862" s="53" t="str">
        <f t="shared" si="14"/>
        <v xml:space="preserve"> </v>
      </c>
    </row>
    <row r="863" spans="2:7" ht="20.100000000000001" customHeight="1">
      <c r="B863" s="11"/>
      <c r="C863" s="11"/>
      <c r="D863" s="15"/>
      <c r="E863" s="11"/>
      <c r="F863" s="16"/>
      <c r="G863" s="53" t="str">
        <f t="shared" si="14"/>
        <v xml:space="preserve"> </v>
      </c>
    </row>
    <row r="864" spans="2:7" ht="20.100000000000001" customHeight="1">
      <c r="B864" s="11"/>
      <c r="C864" s="11"/>
      <c r="D864" s="15"/>
      <c r="E864" s="11"/>
      <c r="F864" s="16"/>
      <c r="G864" s="53" t="str">
        <f t="shared" si="14"/>
        <v xml:space="preserve"> </v>
      </c>
    </row>
    <row r="865" spans="2:7" ht="20.100000000000001" customHeight="1">
      <c r="B865" s="11"/>
      <c r="C865" s="11"/>
      <c r="D865" s="15"/>
      <c r="E865" s="11"/>
      <c r="F865" s="16"/>
      <c r="G865" s="53" t="str">
        <f t="shared" si="14"/>
        <v xml:space="preserve"> </v>
      </c>
    </row>
    <row r="866" spans="2:7" ht="20.100000000000001" customHeight="1">
      <c r="B866" s="11"/>
      <c r="C866" s="11"/>
      <c r="D866" s="15"/>
      <c r="E866" s="11"/>
      <c r="F866" s="16"/>
      <c r="G866" s="53" t="str">
        <f t="shared" ref="G866:G929" si="15">IFERROR(IF(ISBLANK(C866)," ",IF(ISBLANK(D866),"NUM ARBOL",IF(ISBLANK(E866),"DAP",IF(ISBLANK(F866),"ALTURA",IF($E$33="DAP (cm)",PI()*((E866/100)^2)/4*F866*$F$9,IF($E$33="CAP (cm)",PI()*((E866/PI()/100)^2)/4*F866*$F$9))))))," ")</f>
        <v xml:space="preserve"> </v>
      </c>
    </row>
    <row r="867" spans="2:7" ht="20.100000000000001" customHeight="1">
      <c r="B867" s="11"/>
      <c r="C867" s="11"/>
      <c r="D867" s="15"/>
      <c r="E867" s="11"/>
      <c r="F867" s="16"/>
      <c r="G867" s="53" t="str">
        <f t="shared" si="15"/>
        <v xml:space="preserve"> </v>
      </c>
    </row>
    <row r="868" spans="2:7" ht="20.100000000000001" customHeight="1">
      <c r="B868" s="11"/>
      <c r="C868" s="11"/>
      <c r="D868" s="15"/>
      <c r="E868" s="11"/>
      <c r="F868" s="16"/>
      <c r="G868" s="53" t="str">
        <f t="shared" si="15"/>
        <v xml:space="preserve"> </v>
      </c>
    </row>
    <row r="869" spans="2:7" ht="20.100000000000001" customHeight="1">
      <c r="B869" s="11"/>
      <c r="C869" s="11"/>
      <c r="D869" s="15"/>
      <c r="E869" s="11"/>
      <c r="F869" s="16"/>
      <c r="G869" s="53" t="str">
        <f t="shared" si="15"/>
        <v xml:space="preserve"> </v>
      </c>
    </row>
    <row r="870" spans="2:7" ht="20.100000000000001" customHeight="1">
      <c r="B870" s="11"/>
      <c r="C870" s="11"/>
      <c r="D870" s="15"/>
      <c r="E870" s="11"/>
      <c r="F870" s="16"/>
      <c r="G870" s="53" t="str">
        <f t="shared" si="15"/>
        <v xml:space="preserve"> </v>
      </c>
    </row>
    <row r="871" spans="2:7" ht="20.100000000000001" customHeight="1">
      <c r="B871" s="11"/>
      <c r="C871" s="11"/>
      <c r="D871" s="15"/>
      <c r="E871" s="11"/>
      <c r="F871" s="16"/>
      <c r="G871" s="53" t="str">
        <f t="shared" si="15"/>
        <v xml:space="preserve"> </v>
      </c>
    </row>
    <row r="872" spans="2:7" ht="20.100000000000001" customHeight="1">
      <c r="B872" s="11"/>
      <c r="C872" s="11"/>
      <c r="D872" s="15"/>
      <c r="E872" s="11"/>
      <c r="F872" s="16"/>
      <c r="G872" s="53" t="str">
        <f t="shared" si="15"/>
        <v xml:space="preserve"> </v>
      </c>
    </row>
    <row r="873" spans="2:7" ht="20.100000000000001" customHeight="1">
      <c r="B873" s="11"/>
      <c r="C873" s="11"/>
      <c r="D873" s="15"/>
      <c r="E873" s="11"/>
      <c r="F873" s="16"/>
      <c r="G873" s="53" t="str">
        <f t="shared" si="15"/>
        <v xml:space="preserve"> </v>
      </c>
    </row>
    <row r="874" spans="2:7" ht="20.100000000000001" customHeight="1">
      <c r="B874" s="11"/>
      <c r="C874" s="11"/>
      <c r="D874" s="15"/>
      <c r="E874" s="11"/>
      <c r="F874" s="16"/>
      <c r="G874" s="53" t="str">
        <f t="shared" si="15"/>
        <v xml:space="preserve"> </v>
      </c>
    </row>
    <row r="875" spans="2:7" ht="20.100000000000001" customHeight="1">
      <c r="B875" s="11"/>
      <c r="C875" s="11"/>
      <c r="D875" s="15"/>
      <c r="E875" s="11"/>
      <c r="F875" s="16"/>
      <c r="G875" s="53" t="str">
        <f t="shared" si="15"/>
        <v xml:space="preserve"> </v>
      </c>
    </row>
    <row r="876" spans="2:7" ht="20.100000000000001" customHeight="1">
      <c r="B876" s="11"/>
      <c r="C876" s="11"/>
      <c r="D876" s="15"/>
      <c r="E876" s="11"/>
      <c r="F876" s="16"/>
      <c r="G876" s="53" t="str">
        <f t="shared" si="15"/>
        <v xml:space="preserve"> </v>
      </c>
    </row>
    <row r="877" spans="2:7" ht="20.100000000000001" customHeight="1">
      <c r="B877" s="11"/>
      <c r="C877" s="11"/>
      <c r="D877" s="15"/>
      <c r="E877" s="11"/>
      <c r="F877" s="16"/>
      <c r="G877" s="53" t="str">
        <f t="shared" si="15"/>
        <v xml:space="preserve"> </v>
      </c>
    </row>
    <row r="878" spans="2:7" ht="20.100000000000001" customHeight="1">
      <c r="B878" s="11"/>
      <c r="C878" s="11"/>
      <c r="D878" s="15"/>
      <c r="E878" s="11"/>
      <c r="F878" s="16"/>
      <c r="G878" s="53" t="str">
        <f t="shared" si="15"/>
        <v xml:space="preserve"> </v>
      </c>
    </row>
    <row r="879" spans="2:7" ht="20.100000000000001" customHeight="1">
      <c r="B879" s="11"/>
      <c r="C879" s="11"/>
      <c r="D879" s="15"/>
      <c r="E879" s="11"/>
      <c r="F879" s="16"/>
      <c r="G879" s="53" t="str">
        <f t="shared" si="15"/>
        <v xml:space="preserve"> </v>
      </c>
    </row>
    <row r="880" spans="2:7" ht="20.100000000000001" customHeight="1">
      <c r="B880" s="11"/>
      <c r="C880" s="11"/>
      <c r="D880" s="15"/>
      <c r="E880" s="11"/>
      <c r="F880" s="16"/>
      <c r="G880" s="53" t="str">
        <f t="shared" si="15"/>
        <v xml:space="preserve"> </v>
      </c>
    </row>
    <row r="881" spans="2:7" ht="20.100000000000001" customHeight="1">
      <c r="B881" s="11"/>
      <c r="C881" s="11"/>
      <c r="D881" s="15"/>
      <c r="E881" s="11"/>
      <c r="F881" s="16"/>
      <c r="G881" s="53" t="str">
        <f t="shared" si="15"/>
        <v xml:space="preserve"> </v>
      </c>
    </row>
    <row r="882" spans="2:7" ht="20.100000000000001" customHeight="1">
      <c r="B882" s="11"/>
      <c r="C882" s="11"/>
      <c r="D882" s="15"/>
      <c r="E882" s="11"/>
      <c r="F882" s="16"/>
      <c r="G882" s="53" t="str">
        <f t="shared" si="15"/>
        <v xml:space="preserve"> </v>
      </c>
    </row>
    <row r="883" spans="2:7" ht="20.100000000000001" customHeight="1">
      <c r="B883" s="11"/>
      <c r="C883" s="11"/>
      <c r="D883" s="15"/>
      <c r="E883" s="11"/>
      <c r="F883" s="16"/>
      <c r="G883" s="53" t="str">
        <f t="shared" si="15"/>
        <v xml:space="preserve"> </v>
      </c>
    </row>
    <row r="884" spans="2:7" ht="20.100000000000001" customHeight="1">
      <c r="B884" s="11"/>
      <c r="C884" s="11"/>
      <c r="D884" s="15"/>
      <c r="E884" s="11"/>
      <c r="F884" s="16"/>
      <c r="G884" s="53" t="str">
        <f t="shared" si="15"/>
        <v xml:space="preserve"> </v>
      </c>
    </row>
    <row r="885" spans="2:7" ht="20.100000000000001" customHeight="1">
      <c r="B885" s="11"/>
      <c r="C885" s="11"/>
      <c r="D885" s="15"/>
      <c r="E885" s="11"/>
      <c r="F885" s="16"/>
      <c r="G885" s="53" t="str">
        <f t="shared" si="15"/>
        <v xml:space="preserve"> </v>
      </c>
    </row>
    <row r="886" spans="2:7" ht="20.100000000000001" customHeight="1">
      <c r="B886" s="11"/>
      <c r="C886" s="11"/>
      <c r="D886" s="15"/>
      <c r="E886" s="11"/>
      <c r="F886" s="16"/>
      <c r="G886" s="53" t="str">
        <f t="shared" si="15"/>
        <v xml:space="preserve"> </v>
      </c>
    </row>
    <row r="887" spans="2:7" ht="20.100000000000001" customHeight="1">
      <c r="B887" s="11"/>
      <c r="C887" s="11"/>
      <c r="D887" s="15"/>
      <c r="E887" s="11"/>
      <c r="F887" s="16"/>
      <c r="G887" s="53" t="str">
        <f t="shared" si="15"/>
        <v xml:space="preserve"> </v>
      </c>
    </row>
    <row r="888" spans="2:7" ht="20.100000000000001" customHeight="1">
      <c r="B888" s="11"/>
      <c r="C888" s="11"/>
      <c r="D888" s="15"/>
      <c r="E888" s="11"/>
      <c r="F888" s="16"/>
      <c r="G888" s="53" t="str">
        <f t="shared" si="15"/>
        <v xml:space="preserve"> </v>
      </c>
    </row>
    <row r="889" spans="2:7" ht="20.100000000000001" customHeight="1">
      <c r="B889" s="11"/>
      <c r="C889" s="11"/>
      <c r="D889" s="15"/>
      <c r="E889" s="11"/>
      <c r="F889" s="16"/>
      <c r="G889" s="53" t="str">
        <f t="shared" si="15"/>
        <v xml:space="preserve"> </v>
      </c>
    </row>
    <row r="890" spans="2:7" ht="20.100000000000001" customHeight="1">
      <c r="B890" s="11"/>
      <c r="C890" s="11"/>
      <c r="D890" s="15"/>
      <c r="E890" s="11"/>
      <c r="F890" s="16"/>
      <c r="G890" s="53" t="str">
        <f t="shared" si="15"/>
        <v xml:space="preserve"> </v>
      </c>
    </row>
    <row r="891" spans="2:7" ht="20.100000000000001" customHeight="1">
      <c r="B891" s="11"/>
      <c r="C891" s="11"/>
      <c r="D891" s="15"/>
      <c r="E891" s="11"/>
      <c r="F891" s="16"/>
      <c r="G891" s="53" t="str">
        <f t="shared" si="15"/>
        <v xml:space="preserve"> </v>
      </c>
    </row>
    <row r="892" spans="2:7" ht="20.100000000000001" customHeight="1">
      <c r="B892" s="11"/>
      <c r="C892" s="11"/>
      <c r="D892" s="15"/>
      <c r="E892" s="11"/>
      <c r="F892" s="16"/>
      <c r="G892" s="53" t="str">
        <f t="shared" si="15"/>
        <v xml:space="preserve"> </v>
      </c>
    </row>
    <row r="893" spans="2:7" ht="20.100000000000001" customHeight="1">
      <c r="B893" s="11"/>
      <c r="C893" s="11"/>
      <c r="D893" s="15"/>
      <c r="E893" s="11"/>
      <c r="F893" s="16"/>
      <c r="G893" s="53" t="str">
        <f t="shared" si="15"/>
        <v xml:space="preserve"> </v>
      </c>
    </row>
    <row r="894" spans="2:7" ht="20.100000000000001" customHeight="1">
      <c r="B894" s="11"/>
      <c r="C894" s="11"/>
      <c r="D894" s="15"/>
      <c r="E894" s="11"/>
      <c r="F894" s="16"/>
      <c r="G894" s="53" t="str">
        <f t="shared" si="15"/>
        <v xml:space="preserve"> </v>
      </c>
    </row>
    <row r="895" spans="2:7" ht="20.100000000000001" customHeight="1">
      <c r="B895" s="11"/>
      <c r="C895" s="11"/>
      <c r="D895" s="15"/>
      <c r="E895" s="11"/>
      <c r="F895" s="16"/>
      <c r="G895" s="53" t="str">
        <f t="shared" si="15"/>
        <v xml:space="preserve"> </v>
      </c>
    </row>
    <row r="896" spans="2:7" ht="20.100000000000001" customHeight="1">
      <c r="B896" s="11"/>
      <c r="C896" s="11"/>
      <c r="D896" s="15"/>
      <c r="E896" s="11"/>
      <c r="F896" s="16"/>
      <c r="G896" s="53" t="str">
        <f t="shared" si="15"/>
        <v xml:space="preserve"> </v>
      </c>
    </row>
    <row r="897" spans="2:7" ht="20.100000000000001" customHeight="1">
      <c r="B897" s="11"/>
      <c r="C897" s="11"/>
      <c r="D897" s="15"/>
      <c r="E897" s="11"/>
      <c r="F897" s="16"/>
      <c r="G897" s="53" t="str">
        <f t="shared" si="15"/>
        <v xml:space="preserve"> </v>
      </c>
    </row>
    <row r="898" spans="2:7" ht="20.100000000000001" customHeight="1">
      <c r="B898" s="11"/>
      <c r="C898" s="11"/>
      <c r="D898" s="15"/>
      <c r="E898" s="11"/>
      <c r="F898" s="16"/>
      <c r="G898" s="53" t="str">
        <f t="shared" si="15"/>
        <v xml:space="preserve"> </v>
      </c>
    </row>
    <row r="899" spans="2:7" ht="20.100000000000001" customHeight="1">
      <c r="B899" s="11"/>
      <c r="C899" s="11"/>
      <c r="D899" s="15"/>
      <c r="E899" s="11"/>
      <c r="F899" s="16"/>
      <c r="G899" s="53" t="str">
        <f t="shared" si="15"/>
        <v xml:space="preserve"> </v>
      </c>
    </row>
    <row r="900" spans="2:7" ht="20.100000000000001" customHeight="1">
      <c r="B900" s="11"/>
      <c r="C900" s="11"/>
      <c r="D900" s="15"/>
      <c r="E900" s="11"/>
      <c r="F900" s="16"/>
      <c r="G900" s="53" t="str">
        <f t="shared" si="15"/>
        <v xml:space="preserve"> </v>
      </c>
    </row>
    <row r="901" spans="2:7" ht="20.100000000000001" customHeight="1">
      <c r="B901" s="11"/>
      <c r="C901" s="11"/>
      <c r="D901" s="15"/>
      <c r="E901" s="11"/>
      <c r="F901" s="16"/>
      <c r="G901" s="53" t="str">
        <f t="shared" si="15"/>
        <v xml:space="preserve"> </v>
      </c>
    </row>
    <row r="902" spans="2:7" ht="20.100000000000001" customHeight="1">
      <c r="B902" s="11"/>
      <c r="C902" s="11"/>
      <c r="D902" s="15"/>
      <c r="E902" s="11"/>
      <c r="F902" s="16"/>
      <c r="G902" s="53" t="str">
        <f t="shared" si="15"/>
        <v xml:space="preserve"> </v>
      </c>
    </row>
    <row r="903" spans="2:7" ht="20.100000000000001" customHeight="1">
      <c r="B903" s="11"/>
      <c r="C903" s="11"/>
      <c r="D903" s="15"/>
      <c r="E903" s="11"/>
      <c r="F903" s="16"/>
      <c r="G903" s="53" t="str">
        <f t="shared" si="15"/>
        <v xml:space="preserve"> </v>
      </c>
    </row>
    <row r="904" spans="2:7" ht="20.100000000000001" customHeight="1">
      <c r="B904" s="11"/>
      <c r="C904" s="11"/>
      <c r="D904" s="15"/>
      <c r="E904" s="11"/>
      <c r="F904" s="16"/>
      <c r="G904" s="53" t="str">
        <f t="shared" si="15"/>
        <v xml:space="preserve"> </v>
      </c>
    </row>
    <row r="905" spans="2:7" ht="20.100000000000001" customHeight="1">
      <c r="B905" s="11"/>
      <c r="C905" s="11"/>
      <c r="D905" s="15"/>
      <c r="E905" s="11"/>
      <c r="F905" s="16"/>
      <c r="G905" s="53" t="str">
        <f t="shared" si="15"/>
        <v xml:space="preserve"> </v>
      </c>
    </row>
    <row r="906" spans="2:7" ht="20.100000000000001" customHeight="1">
      <c r="B906" s="11"/>
      <c r="C906" s="11"/>
      <c r="D906" s="15"/>
      <c r="E906" s="11"/>
      <c r="F906" s="16"/>
      <c r="G906" s="53" t="str">
        <f t="shared" si="15"/>
        <v xml:space="preserve"> </v>
      </c>
    </row>
    <row r="907" spans="2:7" ht="20.100000000000001" customHeight="1">
      <c r="B907" s="11"/>
      <c r="C907" s="11"/>
      <c r="D907" s="15"/>
      <c r="E907" s="11"/>
      <c r="F907" s="16"/>
      <c r="G907" s="53" t="str">
        <f t="shared" si="15"/>
        <v xml:space="preserve"> </v>
      </c>
    </row>
    <row r="908" spans="2:7" ht="20.100000000000001" customHeight="1">
      <c r="B908" s="11"/>
      <c r="C908" s="11"/>
      <c r="D908" s="15"/>
      <c r="E908" s="11"/>
      <c r="F908" s="16"/>
      <c r="G908" s="53" t="str">
        <f t="shared" si="15"/>
        <v xml:space="preserve"> </v>
      </c>
    </row>
    <row r="909" spans="2:7" ht="20.100000000000001" customHeight="1">
      <c r="B909" s="11"/>
      <c r="C909" s="11"/>
      <c r="D909" s="15"/>
      <c r="E909" s="11"/>
      <c r="F909" s="16"/>
      <c r="G909" s="53" t="str">
        <f t="shared" si="15"/>
        <v xml:space="preserve"> </v>
      </c>
    </row>
    <row r="910" spans="2:7" ht="20.100000000000001" customHeight="1">
      <c r="B910" s="11"/>
      <c r="C910" s="11"/>
      <c r="D910" s="15"/>
      <c r="E910" s="11"/>
      <c r="F910" s="16"/>
      <c r="G910" s="53" t="str">
        <f t="shared" si="15"/>
        <v xml:space="preserve"> </v>
      </c>
    </row>
    <row r="911" spans="2:7" ht="20.100000000000001" customHeight="1">
      <c r="B911" s="11"/>
      <c r="C911" s="11"/>
      <c r="D911" s="15"/>
      <c r="E911" s="11"/>
      <c r="F911" s="16"/>
      <c r="G911" s="53" t="str">
        <f t="shared" si="15"/>
        <v xml:space="preserve"> </v>
      </c>
    </row>
    <row r="912" spans="2:7" ht="20.100000000000001" customHeight="1">
      <c r="B912" s="11"/>
      <c r="C912" s="11"/>
      <c r="D912" s="15"/>
      <c r="E912" s="11"/>
      <c r="F912" s="16"/>
      <c r="G912" s="53" t="str">
        <f t="shared" si="15"/>
        <v xml:space="preserve"> </v>
      </c>
    </row>
    <row r="913" spans="2:7" ht="20.100000000000001" customHeight="1">
      <c r="B913" s="11"/>
      <c r="C913" s="11"/>
      <c r="D913" s="15"/>
      <c r="E913" s="11"/>
      <c r="F913" s="16"/>
      <c r="G913" s="53" t="str">
        <f t="shared" si="15"/>
        <v xml:space="preserve"> </v>
      </c>
    </row>
    <row r="914" spans="2:7" ht="20.100000000000001" customHeight="1">
      <c r="B914" s="11"/>
      <c r="C914" s="11"/>
      <c r="D914" s="15"/>
      <c r="E914" s="11"/>
      <c r="F914" s="16"/>
      <c r="G914" s="53" t="str">
        <f t="shared" si="15"/>
        <v xml:space="preserve"> </v>
      </c>
    </row>
    <row r="915" spans="2:7" ht="20.100000000000001" customHeight="1">
      <c r="B915" s="11"/>
      <c r="C915" s="11"/>
      <c r="D915" s="15"/>
      <c r="E915" s="11"/>
      <c r="F915" s="16"/>
      <c r="G915" s="53" t="str">
        <f t="shared" si="15"/>
        <v xml:space="preserve"> </v>
      </c>
    </row>
    <row r="916" spans="2:7" ht="20.100000000000001" customHeight="1">
      <c r="B916" s="11"/>
      <c r="C916" s="11"/>
      <c r="D916" s="15"/>
      <c r="E916" s="11"/>
      <c r="F916" s="16"/>
      <c r="G916" s="53" t="str">
        <f t="shared" si="15"/>
        <v xml:space="preserve"> </v>
      </c>
    </row>
    <row r="917" spans="2:7" ht="20.100000000000001" customHeight="1">
      <c r="B917" s="11"/>
      <c r="C917" s="11"/>
      <c r="D917" s="15"/>
      <c r="E917" s="11"/>
      <c r="F917" s="16"/>
      <c r="G917" s="53" t="str">
        <f t="shared" si="15"/>
        <v xml:space="preserve"> </v>
      </c>
    </row>
    <row r="918" spans="2:7" ht="20.100000000000001" customHeight="1">
      <c r="B918" s="11"/>
      <c r="C918" s="11"/>
      <c r="D918" s="15"/>
      <c r="E918" s="11"/>
      <c r="F918" s="16"/>
      <c r="G918" s="53" t="str">
        <f t="shared" si="15"/>
        <v xml:space="preserve"> </v>
      </c>
    </row>
    <row r="919" spans="2:7" ht="20.100000000000001" customHeight="1">
      <c r="B919" s="11"/>
      <c r="C919" s="11"/>
      <c r="D919" s="15"/>
      <c r="E919" s="11"/>
      <c r="F919" s="16"/>
      <c r="G919" s="53" t="str">
        <f t="shared" si="15"/>
        <v xml:space="preserve"> </v>
      </c>
    </row>
    <row r="920" spans="2:7" ht="20.100000000000001" customHeight="1">
      <c r="B920" s="11"/>
      <c r="C920" s="11"/>
      <c r="D920" s="15"/>
      <c r="E920" s="11"/>
      <c r="F920" s="16"/>
      <c r="G920" s="53" t="str">
        <f t="shared" si="15"/>
        <v xml:space="preserve"> </v>
      </c>
    </row>
    <row r="921" spans="2:7" ht="20.100000000000001" customHeight="1">
      <c r="B921" s="11"/>
      <c r="C921" s="11"/>
      <c r="D921" s="15"/>
      <c r="E921" s="11"/>
      <c r="F921" s="16"/>
      <c r="G921" s="53" t="str">
        <f t="shared" si="15"/>
        <v xml:space="preserve"> </v>
      </c>
    </row>
    <row r="922" spans="2:7" ht="20.100000000000001" customHeight="1">
      <c r="B922" s="11"/>
      <c r="C922" s="11"/>
      <c r="D922" s="15"/>
      <c r="E922" s="11"/>
      <c r="F922" s="16"/>
      <c r="G922" s="53" t="str">
        <f t="shared" si="15"/>
        <v xml:space="preserve"> </v>
      </c>
    </row>
    <row r="923" spans="2:7" ht="20.100000000000001" customHeight="1">
      <c r="B923" s="11"/>
      <c r="C923" s="11"/>
      <c r="D923" s="15"/>
      <c r="E923" s="11"/>
      <c r="F923" s="16"/>
      <c r="G923" s="53" t="str">
        <f t="shared" si="15"/>
        <v xml:space="preserve"> </v>
      </c>
    </row>
    <row r="924" spans="2:7" ht="20.100000000000001" customHeight="1">
      <c r="B924" s="11"/>
      <c r="C924" s="11"/>
      <c r="D924" s="15"/>
      <c r="E924" s="11"/>
      <c r="F924" s="16"/>
      <c r="G924" s="53" t="str">
        <f t="shared" si="15"/>
        <v xml:space="preserve"> </v>
      </c>
    </row>
    <row r="925" spans="2:7" ht="20.100000000000001" customHeight="1">
      <c r="B925" s="11"/>
      <c r="C925" s="11"/>
      <c r="D925" s="15"/>
      <c r="E925" s="11"/>
      <c r="F925" s="16"/>
      <c r="G925" s="53" t="str">
        <f t="shared" si="15"/>
        <v xml:space="preserve"> </v>
      </c>
    </row>
    <row r="926" spans="2:7" ht="20.100000000000001" customHeight="1">
      <c r="B926" s="11"/>
      <c r="C926" s="11"/>
      <c r="D926" s="15"/>
      <c r="E926" s="11"/>
      <c r="F926" s="16"/>
      <c r="G926" s="53" t="str">
        <f t="shared" si="15"/>
        <v xml:space="preserve"> </v>
      </c>
    </row>
    <row r="927" spans="2:7" ht="20.100000000000001" customHeight="1">
      <c r="B927" s="11"/>
      <c r="C927" s="11"/>
      <c r="D927" s="15"/>
      <c r="E927" s="11"/>
      <c r="F927" s="16"/>
      <c r="G927" s="53" t="str">
        <f t="shared" si="15"/>
        <v xml:space="preserve"> </v>
      </c>
    </row>
    <row r="928" spans="2:7" ht="20.100000000000001" customHeight="1">
      <c r="B928" s="11"/>
      <c r="C928" s="11"/>
      <c r="D928" s="15"/>
      <c r="E928" s="11"/>
      <c r="F928" s="16"/>
      <c r="G928" s="53" t="str">
        <f t="shared" si="15"/>
        <v xml:space="preserve"> </v>
      </c>
    </row>
    <row r="929" spans="2:7" ht="20.100000000000001" customHeight="1">
      <c r="B929" s="11"/>
      <c r="C929" s="11"/>
      <c r="D929" s="15"/>
      <c r="E929" s="11"/>
      <c r="F929" s="16"/>
      <c r="G929" s="53" t="str">
        <f t="shared" si="15"/>
        <v xml:space="preserve"> </v>
      </c>
    </row>
    <row r="930" spans="2:7" ht="20.100000000000001" customHeight="1">
      <c r="B930" s="11"/>
      <c r="C930" s="11"/>
      <c r="D930" s="15"/>
      <c r="E930" s="11"/>
      <c r="F930" s="16"/>
      <c r="G930" s="53" t="str">
        <f t="shared" ref="G930:G993" si="16">IFERROR(IF(ISBLANK(C930)," ",IF(ISBLANK(D930),"NUM ARBOL",IF(ISBLANK(E930),"DAP",IF(ISBLANK(F930),"ALTURA",IF($E$33="DAP (cm)",PI()*((E930/100)^2)/4*F930*$F$9,IF($E$33="CAP (cm)",PI()*((E930/PI()/100)^2)/4*F930*$F$9))))))," ")</f>
        <v xml:space="preserve"> </v>
      </c>
    </row>
    <row r="931" spans="2:7" ht="20.100000000000001" customHeight="1">
      <c r="B931" s="11"/>
      <c r="C931" s="11"/>
      <c r="D931" s="15"/>
      <c r="E931" s="11"/>
      <c r="F931" s="16"/>
      <c r="G931" s="53" t="str">
        <f t="shared" si="16"/>
        <v xml:space="preserve"> </v>
      </c>
    </row>
    <row r="932" spans="2:7" ht="20.100000000000001" customHeight="1">
      <c r="B932" s="11"/>
      <c r="C932" s="11"/>
      <c r="D932" s="15"/>
      <c r="E932" s="11"/>
      <c r="F932" s="16"/>
      <c r="G932" s="53" t="str">
        <f t="shared" si="16"/>
        <v xml:space="preserve"> </v>
      </c>
    </row>
    <row r="933" spans="2:7" ht="20.100000000000001" customHeight="1">
      <c r="B933" s="11"/>
      <c r="C933" s="11"/>
      <c r="D933" s="15"/>
      <c r="E933" s="11"/>
      <c r="F933" s="16"/>
      <c r="G933" s="53" t="str">
        <f t="shared" si="16"/>
        <v xml:space="preserve"> </v>
      </c>
    </row>
    <row r="934" spans="2:7" ht="20.100000000000001" customHeight="1">
      <c r="B934" s="11"/>
      <c r="C934" s="11"/>
      <c r="D934" s="15"/>
      <c r="E934" s="11"/>
      <c r="F934" s="16"/>
      <c r="G934" s="53" t="str">
        <f t="shared" si="16"/>
        <v xml:space="preserve"> </v>
      </c>
    </row>
    <row r="935" spans="2:7" ht="20.100000000000001" customHeight="1">
      <c r="B935" s="11"/>
      <c r="C935" s="11"/>
      <c r="D935" s="15"/>
      <c r="E935" s="11"/>
      <c r="F935" s="16"/>
      <c r="G935" s="53" t="str">
        <f t="shared" si="16"/>
        <v xml:space="preserve"> </v>
      </c>
    </row>
    <row r="936" spans="2:7" ht="20.100000000000001" customHeight="1">
      <c r="B936" s="11"/>
      <c r="C936" s="11"/>
      <c r="D936" s="15"/>
      <c r="E936" s="11"/>
      <c r="F936" s="16"/>
      <c r="G936" s="53" t="str">
        <f t="shared" si="16"/>
        <v xml:space="preserve"> </v>
      </c>
    </row>
    <row r="937" spans="2:7" ht="20.100000000000001" customHeight="1">
      <c r="B937" s="11"/>
      <c r="C937" s="11"/>
      <c r="D937" s="15"/>
      <c r="E937" s="11"/>
      <c r="F937" s="16"/>
      <c r="G937" s="53" t="str">
        <f t="shared" si="16"/>
        <v xml:space="preserve"> </v>
      </c>
    </row>
    <row r="938" spans="2:7" ht="20.100000000000001" customHeight="1">
      <c r="B938" s="11"/>
      <c r="C938" s="11"/>
      <c r="D938" s="15"/>
      <c r="E938" s="11"/>
      <c r="F938" s="16"/>
      <c r="G938" s="53" t="str">
        <f t="shared" si="16"/>
        <v xml:space="preserve"> </v>
      </c>
    </row>
    <row r="939" spans="2:7" ht="20.100000000000001" customHeight="1">
      <c r="B939" s="11"/>
      <c r="C939" s="11"/>
      <c r="D939" s="15"/>
      <c r="E939" s="11"/>
      <c r="F939" s="16"/>
      <c r="G939" s="53" t="str">
        <f t="shared" si="16"/>
        <v xml:space="preserve"> </v>
      </c>
    </row>
    <row r="940" spans="2:7" ht="20.100000000000001" customHeight="1">
      <c r="B940" s="11"/>
      <c r="C940" s="11"/>
      <c r="D940" s="15"/>
      <c r="E940" s="11"/>
      <c r="F940" s="16"/>
      <c r="G940" s="53" t="str">
        <f t="shared" si="16"/>
        <v xml:space="preserve"> </v>
      </c>
    </row>
    <row r="941" spans="2:7" ht="20.100000000000001" customHeight="1">
      <c r="B941" s="11"/>
      <c r="C941" s="11"/>
      <c r="D941" s="15"/>
      <c r="E941" s="11"/>
      <c r="F941" s="16"/>
      <c r="G941" s="53" t="str">
        <f t="shared" si="16"/>
        <v xml:space="preserve"> </v>
      </c>
    </row>
    <row r="942" spans="2:7" ht="20.100000000000001" customHeight="1">
      <c r="B942" s="11"/>
      <c r="C942" s="11"/>
      <c r="D942" s="15"/>
      <c r="E942" s="11"/>
      <c r="F942" s="16"/>
      <c r="G942" s="53" t="str">
        <f t="shared" si="16"/>
        <v xml:space="preserve"> </v>
      </c>
    </row>
    <row r="943" spans="2:7" ht="20.100000000000001" customHeight="1">
      <c r="B943" s="11"/>
      <c r="C943" s="11"/>
      <c r="D943" s="15"/>
      <c r="E943" s="11"/>
      <c r="F943" s="16"/>
      <c r="G943" s="53" t="str">
        <f t="shared" si="16"/>
        <v xml:space="preserve"> </v>
      </c>
    </row>
    <row r="944" spans="2:7" ht="20.100000000000001" customHeight="1">
      <c r="B944" s="11"/>
      <c r="C944" s="11"/>
      <c r="D944" s="15"/>
      <c r="E944" s="11"/>
      <c r="F944" s="16"/>
      <c r="G944" s="53" t="str">
        <f t="shared" si="16"/>
        <v xml:space="preserve"> </v>
      </c>
    </row>
    <row r="945" spans="2:7" ht="20.100000000000001" customHeight="1">
      <c r="B945" s="11"/>
      <c r="C945" s="11"/>
      <c r="D945" s="15"/>
      <c r="E945" s="11"/>
      <c r="F945" s="16"/>
      <c r="G945" s="53" t="str">
        <f t="shared" si="16"/>
        <v xml:space="preserve"> </v>
      </c>
    </row>
    <row r="946" spans="2:7" ht="20.100000000000001" customHeight="1">
      <c r="B946" s="11"/>
      <c r="C946" s="11"/>
      <c r="D946" s="15"/>
      <c r="E946" s="11"/>
      <c r="F946" s="16"/>
      <c r="G946" s="53" t="str">
        <f t="shared" si="16"/>
        <v xml:space="preserve"> </v>
      </c>
    </row>
    <row r="947" spans="2:7" ht="20.100000000000001" customHeight="1">
      <c r="B947" s="11"/>
      <c r="C947" s="11"/>
      <c r="D947" s="15"/>
      <c r="E947" s="11"/>
      <c r="F947" s="16"/>
      <c r="G947" s="53" t="str">
        <f t="shared" si="16"/>
        <v xml:space="preserve"> </v>
      </c>
    </row>
    <row r="948" spans="2:7" ht="20.100000000000001" customHeight="1">
      <c r="B948" s="11"/>
      <c r="C948" s="11"/>
      <c r="D948" s="15"/>
      <c r="E948" s="11"/>
      <c r="F948" s="16"/>
      <c r="G948" s="53" t="str">
        <f t="shared" si="16"/>
        <v xml:space="preserve"> </v>
      </c>
    </row>
    <row r="949" spans="2:7" ht="20.100000000000001" customHeight="1">
      <c r="B949" s="11"/>
      <c r="C949" s="11"/>
      <c r="D949" s="15"/>
      <c r="E949" s="11"/>
      <c r="F949" s="16"/>
      <c r="G949" s="53" t="str">
        <f t="shared" si="16"/>
        <v xml:space="preserve"> </v>
      </c>
    </row>
    <row r="950" spans="2:7" ht="20.100000000000001" customHeight="1">
      <c r="B950" s="11"/>
      <c r="C950" s="11"/>
      <c r="D950" s="15"/>
      <c r="E950" s="11"/>
      <c r="F950" s="16"/>
      <c r="G950" s="53" t="str">
        <f t="shared" si="16"/>
        <v xml:space="preserve"> </v>
      </c>
    </row>
    <row r="951" spans="2:7" ht="20.100000000000001" customHeight="1">
      <c r="B951" s="11"/>
      <c r="C951" s="11"/>
      <c r="D951" s="15"/>
      <c r="E951" s="11"/>
      <c r="F951" s="16"/>
      <c r="G951" s="53" t="str">
        <f t="shared" si="16"/>
        <v xml:space="preserve"> </v>
      </c>
    </row>
    <row r="952" spans="2:7" ht="20.100000000000001" customHeight="1">
      <c r="B952" s="11"/>
      <c r="C952" s="11"/>
      <c r="D952" s="15"/>
      <c r="E952" s="11"/>
      <c r="F952" s="16"/>
      <c r="G952" s="53" t="str">
        <f t="shared" si="16"/>
        <v xml:space="preserve"> </v>
      </c>
    </row>
    <row r="953" spans="2:7" ht="20.100000000000001" customHeight="1">
      <c r="B953" s="11"/>
      <c r="C953" s="11"/>
      <c r="D953" s="15"/>
      <c r="E953" s="11"/>
      <c r="F953" s="16"/>
      <c r="G953" s="53" t="str">
        <f t="shared" si="16"/>
        <v xml:space="preserve"> </v>
      </c>
    </row>
    <row r="954" spans="2:7" ht="20.100000000000001" customHeight="1">
      <c r="B954" s="11"/>
      <c r="C954" s="11"/>
      <c r="D954" s="15"/>
      <c r="E954" s="11"/>
      <c r="F954" s="16"/>
      <c r="G954" s="53" t="str">
        <f t="shared" si="16"/>
        <v xml:space="preserve"> </v>
      </c>
    </row>
    <row r="955" spans="2:7" ht="20.100000000000001" customHeight="1">
      <c r="B955" s="11"/>
      <c r="C955" s="11"/>
      <c r="D955" s="15"/>
      <c r="E955" s="11"/>
      <c r="F955" s="16"/>
      <c r="G955" s="53" t="str">
        <f t="shared" si="16"/>
        <v xml:space="preserve"> </v>
      </c>
    </row>
    <row r="956" spans="2:7" ht="20.100000000000001" customHeight="1">
      <c r="B956" s="11"/>
      <c r="C956" s="11"/>
      <c r="D956" s="15"/>
      <c r="E956" s="11"/>
      <c r="F956" s="16"/>
      <c r="G956" s="53" t="str">
        <f t="shared" si="16"/>
        <v xml:space="preserve"> </v>
      </c>
    </row>
    <row r="957" spans="2:7" ht="20.100000000000001" customHeight="1">
      <c r="B957" s="11"/>
      <c r="C957" s="11"/>
      <c r="D957" s="15"/>
      <c r="E957" s="11"/>
      <c r="F957" s="16"/>
      <c r="G957" s="53" t="str">
        <f t="shared" si="16"/>
        <v xml:space="preserve"> </v>
      </c>
    </row>
    <row r="958" spans="2:7" ht="20.100000000000001" customHeight="1">
      <c r="B958" s="11"/>
      <c r="C958" s="11"/>
      <c r="D958" s="15"/>
      <c r="E958" s="11"/>
      <c r="F958" s="16"/>
      <c r="G958" s="53" t="str">
        <f t="shared" si="16"/>
        <v xml:space="preserve"> </v>
      </c>
    </row>
    <row r="959" spans="2:7" ht="20.100000000000001" customHeight="1">
      <c r="B959" s="11"/>
      <c r="C959" s="11"/>
      <c r="D959" s="15"/>
      <c r="E959" s="11"/>
      <c r="F959" s="16"/>
      <c r="G959" s="53" t="str">
        <f t="shared" si="16"/>
        <v xml:space="preserve"> </v>
      </c>
    </row>
    <row r="960" spans="2:7" ht="20.100000000000001" customHeight="1">
      <c r="B960" s="11"/>
      <c r="C960" s="11"/>
      <c r="D960" s="15"/>
      <c r="E960" s="11"/>
      <c r="F960" s="16"/>
      <c r="G960" s="53" t="str">
        <f t="shared" si="16"/>
        <v xml:space="preserve"> </v>
      </c>
    </row>
    <row r="961" spans="2:7" ht="20.100000000000001" customHeight="1">
      <c r="B961" s="11"/>
      <c r="C961" s="11"/>
      <c r="D961" s="15"/>
      <c r="E961" s="11"/>
      <c r="F961" s="16"/>
      <c r="G961" s="53" t="str">
        <f t="shared" si="16"/>
        <v xml:space="preserve"> </v>
      </c>
    </row>
    <row r="962" spans="2:7" ht="20.100000000000001" customHeight="1">
      <c r="B962" s="11"/>
      <c r="C962" s="11"/>
      <c r="D962" s="15"/>
      <c r="E962" s="11"/>
      <c r="F962" s="16"/>
      <c r="G962" s="53" t="str">
        <f t="shared" si="16"/>
        <v xml:space="preserve"> </v>
      </c>
    </row>
    <row r="963" spans="2:7" ht="20.100000000000001" customHeight="1">
      <c r="B963" s="11"/>
      <c r="C963" s="11"/>
      <c r="D963" s="15"/>
      <c r="E963" s="11"/>
      <c r="F963" s="16"/>
      <c r="G963" s="53" t="str">
        <f t="shared" si="16"/>
        <v xml:space="preserve"> </v>
      </c>
    </row>
    <row r="964" spans="2:7" ht="20.100000000000001" customHeight="1">
      <c r="B964" s="11"/>
      <c r="C964" s="11"/>
      <c r="D964" s="15"/>
      <c r="E964" s="11"/>
      <c r="F964" s="16"/>
      <c r="G964" s="53" t="str">
        <f t="shared" si="16"/>
        <v xml:space="preserve"> </v>
      </c>
    </row>
    <row r="965" spans="2:7" ht="20.100000000000001" customHeight="1">
      <c r="B965" s="11"/>
      <c r="C965" s="11"/>
      <c r="D965" s="15"/>
      <c r="E965" s="11"/>
      <c r="F965" s="16"/>
      <c r="G965" s="53" t="str">
        <f t="shared" si="16"/>
        <v xml:space="preserve"> </v>
      </c>
    </row>
    <row r="966" spans="2:7" ht="20.100000000000001" customHeight="1">
      <c r="B966" s="11"/>
      <c r="C966" s="11"/>
      <c r="D966" s="15"/>
      <c r="E966" s="11"/>
      <c r="F966" s="16"/>
      <c r="G966" s="53" t="str">
        <f t="shared" si="16"/>
        <v xml:space="preserve"> </v>
      </c>
    </row>
    <row r="967" spans="2:7" ht="20.100000000000001" customHeight="1">
      <c r="B967" s="11"/>
      <c r="C967" s="11"/>
      <c r="D967" s="15"/>
      <c r="E967" s="11"/>
      <c r="F967" s="16"/>
      <c r="G967" s="53" t="str">
        <f t="shared" si="16"/>
        <v xml:space="preserve"> </v>
      </c>
    </row>
    <row r="968" spans="2:7" ht="20.100000000000001" customHeight="1">
      <c r="B968" s="11"/>
      <c r="C968" s="11"/>
      <c r="D968" s="15"/>
      <c r="E968" s="11"/>
      <c r="F968" s="16"/>
      <c r="G968" s="53" t="str">
        <f t="shared" si="16"/>
        <v xml:space="preserve"> </v>
      </c>
    </row>
    <row r="969" spans="2:7" ht="20.100000000000001" customHeight="1">
      <c r="B969" s="11"/>
      <c r="C969" s="11"/>
      <c r="D969" s="15"/>
      <c r="E969" s="11"/>
      <c r="F969" s="16"/>
      <c r="G969" s="53" t="str">
        <f t="shared" si="16"/>
        <v xml:space="preserve"> </v>
      </c>
    </row>
    <row r="970" spans="2:7" ht="20.100000000000001" customHeight="1">
      <c r="B970" s="11"/>
      <c r="C970" s="11"/>
      <c r="D970" s="15"/>
      <c r="E970" s="11"/>
      <c r="F970" s="16"/>
      <c r="G970" s="53" t="str">
        <f t="shared" si="16"/>
        <v xml:space="preserve"> </v>
      </c>
    </row>
    <row r="971" spans="2:7" ht="20.100000000000001" customHeight="1">
      <c r="B971" s="11"/>
      <c r="C971" s="11"/>
      <c r="D971" s="15"/>
      <c r="E971" s="11"/>
      <c r="F971" s="16"/>
      <c r="G971" s="53" t="str">
        <f t="shared" si="16"/>
        <v xml:space="preserve"> </v>
      </c>
    </row>
    <row r="972" spans="2:7" ht="20.100000000000001" customHeight="1">
      <c r="B972" s="11"/>
      <c r="C972" s="11"/>
      <c r="D972" s="15"/>
      <c r="E972" s="11"/>
      <c r="F972" s="16"/>
      <c r="G972" s="53" t="str">
        <f t="shared" si="16"/>
        <v xml:space="preserve"> </v>
      </c>
    </row>
    <row r="973" spans="2:7" ht="20.100000000000001" customHeight="1">
      <c r="B973" s="11"/>
      <c r="C973" s="11"/>
      <c r="D973" s="15"/>
      <c r="E973" s="11"/>
      <c r="F973" s="16"/>
      <c r="G973" s="53" t="str">
        <f t="shared" si="16"/>
        <v xml:space="preserve"> </v>
      </c>
    </row>
    <row r="974" spans="2:7" ht="20.100000000000001" customHeight="1">
      <c r="B974" s="11"/>
      <c r="C974" s="11"/>
      <c r="D974" s="15"/>
      <c r="E974" s="11"/>
      <c r="F974" s="16"/>
      <c r="G974" s="53" t="str">
        <f t="shared" si="16"/>
        <v xml:space="preserve"> </v>
      </c>
    </row>
    <row r="975" spans="2:7" ht="20.100000000000001" customHeight="1">
      <c r="B975" s="11"/>
      <c r="C975" s="11"/>
      <c r="D975" s="15"/>
      <c r="E975" s="11"/>
      <c r="F975" s="16"/>
      <c r="G975" s="53" t="str">
        <f t="shared" si="16"/>
        <v xml:space="preserve"> </v>
      </c>
    </row>
    <row r="976" spans="2:7" ht="20.100000000000001" customHeight="1">
      <c r="B976" s="11"/>
      <c r="C976" s="11"/>
      <c r="D976" s="15"/>
      <c r="E976" s="11"/>
      <c r="F976" s="16"/>
      <c r="G976" s="53" t="str">
        <f t="shared" si="16"/>
        <v xml:space="preserve"> </v>
      </c>
    </row>
    <row r="977" spans="2:7" ht="20.100000000000001" customHeight="1">
      <c r="B977" s="11"/>
      <c r="C977" s="11"/>
      <c r="D977" s="15"/>
      <c r="E977" s="11"/>
      <c r="F977" s="16"/>
      <c r="G977" s="53" t="str">
        <f t="shared" si="16"/>
        <v xml:space="preserve"> </v>
      </c>
    </row>
    <row r="978" spans="2:7" ht="20.100000000000001" customHeight="1">
      <c r="B978" s="11"/>
      <c r="C978" s="11"/>
      <c r="D978" s="15"/>
      <c r="E978" s="11"/>
      <c r="F978" s="16"/>
      <c r="G978" s="53" t="str">
        <f t="shared" si="16"/>
        <v xml:space="preserve"> </v>
      </c>
    </row>
    <row r="979" spans="2:7" ht="20.100000000000001" customHeight="1">
      <c r="B979" s="11"/>
      <c r="C979" s="11"/>
      <c r="D979" s="15"/>
      <c r="E979" s="11"/>
      <c r="F979" s="16"/>
      <c r="G979" s="53" t="str">
        <f t="shared" si="16"/>
        <v xml:space="preserve"> </v>
      </c>
    </row>
    <row r="980" spans="2:7" ht="20.100000000000001" customHeight="1">
      <c r="B980" s="11"/>
      <c r="C980" s="11"/>
      <c r="D980" s="15"/>
      <c r="E980" s="11"/>
      <c r="F980" s="16"/>
      <c r="G980" s="53" t="str">
        <f t="shared" si="16"/>
        <v xml:space="preserve"> </v>
      </c>
    </row>
    <row r="981" spans="2:7" ht="20.100000000000001" customHeight="1">
      <c r="B981" s="11"/>
      <c r="C981" s="11"/>
      <c r="D981" s="15"/>
      <c r="E981" s="11"/>
      <c r="F981" s="16"/>
      <c r="G981" s="53" t="str">
        <f t="shared" si="16"/>
        <v xml:space="preserve"> </v>
      </c>
    </row>
    <row r="982" spans="2:7" ht="20.100000000000001" customHeight="1">
      <c r="B982" s="11"/>
      <c r="C982" s="11"/>
      <c r="D982" s="15"/>
      <c r="E982" s="11"/>
      <c r="F982" s="16"/>
      <c r="G982" s="53" t="str">
        <f t="shared" si="16"/>
        <v xml:space="preserve"> </v>
      </c>
    </row>
    <row r="983" spans="2:7" ht="20.100000000000001" customHeight="1">
      <c r="B983" s="11"/>
      <c r="C983" s="11"/>
      <c r="D983" s="15"/>
      <c r="E983" s="11"/>
      <c r="F983" s="16"/>
      <c r="G983" s="53" t="str">
        <f t="shared" si="16"/>
        <v xml:space="preserve"> </v>
      </c>
    </row>
    <row r="984" spans="2:7" ht="20.100000000000001" customHeight="1">
      <c r="B984" s="11"/>
      <c r="C984" s="11"/>
      <c r="D984" s="15"/>
      <c r="E984" s="11"/>
      <c r="F984" s="16"/>
      <c r="G984" s="53" t="str">
        <f t="shared" si="16"/>
        <v xml:space="preserve"> </v>
      </c>
    </row>
    <row r="985" spans="2:7" ht="20.100000000000001" customHeight="1">
      <c r="B985" s="11"/>
      <c r="C985" s="11"/>
      <c r="D985" s="15"/>
      <c r="E985" s="11"/>
      <c r="F985" s="16"/>
      <c r="G985" s="53" t="str">
        <f t="shared" si="16"/>
        <v xml:space="preserve"> </v>
      </c>
    </row>
    <row r="986" spans="2:7" ht="20.100000000000001" customHeight="1">
      <c r="B986" s="11"/>
      <c r="C986" s="11"/>
      <c r="D986" s="15"/>
      <c r="E986" s="11"/>
      <c r="F986" s="16"/>
      <c r="G986" s="53" t="str">
        <f t="shared" si="16"/>
        <v xml:space="preserve"> </v>
      </c>
    </row>
    <row r="987" spans="2:7" ht="20.100000000000001" customHeight="1">
      <c r="B987" s="11"/>
      <c r="C987" s="11"/>
      <c r="D987" s="15"/>
      <c r="E987" s="11"/>
      <c r="F987" s="16"/>
      <c r="G987" s="53" t="str">
        <f t="shared" si="16"/>
        <v xml:space="preserve"> </v>
      </c>
    </row>
    <row r="988" spans="2:7" ht="20.100000000000001" customHeight="1">
      <c r="B988" s="11"/>
      <c r="C988" s="11"/>
      <c r="D988" s="15"/>
      <c r="E988" s="11"/>
      <c r="F988" s="16"/>
      <c r="G988" s="53" t="str">
        <f t="shared" si="16"/>
        <v xml:space="preserve"> </v>
      </c>
    </row>
    <row r="989" spans="2:7" ht="20.100000000000001" customHeight="1">
      <c r="B989" s="11"/>
      <c r="C989" s="11"/>
      <c r="D989" s="15"/>
      <c r="E989" s="11"/>
      <c r="F989" s="16"/>
      <c r="G989" s="53" t="str">
        <f t="shared" si="16"/>
        <v xml:space="preserve"> </v>
      </c>
    </row>
    <row r="990" spans="2:7" ht="20.100000000000001" customHeight="1">
      <c r="B990" s="11"/>
      <c r="C990" s="11"/>
      <c r="D990" s="15"/>
      <c r="E990" s="11"/>
      <c r="F990" s="16"/>
      <c r="G990" s="53" t="str">
        <f t="shared" si="16"/>
        <v xml:space="preserve"> </v>
      </c>
    </row>
    <row r="991" spans="2:7" ht="20.100000000000001" customHeight="1">
      <c r="B991" s="11"/>
      <c r="C991" s="11"/>
      <c r="D991" s="15"/>
      <c r="E991" s="11"/>
      <c r="F991" s="16"/>
      <c r="G991" s="53" t="str">
        <f t="shared" si="16"/>
        <v xml:space="preserve"> </v>
      </c>
    </row>
    <row r="992" spans="2:7" ht="20.100000000000001" customHeight="1">
      <c r="B992" s="11"/>
      <c r="C992" s="11"/>
      <c r="D992" s="15"/>
      <c r="E992" s="11"/>
      <c r="F992" s="16"/>
      <c r="G992" s="53" t="str">
        <f t="shared" si="16"/>
        <v xml:space="preserve"> </v>
      </c>
    </row>
    <row r="993" spans="2:7" ht="20.100000000000001" customHeight="1">
      <c r="B993" s="11"/>
      <c r="C993" s="11"/>
      <c r="D993" s="15"/>
      <c r="E993" s="11"/>
      <c r="F993" s="16"/>
      <c r="G993" s="53" t="str">
        <f t="shared" si="16"/>
        <v xml:space="preserve"> </v>
      </c>
    </row>
    <row r="994" spans="2:7" ht="20.100000000000001" customHeight="1">
      <c r="B994" s="11"/>
      <c r="C994" s="11"/>
      <c r="D994" s="15"/>
      <c r="E994" s="11"/>
      <c r="F994" s="16"/>
      <c r="G994" s="53" t="str">
        <f t="shared" ref="G994:G1057" si="17">IFERROR(IF(ISBLANK(C994)," ",IF(ISBLANK(D994),"NUM ARBOL",IF(ISBLANK(E994),"DAP",IF(ISBLANK(F994),"ALTURA",IF($E$33="DAP (cm)",PI()*((E994/100)^2)/4*F994*$F$9,IF($E$33="CAP (cm)",PI()*((E994/PI()/100)^2)/4*F994*$F$9))))))," ")</f>
        <v xml:space="preserve"> </v>
      </c>
    </row>
    <row r="995" spans="2:7" ht="20.100000000000001" customHeight="1">
      <c r="B995" s="11"/>
      <c r="C995" s="11"/>
      <c r="D995" s="15"/>
      <c r="E995" s="11"/>
      <c r="F995" s="16"/>
      <c r="G995" s="53" t="str">
        <f t="shared" si="17"/>
        <v xml:space="preserve"> </v>
      </c>
    </row>
    <row r="996" spans="2:7" ht="20.100000000000001" customHeight="1">
      <c r="B996" s="11"/>
      <c r="C996" s="11"/>
      <c r="D996" s="15"/>
      <c r="E996" s="11"/>
      <c r="F996" s="16"/>
      <c r="G996" s="53" t="str">
        <f t="shared" si="17"/>
        <v xml:space="preserve"> </v>
      </c>
    </row>
    <row r="997" spans="2:7" ht="20.100000000000001" customHeight="1">
      <c r="B997" s="11"/>
      <c r="C997" s="11"/>
      <c r="D997" s="15"/>
      <c r="E997" s="11"/>
      <c r="F997" s="16"/>
      <c r="G997" s="53" t="str">
        <f t="shared" si="17"/>
        <v xml:space="preserve"> </v>
      </c>
    </row>
    <row r="998" spans="2:7" ht="20.100000000000001" customHeight="1">
      <c r="B998" s="11"/>
      <c r="C998" s="11"/>
      <c r="D998" s="15"/>
      <c r="E998" s="11"/>
      <c r="F998" s="16"/>
      <c r="G998" s="53" t="str">
        <f t="shared" si="17"/>
        <v xml:space="preserve"> </v>
      </c>
    </row>
    <row r="999" spans="2:7" ht="20.100000000000001" customHeight="1">
      <c r="B999" s="11"/>
      <c r="C999" s="11"/>
      <c r="D999" s="15"/>
      <c r="E999" s="11"/>
      <c r="F999" s="16"/>
      <c r="G999" s="53" t="str">
        <f t="shared" si="17"/>
        <v xml:space="preserve"> </v>
      </c>
    </row>
    <row r="1000" spans="2:7" ht="20.100000000000001" customHeight="1">
      <c r="B1000" s="11"/>
      <c r="C1000" s="11"/>
      <c r="D1000" s="15"/>
      <c r="E1000" s="11"/>
      <c r="F1000" s="16"/>
      <c r="G1000" s="53" t="str">
        <f t="shared" si="17"/>
        <v xml:space="preserve"> </v>
      </c>
    </row>
    <row r="1001" spans="2:7" ht="20.100000000000001" customHeight="1">
      <c r="B1001" s="11"/>
      <c r="C1001" s="11"/>
      <c r="D1001" s="15"/>
      <c r="E1001" s="11"/>
      <c r="F1001" s="16"/>
      <c r="G1001" s="53" t="str">
        <f t="shared" si="17"/>
        <v xml:space="preserve"> </v>
      </c>
    </row>
    <row r="1002" spans="2:7" ht="20.100000000000001" customHeight="1">
      <c r="B1002" s="11"/>
      <c r="C1002" s="11"/>
      <c r="D1002" s="15"/>
      <c r="E1002" s="11"/>
      <c r="F1002" s="16"/>
      <c r="G1002" s="53" t="str">
        <f t="shared" si="17"/>
        <v xml:space="preserve"> </v>
      </c>
    </row>
    <row r="1003" spans="2:7" ht="20.100000000000001" customHeight="1">
      <c r="B1003" s="11"/>
      <c r="C1003" s="11"/>
      <c r="D1003" s="15"/>
      <c r="E1003" s="11"/>
      <c r="F1003" s="16"/>
      <c r="G1003" s="53" t="str">
        <f t="shared" si="17"/>
        <v xml:space="preserve"> </v>
      </c>
    </row>
    <row r="1004" spans="2:7" ht="20.100000000000001" customHeight="1">
      <c r="B1004" s="11"/>
      <c r="C1004" s="11"/>
      <c r="D1004" s="15"/>
      <c r="E1004" s="11"/>
      <c r="F1004" s="16"/>
      <c r="G1004" s="53" t="str">
        <f t="shared" si="17"/>
        <v xml:space="preserve"> </v>
      </c>
    </row>
    <row r="1005" spans="2:7" ht="20.100000000000001" customHeight="1">
      <c r="B1005" s="11"/>
      <c r="C1005" s="11"/>
      <c r="D1005" s="15"/>
      <c r="E1005" s="11"/>
      <c r="F1005" s="16"/>
      <c r="G1005" s="53" t="str">
        <f t="shared" si="17"/>
        <v xml:space="preserve"> </v>
      </c>
    </row>
    <row r="1006" spans="2:7" ht="20.100000000000001" customHeight="1">
      <c r="B1006" s="11"/>
      <c r="C1006" s="11"/>
      <c r="D1006" s="15"/>
      <c r="E1006" s="11"/>
      <c r="F1006" s="16"/>
      <c r="G1006" s="53" t="str">
        <f t="shared" si="17"/>
        <v xml:space="preserve"> </v>
      </c>
    </row>
    <row r="1007" spans="2:7" ht="20.100000000000001" customHeight="1">
      <c r="B1007" s="11"/>
      <c r="C1007" s="11"/>
      <c r="D1007" s="15"/>
      <c r="E1007" s="11"/>
      <c r="F1007" s="16"/>
      <c r="G1007" s="53" t="str">
        <f t="shared" si="17"/>
        <v xml:space="preserve"> </v>
      </c>
    </row>
    <row r="1008" spans="2:7" ht="20.100000000000001" customHeight="1">
      <c r="B1008" s="11"/>
      <c r="C1008" s="11"/>
      <c r="D1008" s="15"/>
      <c r="E1008" s="11"/>
      <c r="F1008" s="16"/>
      <c r="G1008" s="53" t="str">
        <f t="shared" si="17"/>
        <v xml:space="preserve"> </v>
      </c>
    </row>
    <row r="1009" spans="2:7" ht="20.100000000000001" customHeight="1">
      <c r="B1009" s="11"/>
      <c r="C1009" s="11"/>
      <c r="D1009" s="15"/>
      <c r="E1009" s="11"/>
      <c r="F1009" s="16"/>
      <c r="G1009" s="53" t="str">
        <f t="shared" si="17"/>
        <v xml:space="preserve"> </v>
      </c>
    </row>
    <row r="1010" spans="2:7" ht="20.100000000000001" customHeight="1">
      <c r="B1010" s="11"/>
      <c r="C1010" s="11"/>
      <c r="D1010" s="15"/>
      <c r="E1010" s="11"/>
      <c r="F1010" s="16"/>
      <c r="G1010" s="53" t="str">
        <f t="shared" si="17"/>
        <v xml:space="preserve"> </v>
      </c>
    </row>
    <row r="1011" spans="2:7" ht="20.100000000000001" customHeight="1">
      <c r="B1011" s="11"/>
      <c r="C1011" s="11"/>
      <c r="D1011" s="15"/>
      <c r="E1011" s="11"/>
      <c r="F1011" s="16"/>
      <c r="G1011" s="53" t="str">
        <f t="shared" si="17"/>
        <v xml:space="preserve"> </v>
      </c>
    </row>
    <row r="1012" spans="2:7" ht="20.100000000000001" customHeight="1">
      <c r="B1012" s="11"/>
      <c r="C1012" s="11"/>
      <c r="D1012" s="15"/>
      <c r="E1012" s="11"/>
      <c r="F1012" s="16"/>
      <c r="G1012" s="53" t="str">
        <f t="shared" si="17"/>
        <v xml:space="preserve"> </v>
      </c>
    </row>
    <row r="1013" spans="2:7" ht="20.100000000000001" customHeight="1">
      <c r="B1013" s="11"/>
      <c r="C1013" s="11"/>
      <c r="D1013" s="15"/>
      <c r="E1013" s="11"/>
      <c r="F1013" s="16"/>
      <c r="G1013" s="53" t="str">
        <f t="shared" si="17"/>
        <v xml:space="preserve"> </v>
      </c>
    </row>
    <row r="1014" spans="2:7" ht="20.100000000000001" customHeight="1">
      <c r="B1014" s="11"/>
      <c r="C1014" s="11"/>
      <c r="D1014" s="15"/>
      <c r="E1014" s="11"/>
      <c r="F1014" s="16"/>
      <c r="G1014" s="53" t="str">
        <f t="shared" si="17"/>
        <v xml:space="preserve"> </v>
      </c>
    </row>
    <row r="1015" spans="2:7" ht="20.100000000000001" customHeight="1">
      <c r="B1015" s="11"/>
      <c r="C1015" s="11"/>
      <c r="D1015" s="15"/>
      <c r="E1015" s="11"/>
      <c r="F1015" s="16"/>
      <c r="G1015" s="53" t="str">
        <f t="shared" si="17"/>
        <v xml:space="preserve"> </v>
      </c>
    </row>
    <row r="1016" spans="2:7" ht="20.100000000000001" customHeight="1">
      <c r="B1016" s="11"/>
      <c r="C1016" s="11"/>
      <c r="D1016" s="15"/>
      <c r="E1016" s="11"/>
      <c r="F1016" s="16"/>
      <c r="G1016" s="53" t="str">
        <f t="shared" si="17"/>
        <v xml:space="preserve"> </v>
      </c>
    </row>
    <row r="1017" spans="2:7" ht="20.100000000000001" customHeight="1">
      <c r="B1017" s="11"/>
      <c r="C1017" s="11"/>
      <c r="D1017" s="15"/>
      <c r="E1017" s="11"/>
      <c r="F1017" s="16"/>
      <c r="G1017" s="53" t="str">
        <f t="shared" si="17"/>
        <v xml:space="preserve"> </v>
      </c>
    </row>
    <row r="1018" spans="2:7" ht="20.100000000000001" customHeight="1">
      <c r="B1018" s="11"/>
      <c r="C1018" s="11"/>
      <c r="D1018" s="15"/>
      <c r="E1018" s="11"/>
      <c r="F1018" s="16"/>
      <c r="G1018" s="53" t="str">
        <f t="shared" si="17"/>
        <v xml:space="preserve"> </v>
      </c>
    </row>
    <row r="1019" spans="2:7" ht="20.100000000000001" customHeight="1">
      <c r="B1019" s="11"/>
      <c r="C1019" s="11"/>
      <c r="D1019" s="15"/>
      <c r="E1019" s="11"/>
      <c r="F1019" s="16"/>
      <c r="G1019" s="53" t="str">
        <f t="shared" si="17"/>
        <v xml:space="preserve"> </v>
      </c>
    </row>
    <row r="1020" spans="2:7" ht="20.100000000000001" customHeight="1">
      <c r="B1020" s="11"/>
      <c r="C1020" s="11"/>
      <c r="D1020" s="15"/>
      <c r="E1020" s="11"/>
      <c r="F1020" s="16"/>
      <c r="G1020" s="53" t="str">
        <f t="shared" si="17"/>
        <v xml:space="preserve"> </v>
      </c>
    </row>
    <row r="1021" spans="2:7" ht="20.100000000000001" customHeight="1">
      <c r="B1021" s="11"/>
      <c r="C1021" s="11"/>
      <c r="D1021" s="15"/>
      <c r="E1021" s="11"/>
      <c r="F1021" s="16"/>
      <c r="G1021" s="53" t="str">
        <f t="shared" si="17"/>
        <v xml:space="preserve"> </v>
      </c>
    </row>
    <row r="1022" spans="2:7" ht="20.100000000000001" customHeight="1">
      <c r="B1022" s="11"/>
      <c r="C1022" s="11"/>
      <c r="D1022" s="15"/>
      <c r="E1022" s="11"/>
      <c r="F1022" s="16"/>
      <c r="G1022" s="53" t="str">
        <f t="shared" si="17"/>
        <v xml:space="preserve"> </v>
      </c>
    </row>
    <row r="1023" spans="2:7" ht="20.100000000000001" customHeight="1">
      <c r="B1023" s="11"/>
      <c r="C1023" s="11"/>
      <c r="D1023" s="15"/>
      <c r="E1023" s="11"/>
      <c r="F1023" s="16"/>
      <c r="G1023" s="53" t="str">
        <f t="shared" si="17"/>
        <v xml:space="preserve"> </v>
      </c>
    </row>
    <row r="1024" spans="2:7" ht="20.100000000000001" customHeight="1">
      <c r="B1024" s="11"/>
      <c r="C1024" s="11"/>
      <c r="D1024" s="15"/>
      <c r="E1024" s="11"/>
      <c r="F1024" s="16"/>
      <c r="G1024" s="53" t="str">
        <f t="shared" si="17"/>
        <v xml:space="preserve"> </v>
      </c>
    </row>
    <row r="1025" spans="2:7" ht="20.100000000000001" customHeight="1">
      <c r="B1025" s="11"/>
      <c r="C1025" s="11"/>
      <c r="D1025" s="15"/>
      <c r="E1025" s="11"/>
      <c r="F1025" s="16"/>
      <c r="G1025" s="53" t="str">
        <f t="shared" si="17"/>
        <v xml:space="preserve"> </v>
      </c>
    </row>
    <row r="1026" spans="2:7" ht="20.100000000000001" customHeight="1">
      <c r="B1026" s="11"/>
      <c r="C1026" s="11"/>
      <c r="D1026" s="15"/>
      <c r="E1026" s="11"/>
      <c r="F1026" s="16"/>
      <c r="G1026" s="53" t="str">
        <f t="shared" si="17"/>
        <v xml:space="preserve"> </v>
      </c>
    </row>
    <row r="1027" spans="2:7" ht="20.100000000000001" customHeight="1">
      <c r="B1027" s="11"/>
      <c r="C1027" s="11"/>
      <c r="D1027" s="15"/>
      <c r="E1027" s="11"/>
      <c r="F1027" s="16"/>
      <c r="G1027" s="53" t="str">
        <f t="shared" si="17"/>
        <v xml:space="preserve"> </v>
      </c>
    </row>
    <row r="1028" spans="2:7" ht="20.100000000000001" customHeight="1">
      <c r="B1028" s="11"/>
      <c r="C1028" s="11"/>
      <c r="D1028" s="15"/>
      <c r="E1028" s="11"/>
      <c r="F1028" s="16"/>
      <c r="G1028" s="53" t="str">
        <f t="shared" si="17"/>
        <v xml:space="preserve"> </v>
      </c>
    </row>
    <row r="1029" spans="2:7" ht="20.100000000000001" customHeight="1">
      <c r="B1029" s="11"/>
      <c r="C1029" s="11"/>
      <c r="D1029" s="15"/>
      <c r="E1029" s="11"/>
      <c r="F1029" s="16"/>
      <c r="G1029" s="53" t="str">
        <f t="shared" si="17"/>
        <v xml:space="preserve"> </v>
      </c>
    </row>
    <row r="1030" spans="2:7" ht="20.100000000000001" customHeight="1">
      <c r="B1030" s="11"/>
      <c r="C1030" s="11"/>
      <c r="D1030" s="15"/>
      <c r="E1030" s="11"/>
      <c r="F1030" s="16"/>
      <c r="G1030" s="53" t="str">
        <f t="shared" si="17"/>
        <v xml:space="preserve"> </v>
      </c>
    </row>
    <row r="1031" spans="2:7" ht="20.100000000000001" customHeight="1">
      <c r="B1031" s="11"/>
      <c r="C1031" s="11"/>
      <c r="D1031" s="15"/>
      <c r="E1031" s="11"/>
      <c r="F1031" s="16"/>
      <c r="G1031" s="53" t="str">
        <f t="shared" si="17"/>
        <v xml:space="preserve"> </v>
      </c>
    </row>
    <row r="1032" spans="2:7" ht="20.100000000000001" customHeight="1">
      <c r="B1032" s="11"/>
      <c r="C1032" s="11"/>
      <c r="D1032" s="15"/>
      <c r="E1032" s="11"/>
      <c r="F1032" s="16"/>
      <c r="G1032" s="53" t="str">
        <f t="shared" si="17"/>
        <v xml:space="preserve"> </v>
      </c>
    </row>
    <row r="1033" spans="2:7" ht="20.100000000000001" customHeight="1">
      <c r="B1033" s="11"/>
      <c r="C1033" s="11"/>
      <c r="D1033" s="15"/>
      <c r="E1033" s="11"/>
      <c r="F1033" s="16"/>
      <c r="G1033" s="53" t="str">
        <f t="shared" si="17"/>
        <v xml:space="preserve"> </v>
      </c>
    </row>
    <row r="1034" spans="2:7" ht="20.100000000000001" customHeight="1">
      <c r="B1034" s="11"/>
      <c r="C1034" s="11"/>
      <c r="D1034" s="15"/>
      <c r="E1034" s="11"/>
      <c r="F1034" s="16"/>
      <c r="G1034" s="53" t="str">
        <f t="shared" si="17"/>
        <v xml:space="preserve"> </v>
      </c>
    </row>
    <row r="1035" spans="2:7" ht="20.100000000000001" customHeight="1">
      <c r="B1035" s="11"/>
      <c r="C1035" s="11"/>
      <c r="D1035" s="15"/>
      <c r="E1035" s="11"/>
      <c r="F1035" s="16"/>
      <c r="G1035" s="53" t="str">
        <f t="shared" si="17"/>
        <v xml:space="preserve"> </v>
      </c>
    </row>
    <row r="1036" spans="2:7" ht="20.100000000000001" customHeight="1">
      <c r="B1036" s="11"/>
      <c r="C1036" s="11"/>
      <c r="D1036" s="15"/>
      <c r="E1036" s="11"/>
      <c r="F1036" s="16"/>
      <c r="G1036" s="53" t="str">
        <f t="shared" si="17"/>
        <v xml:space="preserve"> </v>
      </c>
    </row>
    <row r="1037" spans="2:7" ht="20.100000000000001" customHeight="1">
      <c r="B1037" s="11"/>
      <c r="C1037" s="11"/>
      <c r="D1037" s="15"/>
      <c r="E1037" s="11"/>
      <c r="F1037" s="16"/>
      <c r="G1037" s="53" t="str">
        <f t="shared" si="17"/>
        <v xml:space="preserve"> </v>
      </c>
    </row>
    <row r="1038" spans="2:7" ht="20.100000000000001" customHeight="1">
      <c r="B1038" s="11"/>
      <c r="C1038" s="11"/>
      <c r="D1038" s="15"/>
      <c r="E1038" s="11"/>
      <c r="F1038" s="16"/>
      <c r="G1038" s="53" t="str">
        <f t="shared" si="17"/>
        <v xml:space="preserve"> </v>
      </c>
    </row>
    <row r="1039" spans="2:7" ht="20.100000000000001" customHeight="1">
      <c r="B1039" s="11"/>
      <c r="C1039" s="11"/>
      <c r="D1039" s="15"/>
      <c r="E1039" s="11"/>
      <c r="F1039" s="16"/>
      <c r="G1039" s="53" t="str">
        <f t="shared" si="17"/>
        <v xml:space="preserve"> </v>
      </c>
    </row>
    <row r="1040" spans="2:7" ht="20.100000000000001" customHeight="1">
      <c r="B1040" s="11"/>
      <c r="C1040" s="11"/>
      <c r="D1040" s="15"/>
      <c r="E1040" s="11"/>
      <c r="F1040" s="16"/>
      <c r="G1040" s="53" t="str">
        <f t="shared" si="17"/>
        <v xml:space="preserve"> </v>
      </c>
    </row>
    <row r="1041" spans="2:7" ht="20.100000000000001" customHeight="1">
      <c r="B1041" s="11"/>
      <c r="C1041" s="11"/>
      <c r="D1041" s="15"/>
      <c r="E1041" s="11"/>
      <c r="F1041" s="16"/>
      <c r="G1041" s="53" t="str">
        <f t="shared" si="17"/>
        <v xml:space="preserve"> </v>
      </c>
    </row>
    <row r="1042" spans="2:7" ht="20.100000000000001" customHeight="1">
      <c r="B1042" s="11"/>
      <c r="C1042" s="11"/>
      <c r="D1042" s="15"/>
      <c r="E1042" s="11"/>
      <c r="F1042" s="16"/>
      <c r="G1042" s="53" t="str">
        <f t="shared" si="17"/>
        <v xml:space="preserve"> </v>
      </c>
    </row>
    <row r="1043" spans="2:7" ht="20.100000000000001" customHeight="1">
      <c r="B1043" s="11"/>
      <c r="C1043" s="11"/>
      <c r="D1043" s="15"/>
      <c r="E1043" s="11"/>
      <c r="F1043" s="16"/>
      <c r="G1043" s="53" t="str">
        <f t="shared" si="17"/>
        <v xml:space="preserve"> </v>
      </c>
    </row>
    <row r="1044" spans="2:7" ht="20.100000000000001" customHeight="1">
      <c r="B1044" s="11"/>
      <c r="C1044" s="11"/>
      <c r="D1044" s="15"/>
      <c r="E1044" s="11"/>
      <c r="F1044" s="16"/>
      <c r="G1044" s="53" t="str">
        <f t="shared" si="17"/>
        <v xml:space="preserve"> </v>
      </c>
    </row>
    <row r="1045" spans="2:7" ht="20.100000000000001" customHeight="1">
      <c r="B1045" s="11"/>
      <c r="C1045" s="11"/>
      <c r="D1045" s="15"/>
      <c r="E1045" s="11"/>
      <c r="F1045" s="16"/>
      <c r="G1045" s="53" t="str">
        <f t="shared" si="17"/>
        <v xml:space="preserve"> </v>
      </c>
    </row>
    <row r="1046" spans="2:7" ht="20.100000000000001" customHeight="1">
      <c r="B1046" s="11"/>
      <c r="C1046" s="11"/>
      <c r="D1046" s="15"/>
      <c r="E1046" s="11"/>
      <c r="F1046" s="16"/>
      <c r="G1046" s="53" t="str">
        <f t="shared" si="17"/>
        <v xml:space="preserve"> </v>
      </c>
    </row>
    <row r="1047" spans="2:7" ht="20.100000000000001" customHeight="1">
      <c r="B1047" s="11"/>
      <c r="C1047" s="11"/>
      <c r="D1047" s="15"/>
      <c r="E1047" s="11"/>
      <c r="F1047" s="16"/>
      <c r="G1047" s="53" t="str">
        <f t="shared" si="17"/>
        <v xml:space="preserve"> </v>
      </c>
    </row>
    <row r="1048" spans="2:7" ht="20.100000000000001" customHeight="1">
      <c r="B1048" s="11"/>
      <c r="C1048" s="11"/>
      <c r="D1048" s="15"/>
      <c r="E1048" s="11"/>
      <c r="F1048" s="16"/>
      <c r="G1048" s="53" t="str">
        <f t="shared" si="17"/>
        <v xml:space="preserve"> </v>
      </c>
    </row>
    <row r="1049" spans="2:7" ht="20.100000000000001" customHeight="1">
      <c r="B1049" s="11"/>
      <c r="C1049" s="11"/>
      <c r="D1049" s="15"/>
      <c r="E1049" s="11"/>
      <c r="F1049" s="16"/>
      <c r="G1049" s="53" t="str">
        <f t="shared" si="17"/>
        <v xml:space="preserve"> </v>
      </c>
    </row>
    <row r="1050" spans="2:7" ht="20.100000000000001" customHeight="1">
      <c r="B1050" s="11"/>
      <c r="C1050" s="11"/>
      <c r="D1050" s="15"/>
      <c r="E1050" s="11"/>
      <c r="F1050" s="16"/>
      <c r="G1050" s="53" t="str">
        <f t="shared" si="17"/>
        <v xml:space="preserve"> </v>
      </c>
    </row>
    <row r="1051" spans="2:7" ht="20.100000000000001" customHeight="1">
      <c r="B1051" s="11"/>
      <c r="C1051" s="11"/>
      <c r="D1051" s="15"/>
      <c r="E1051" s="11"/>
      <c r="F1051" s="16"/>
      <c r="G1051" s="53" t="str">
        <f t="shared" si="17"/>
        <v xml:space="preserve"> </v>
      </c>
    </row>
    <row r="1052" spans="2:7" ht="20.100000000000001" customHeight="1">
      <c r="B1052" s="11"/>
      <c r="C1052" s="11"/>
      <c r="D1052" s="15"/>
      <c r="E1052" s="11"/>
      <c r="F1052" s="16"/>
      <c r="G1052" s="53" t="str">
        <f t="shared" si="17"/>
        <v xml:space="preserve"> </v>
      </c>
    </row>
    <row r="1053" spans="2:7" ht="20.100000000000001" customHeight="1">
      <c r="B1053" s="11"/>
      <c r="C1053" s="11"/>
      <c r="D1053" s="15"/>
      <c r="E1053" s="11"/>
      <c r="F1053" s="16"/>
      <c r="G1053" s="53" t="str">
        <f t="shared" si="17"/>
        <v xml:space="preserve"> </v>
      </c>
    </row>
    <row r="1054" spans="2:7" ht="20.100000000000001" customHeight="1">
      <c r="B1054" s="11"/>
      <c r="C1054" s="11"/>
      <c r="D1054" s="15"/>
      <c r="E1054" s="11"/>
      <c r="F1054" s="16"/>
      <c r="G1054" s="53" t="str">
        <f t="shared" si="17"/>
        <v xml:space="preserve"> </v>
      </c>
    </row>
    <row r="1055" spans="2:7" ht="20.100000000000001" customHeight="1">
      <c r="B1055" s="11"/>
      <c r="C1055" s="11"/>
      <c r="D1055" s="15"/>
      <c r="E1055" s="11"/>
      <c r="F1055" s="16"/>
      <c r="G1055" s="53" t="str">
        <f t="shared" si="17"/>
        <v xml:space="preserve"> </v>
      </c>
    </row>
    <row r="1056" spans="2:7" ht="20.100000000000001" customHeight="1">
      <c r="B1056" s="11"/>
      <c r="C1056" s="11"/>
      <c r="D1056" s="15"/>
      <c r="E1056" s="11"/>
      <c r="F1056" s="16"/>
      <c r="G1056" s="53" t="str">
        <f t="shared" si="17"/>
        <v xml:space="preserve"> </v>
      </c>
    </row>
    <row r="1057" spans="2:7" ht="20.100000000000001" customHeight="1">
      <c r="B1057" s="11"/>
      <c r="C1057" s="11"/>
      <c r="D1057" s="15"/>
      <c r="E1057" s="11"/>
      <c r="F1057" s="16"/>
      <c r="G1057" s="53" t="str">
        <f t="shared" si="17"/>
        <v xml:space="preserve"> </v>
      </c>
    </row>
    <row r="1058" spans="2:7" ht="20.100000000000001" customHeight="1">
      <c r="B1058" s="11"/>
      <c r="C1058" s="11"/>
      <c r="D1058" s="15"/>
      <c r="E1058" s="11"/>
      <c r="F1058" s="16"/>
      <c r="G1058" s="53" t="str">
        <f t="shared" ref="G1058:G1121" si="18">IFERROR(IF(ISBLANK(C1058)," ",IF(ISBLANK(D1058),"NUM ARBOL",IF(ISBLANK(E1058),"DAP",IF(ISBLANK(F1058),"ALTURA",IF($E$33="DAP (cm)",PI()*((E1058/100)^2)/4*F1058*$F$9,IF($E$33="CAP (cm)",PI()*((E1058/PI()/100)^2)/4*F1058*$F$9))))))," ")</f>
        <v xml:space="preserve"> </v>
      </c>
    </row>
    <row r="1059" spans="2:7" ht="20.100000000000001" customHeight="1">
      <c r="B1059" s="11"/>
      <c r="C1059" s="11"/>
      <c r="D1059" s="15"/>
      <c r="E1059" s="11"/>
      <c r="F1059" s="16"/>
      <c r="G1059" s="53" t="str">
        <f t="shared" si="18"/>
        <v xml:space="preserve"> </v>
      </c>
    </row>
    <row r="1060" spans="2:7" ht="20.100000000000001" customHeight="1">
      <c r="B1060" s="11"/>
      <c r="C1060" s="11"/>
      <c r="D1060" s="15"/>
      <c r="E1060" s="11"/>
      <c r="F1060" s="16"/>
      <c r="G1060" s="53" t="str">
        <f t="shared" si="18"/>
        <v xml:space="preserve"> </v>
      </c>
    </row>
    <row r="1061" spans="2:7" ht="20.100000000000001" customHeight="1">
      <c r="B1061" s="11"/>
      <c r="C1061" s="11"/>
      <c r="D1061" s="15"/>
      <c r="E1061" s="11"/>
      <c r="F1061" s="16"/>
      <c r="G1061" s="53" t="str">
        <f t="shared" si="18"/>
        <v xml:space="preserve"> </v>
      </c>
    </row>
    <row r="1062" spans="2:7" ht="20.100000000000001" customHeight="1">
      <c r="B1062" s="11"/>
      <c r="C1062" s="11"/>
      <c r="D1062" s="15"/>
      <c r="E1062" s="11"/>
      <c r="F1062" s="16"/>
      <c r="G1062" s="53" t="str">
        <f t="shared" si="18"/>
        <v xml:space="preserve"> </v>
      </c>
    </row>
    <row r="1063" spans="2:7" ht="20.100000000000001" customHeight="1">
      <c r="B1063" s="11"/>
      <c r="C1063" s="11"/>
      <c r="D1063" s="15"/>
      <c r="E1063" s="11"/>
      <c r="F1063" s="16"/>
      <c r="G1063" s="53" t="str">
        <f t="shared" si="18"/>
        <v xml:space="preserve"> </v>
      </c>
    </row>
    <row r="1064" spans="2:7" ht="20.100000000000001" customHeight="1">
      <c r="B1064" s="11"/>
      <c r="C1064" s="11"/>
      <c r="D1064" s="15"/>
      <c r="E1064" s="11"/>
      <c r="F1064" s="16"/>
      <c r="G1064" s="53" t="str">
        <f t="shared" si="18"/>
        <v xml:space="preserve"> </v>
      </c>
    </row>
    <row r="1065" spans="2:7" ht="20.100000000000001" customHeight="1">
      <c r="B1065" s="11"/>
      <c r="C1065" s="11"/>
      <c r="D1065" s="15"/>
      <c r="E1065" s="11"/>
      <c r="F1065" s="16"/>
      <c r="G1065" s="53" t="str">
        <f t="shared" si="18"/>
        <v xml:space="preserve"> </v>
      </c>
    </row>
    <row r="1066" spans="2:7" ht="20.100000000000001" customHeight="1">
      <c r="B1066" s="11"/>
      <c r="C1066" s="11"/>
      <c r="D1066" s="15"/>
      <c r="E1066" s="11"/>
      <c r="F1066" s="16"/>
      <c r="G1066" s="53" t="str">
        <f t="shared" si="18"/>
        <v xml:space="preserve"> </v>
      </c>
    </row>
    <row r="1067" spans="2:7" ht="20.100000000000001" customHeight="1">
      <c r="B1067" s="11"/>
      <c r="C1067" s="11"/>
      <c r="D1067" s="15"/>
      <c r="E1067" s="11"/>
      <c r="F1067" s="16"/>
      <c r="G1067" s="53" t="str">
        <f t="shared" si="18"/>
        <v xml:space="preserve"> </v>
      </c>
    </row>
    <row r="1068" spans="2:7" ht="20.100000000000001" customHeight="1">
      <c r="B1068" s="11"/>
      <c r="C1068" s="11"/>
      <c r="D1068" s="15"/>
      <c r="E1068" s="11"/>
      <c r="F1068" s="16"/>
      <c r="G1068" s="53" t="str">
        <f t="shared" si="18"/>
        <v xml:space="preserve"> </v>
      </c>
    </row>
    <row r="1069" spans="2:7" ht="20.100000000000001" customHeight="1">
      <c r="B1069" s="11"/>
      <c r="C1069" s="11"/>
      <c r="D1069" s="15"/>
      <c r="E1069" s="11"/>
      <c r="F1069" s="16"/>
      <c r="G1069" s="53" t="str">
        <f t="shared" si="18"/>
        <v xml:space="preserve"> </v>
      </c>
    </row>
    <row r="1070" spans="2:7" ht="20.100000000000001" customHeight="1">
      <c r="B1070" s="11"/>
      <c r="C1070" s="11"/>
      <c r="D1070" s="15"/>
      <c r="E1070" s="11"/>
      <c r="F1070" s="16"/>
      <c r="G1070" s="53" t="str">
        <f t="shared" si="18"/>
        <v xml:space="preserve"> </v>
      </c>
    </row>
    <row r="1071" spans="2:7" ht="20.100000000000001" customHeight="1">
      <c r="B1071" s="11"/>
      <c r="C1071" s="11"/>
      <c r="D1071" s="15"/>
      <c r="E1071" s="11"/>
      <c r="F1071" s="16"/>
      <c r="G1071" s="53" t="str">
        <f t="shared" si="18"/>
        <v xml:space="preserve"> </v>
      </c>
    </row>
    <row r="1072" spans="2:7" ht="20.100000000000001" customHeight="1">
      <c r="B1072" s="11"/>
      <c r="C1072" s="11"/>
      <c r="D1072" s="15"/>
      <c r="E1072" s="11"/>
      <c r="F1072" s="16"/>
      <c r="G1072" s="53" t="str">
        <f t="shared" si="18"/>
        <v xml:space="preserve"> </v>
      </c>
    </row>
    <row r="1073" spans="2:7" ht="20.100000000000001" customHeight="1">
      <c r="B1073" s="11"/>
      <c r="C1073" s="11"/>
      <c r="D1073" s="15"/>
      <c r="E1073" s="11"/>
      <c r="F1073" s="16"/>
      <c r="G1073" s="53" t="str">
        <f t="shared" si="18"/>
        <v xml:space="preserve"> </v>
      </c>
    </row>
    <row r="1074" spans="2:7" ht="20.100000000000001" customHeight="1">
      <c r="B1074" s="11"/>
      <c r="C1074" s="11"/>
      <c r="D1074" s="15"/>
      <c r="E1074" s="11"/>
      <c r="F1074" s="16"/>
      <c r="G1074" s="53" t="str">
        <f t="shared" si="18"/>
        <v xml:space="preserve"> </v>
      </c>
    </row>
    <row r="1075" spans="2:7" ht="20.100000000000001" customHeight="1">
      <c r="B1075" s="11"/>
      <c r="C1075" s="11"/>
      <c r="D1075" s="15"/>
      <c r="E1075" s="11"/>
      <c r="F1075" s="16"/>
      <c r="G1075" s="53" t="str">
        <f t="shared" si="18"/>
        <v xml:space="preserve"> </v>
      </c>
    </row>
    <row r="1076" spans="2:7" ht="20.100000000000001" customHeight="1">
      <c r="B1076" s="11"/>
      <c r="C1076" s="11"/>
      <c r="D1076" s="15"/>
      <c r="E1076" s="11"/>
      <c r="F1076" s="16"/>
      <c r="G1076" s="53" t="str">
        <f t="shared" si="18"/>
        <v xml:space="preserve"> </v>
      </c>
    </row>
    <row r="1077" spans="2:7" ht="20.100000000000001" customHeight="1">
      <c r="B1077" s="11"/>
      <c r="C1077" s="11"/>
      <c r="D1077" s="15"/>
      <c r="E1077" s="11"/>
      <c r="F1077" s="16"/>
      <c r="G1077" s="53" t="str">
        <f t="shared" si="18"/>
        <v xml:space="preserve"> </v>
      </c>
    </row>
    <row r="1078" spans="2:7" ht="20.100000000000001" customHeight="1">
      <c r="B1078" s="11"/>
      <c r="C1078" s="11"/>
      <c r="D1078" s="15"/>
      <c r="E1078" s="11"/>
      <c r="F1078" s="16"/>
      <c r="G1078" s="53" t="str">
        <f t="shared" si="18"/>
        <v xml:space="preserve"> </v>
      </c>
    </row>
    <row r="1079" spans="2:7" ht="20.100000000000001" customHeight="1">
      <c r="B1079" s="11"/>
      <c r="C1079" s="11"/>
      <c r="D1079" s="15"/>
      <c r="E1079" s="11"/>
      <c r="F1079" s="16"/>
      <c r="G1079" s="53" t="str">
        <f t="shared" si="18"/>
        <v xml:space="preserve"> </v>
      </c>
    </row>
    <row r="1080" spans="2:7" ht="20.100000000000001" customHeight="1">
      <c r="B1080" s="11"/>
      <c r="C1080" s="11"/>
      <c r="D1080" s="15"/>
      <c r="E1080" s="11"/>
      <c r="F1080" s="16"/>
      <c r="G1080" s="53" t="str">
        <f t="shared" si="18"/>
        <v xml:space="preserve"> </v>
      </c>
    </row>
    <row r="1081" spans="2:7" ht="20.100000000000001" customHeight="1">
      <c r="B1081" s="11"/>
      <c r="C1081" s="11"/>
      <c r="D1081" s="15"/>
      <c r="E1081" s="11"/>
      <c r="F1081" s="16"/>
      <c r="G1081" s="53" t="str">
        <f t="shared" si="18"/>
        <v xml:space="preserve"> </v>
      </c>
    </row>
    <row r="1082" spans="2:7" ht="20.100000000000001" customHeight="1">
      <c r="B1082" s="11"/>
      <c r="C1082" s="11"/>
      <c r="D1082" s="15"/>
      <c r="E1082" s="11"/>
      <c r="F1082" s="16"/>
      <c r="G1082" s="53" t="str">
        <f t="shared" si="18"/>
        <v xml:space="preserve"> </v>
      </c>
    </row>
    <row r="1083" spans="2:7" ht="20.100000000000001" customHeight="1">
      <c r="B1083" s="11"/>
      <c r="C1083" s="11"/>
      <c r="D1083" s="15"/>
      <c r="E1083" s="11"/>
      <c r="F1083" s="16"/>
      <c r="G1083" s="53" t="str">
        <f t="shared" si="18"/>
        <v xml:space="preserve"> </v>
      </c>
    </row>
    <row r="1084" spans="2:7" ht="20.100000000000001" customHeight="1">
      <c r="B1084" s="11"/>
      <c r="C1084" s="11"/>
      <c r="D1084" s="15"/>
      <c r="E1084" s="11"/>
      <c r="F1084" s="16"/>
      <c r="G1084" s="53" t="str">
        <f t="shared" si="18"/>
        <v xml:space="preserve"> </v>
      </c>
    </row>
    <row r="1085" spans="2:7" ht="20.100000000000001" customHeight="1">
      <c r="B1085" s="11"/>
      <c r="C1085" s="11"/>
      <c r="D1085" s="15"/>
      <c r="E1085" s="11"/>
      <c r="F1085" s="16"/>
      <c r="G1085" s="53" t="str">
        <f t="shared" si="18"/>
        <v xml:space="preserve"> </v>
      </c>
    </row>
    <row r="1086" spans="2:7" ht="20.100000000000001" customHeight="1">
      <c r="B1086" s="11"/>
      <c r="C1086" s="11"/>
      <c r="D1086" s="15"/>
      <c r="E1086" s="11"/>
      <c r="F1086" s="16"/>
      <c r="G1086" s="53" t="str">
        <f t="shared" si="18"/>
        <v xml:space="preserve"> </v>
      </c>
    </row>
    <row r="1087" spans="2:7" ht="20.100000000000001" customHeight="1">
      <c r="B1087" s="11"/>
      <c r="C1087" s="11"/>
      <c r="D1087" s="15"/>
      <c r="E1087" s="11"/>
      <c r="F1087" s="16"/>
      <c r="G1087" s="53" t="str">
        <f t="shared" si="18"/>
        <v xml:space="preserve"> </v>
      </c>
    </row>
    <row r="1088" spans="2:7" ht="20.100000000000001" customHeight="1">
      <c r="B1088" s="11"/>
      <c r="C1088" s="11"/>
      <c r="D1088" s="15"/>
      <c r="E1088" s="11"/>
      <c r="F1088" s="16"/>
      <c r="G1088" s="53" t="str">
        <f t="shared" si="18"/>
        <v xml:space="preserve"> </v>
      </c>
    </row>
    <row r="1089" spans="2:7" ht="20.100000000000001" customHeight="1">
      <c r="B1089" s="11"/>
      <c r="C1089" s="11"/>
      <c r="D1089" s="15"/>
      <c r="E1089" s="11"/>
      <c r="F1089" s="16"/>
      <c r="G1089" s="53" t="str">
        <f t="shared" si="18"/>
        <v xml:space="preserve"> </v>
      </c>
    </row>
    <row r="1090" spans="2:7" ht="20.100000000000001" customHeight="1">
      <c r="B1090" s="11"/>
      <c r="C1090" s="11"/>
      <c r="D1090" s="15"/>
      <c r="E1090" s="11"/>
      <c r="F1090" s="16"/>
      <c r="G1090" s="53" t="str">
        <f t="shared" si="18"/>
        <v xml:space="preserve"> </v>
      </c>
    </row>
    <row r="1091" spans="2:7" ht="20.100000000000001" customHeight="1">
      <c r="B1091" s="11"/>
      <c r="C1091" s="11"/>
      <c r="D1091" s="15"/>
      <c r="E1091" s="11"/>
      <c r="F1091" s="16"/>
      <c r="G1091" s="53" t="str">
        <f t="shared" si="18"/>
        <v xml:space="preserve"> </v>
      </c>
    </row>
    <row r="1092" spans="2:7" ht="20.100000000000001" customHeight="1">
      <c r="B1092" s="11"/>
      <c r="C1092" s="11"/>
      <c r="D1092" s="15"/>
      <c r="E1092" s="11"/>
      <c r="F1092" s="16"/>
      <c r="G1092" s="53" t="str">
        <f t="shared" si="18"/>
        <v xml:space="preserve"> </v>
      </c>
    </row>
    <row r="1093" spans="2:7" ht="20.100000000000001" customHeight="1">
      <c r="B1093" s="11"/>
      <c r="C1093" s="11"/>
      <c r="D1093" s="15"/>
      <c r="E1093" s="11"/>
      <c r="F1093" s="16"/>
      <c r="G1093" s="53" t="str">
        <f t="shared" si="18"/>
        <v xml:space="preserve"> </v>
      </c>
    </row>
    <row r="1094" spans="2:7" ht="20.100000000000001" customHeight="1">
      <c r="B1094" s="11"/>
      <c r="C1094" s="11"/>
      <c r="D1094" s="15"/>
      <c r="E1094" s="11"/>
      <c r="F1094" s="16"/>
      <c r="G1094" s="53" t="str">
        <f t="shared" si="18"/>
        <v xml:space="preserve"> </v>
      </c>
    </row>
    <row r="1095" spans="2:7" ht="20.100000000000001" customHeight="1">
      <c r="B1095" s="11"/>
      <c r="C1095" s="11"/>
      <c r="D1095" s="15"/>
      <c r="E1095" s="11"/>
      <c r="F1095" s="16"/>
      <c r="G1095" s="53" t="str">
        <f t="shared" si="18"/>
        <v xml:space="preserve"> </v>
      </c>
    </row>
    <row r="1096" spans="2:7" ht="20.100000000000001" customHeight="1">
      <c r="B1096" s="11"/>
      <c r="C1096" s="11"/>
      <c r="D1096" s="15"/>
      <c r="E1096" s="11"/>
      <c r="F1096" s="16"/>
      <c r="G1096" s="53" t="str">
        <f t="shared" si="18"/>
        <v xml:space="preserve"> </v>
      </c>
    </row>
    <row r="1097" spans="2:7" ht="20.100000000000001" customHeight="1">
      <c r="B1097" s="11"/>
      <c r="C1097" s="11"/>
      <c r="D1097" s="15"/>
      <c r="E1097" s="11"/>
      <c r="F1097" s="16"/>
      <c r="G1097" s="53" t="str">
        <f t="shared" si="18"/>
        <v xml:space="preserve"> </v>
      </c>
    </row>
    <row r="1098" spans="2:7" ht="20.100000000000001" customHeight="1">
      <c r="B1098" s="11"/>
      <c r="C1098" s="11"/>
      <c r="D1098" s="15"/>
      <c r="E1098" s="11"/>
      <c r="F1098" s="16"/>
      <c r="G1098" s="53" t="str">
        <f t="shared" si="18"/>
        <v xml:space="preserve"> </v>
      </c>
    </row>
    <row r="1099" spans="2:7" ht="20.100000000000001" customHeight="1">
      <c r="B1099" s="11"/>
      <c r="C1099" s="11"/>
      <c r="D1099" s="15"/>
      <c r="E1099" s="11"/>
      <c r="F1099" s="16"/>
      <c r="G1099" s="53" t="str">
        <f t="shared" si="18"/>
        <v xml:space="preserve"> </v>
      </c>
    </row>
    <row r="1100" spans="2:7" ht="20.100000000000001" customHeight="1">
      <c r="B1100" s="11"/>
      <c r="C1100" s="11"/>
      <c r="D1100" s="15"/>
      <c r="E1100" s="11"/>
      <c r="F1100" s="16"/>
      <c r="G1100" s="53" t="str">
        <f t="shared" si="18"/>
        <v xml:space="preserve"> </v>
      </c>
    </row>
    <row r="1101" spans="2:7" ht="20.100000000000001" customHeight="1">
      <c r="B1101" s="11"/>
      <c r="C1101" s="11"/>
      <c r="D1101" s="15"/>
      <c r="E1101" s="11"/>
      <c r="F1101" s="16"/>
      <c r="G1101" s="53" t="str">
        <f t="shared" si="18"/>
        <v xml:space="preserve"> </v>
      </c>
    </row>
    <row r="1102" spans="2:7" ht="20.100000000000001" customHeight="1">
      <c r="B1102" s="11"/>
      <c r="C1102" s="11"/>
      <c r="D1102" s="15"/>
      <c r="E1102" s="11"/>
      <c r="F1102" s="16"/>
      <c r="G1102" s="53" t="str">
        <f t="shared" si="18"/>
        <v xml:space="preserve"> </v>
      </c>
    </row>
    <row r="1103" spans="2:7" ht="20.100000000000001" customHeight="1">
      <c r="B1103" s="11"/>
      <c r="C1103" s="11"/>
      <c r="D1103" s="15"/>
      <c r="E1103" s="11"/>
      <c r="F1103" s="16"/>
      <c r="G1103" s="53" t="str">
        <f t="shared" si="18"/>
        <v xml:space="preserve"> </v>
      </c>
    </row>
    <row r="1104" spans="2:7" ht="20.100000000000001" customHeight="1">
      <c r="B1104" s="11"/>
      <c r="C1104" s="11"/>
      <c r="D1104" s="15"/>
      <c r="E1104" s="11"/>
      <c r="F1104" s="16"/>
      <c r="G1104" s="53" t="str">
        <f t="shared" si="18"/>
        <v xml:space="preserve"> </v>
      </c>
    </row>
    <row r="1105" spans="2:7" ht="20.100000000000001" customHeight="1">
      <c r="B1105" s="11"/>
      <c r="C1105" s="11"/>
      <c r="D1105" s="15"/>
      <c r="E1105" s="11"/>
      <c r="F1105" s="16"/>
      <c r="G1105" s="53" t="str">
        <f t="shared" si="18"/>
        <v xml:space="preserve"> </v>
      </c>
    </row>
    <row r="1106" spans="2:7" ht="20.100000000000001" customHeight="1">
      <c r="B1106" s="11"/>
      <c r="C1106" s="11"/>
      <c r="D1106" s="15"/>
      <c r="E1106" s="11"/>
      <c r="F1106" s="16"/>
      <c r="G1106" s="53" t="str">
        <f t="shared" si="18"/>
        <v xml:space="preserve"> </v>
      </c>
    </row>
    <row r="1107" spans="2:7" ht="20.100000000000001" customHeight="1">
      <c r="B1107" s="11"/>
      <c r="C1107" s="11"/>
      <c r="D1107" s="15"/>
      <c r="E1107" s="11"/>
      <c r="F1107" s="16"/>
      <c r="G1107" s="53" t="str">
        <f t="shared" si="18"/>
        <v xml:space="preserve"> </v>
      </c>
    </row>
    <row r="1108" spans="2:7" ht="20.100000000000001" customHeight="1">
      <c r="B1108" s="11"/>
      <c r="C1108" s="11"/>
      <c r="D1108" s="15"/>
      <c r="E1108" s="11"/>
      <c r="F1108" s="16"/>
      <c r="G1108" s="53" t="str">
        <f t="shared" si="18"/>
        <v xml:space="preserve"> </v>
      </c>
    </row>
    <row r="1109" spans="2:7" ht="20.100000000000001" customHeight="1">
      <c r="B1109" s="11"/>
      <c r="C1109" s="11"/>
      <c r="D1109" s="15"/>
      <c r="E1109" s="11"/>
      <c r="F1109" s="16"/>
      <c r="G1109" s="53" t="str">
        <f t="shared" si="18"/>
        <v xml:space="preserve"> </v>
      </c>
    </row>
    <row r="1110" spans="2:7" ht="20.100000000000001" customHeight="1">
      <c r="B1110" s="11"/>
      <c r="C1110" s="11"/>
      <c r="D1110" s="15"/>
      <c r="E1110" s="11"/>
      <c r="F1110" s="16"/>
      <c r="G1110" s="53" t="str">
        <f t="shared" si="18"/>
        <v xml:space="preserve"> </v>
      </c>
    </row>
    <row r="1111" spans="2:7" ht="20.100000000000001" customHeight="1">
      <c r="B1111" s="11"/>
      <c r="C1111" s="11"/>
      <c r="D1111" s="15"/>
      <c r="E1111" s="11"/>
      <c r="F1111" s="16"/>
      <c r="G1111" s="53" t="str">
        <f t="shared" si="18"/>
        <v xml:space="preserve"> </v>
      </c>
    </row>
    <row r="1112" spans="2:7" ht="20.100000000000001" customHeight="1">
      <c r="B1112" s="11"/>
      <c r="C1112" s="11"/>
      <c r="D1112" s="15"/>
      <c r="E1112" s="11"/>
      <c r="F1112" s="16"/>
      <c r="G1112" s="53" t="str">
        <f t="shared" si="18"/>
        <v xml:space="preserve"> </v>
      </c>
    </row>
    <row r="1113" spans="2:7" ht="20.100000000000001" customHeight="1">
      <c r="B1113" s="11"/>
      <c r="C1113" s="11"/>
      <c r="D1113" s="15"/>
      <c r="E1113" s="11"/>
      <c r="F1113" s="16"/>
      <c r="G1113" s="53" t="str">
        <f t="shared" si="18"/>
        <v xml:space="preserve"> </v>
      </c>
    </row>
    <row r="1114" spans="2:7" ht="20.100000000000001" customHeight="1">
      <c r="B1114" s="11"/>
      <c r="C1114" s="11"/>
      <c r="D1114" s="15"/>
      <c r="E1114" s="11"/>
      <c r="F1114" s="16"/>
      <c r="G1114" s="53" t="str">
        <f t="shared" si="18"/>
        <v xml:space="preserve"> </v>
      </c>
    </row>
    <row r="1115" spans="2:7" ht="20.100000000000001" customHeight="1">
      <c r="B1115" s="11"/>
      <c r="C1115" s="11"/>
      <c r="D1115" s="15"/>
      <c r="E1115" s="11"/>
      <c r="F1115" s="16"/>
      <c r="G1115" s="53" t="str">
        <f t="shared" si="18"/>
        <v xml:space="preserve"> </v>
      </c>
    </row>
    <row r="1116" spans="2:7" ht="20.100000000000001" customHeight="1">
      <c r="B1116" s="11"/>
      <c r="C1116" s="11"/>
      <c r="D1116" s="15"/>
      <c r="E1116" s="11"/>
      <c r="F1116" s="16"/>
      <c r="G1116" s="53" t="str">
        <f t="shared" si="18"/>
        <v xml:space="preserve"> </v>
      </c>
    </row>
    <row r="1117" spans="2:7" ht="20.100000000000001" customHeight="1">
      <c r="B1117" s="11"/>
      <c r="C1117" s="11"/>
      <c r="D1117" s="15"/>
      <c r="E1117" s="11"/>
      <c r="F1117" s="16"/>
      <c r="G1117" s="53" t="str">
        <f t="shared" si="18"/>
        <v xml:space="preserve"> </v>
      </c>
    </row>
    <row r="1118" spans="2:7" ht="20.100000000000001" customHeight="1">
      <c r="B1118" s="11"/>
      <c r="C1118" s="11"/>
      <c r="D1118" s="15"/>
      <c r="E1118" s="11"/>
      <c r="F1118" s="16"/>
      <c r="G1118" s="53" t="str">
        <f t="shared" si="18"/>
        <v xml:space="preserve"> </v>
      </c>
    </row>
    <row r="1119" spans="2:7" ht="20.100000000000001" customHeight="1">
      <c r="B1119" s="11"/>
      <c r="C1119" s="11"/>
      <c r="D1119" s="15"/>
      <c r="E1119" s="11"/>
      <c r="F1119" s="16"/>
      <c r="G1119" s="53" t="str">
        <f t="shared" si="18"/>
        <v xml:space="preserve"> </v>
      </c>
    </row>
    <row r="1120" spans="2:7" ht="20.100000000000001" customHeight="1">
      <c r="B1120" s="11"/>
      <c r="C1120" s="11"/>
      <c r="D1120" s="15"/>
      <c r="E1120" s="11"/>
      <c r="F1120" s="16"/>
      <c r="G1120" s="53" t="str">
        <f t="shared" si="18"/>
        <v xml:space="preserve"> </v>
      </c>
    </row>
    <row r="1121" spans="2:7" ht="20.100000000000001" customHeight="1">
      <c r="B1121" s="11"/>
      <c r="C1121" s="11"/>
      <c r="D1121" s="15"/>
      <c r="E1121" s="11"/>
      <c r="F1121" s="16"/>
      <c r="G1121" s="53" t="str">
        <f t="shared" si="18"/>
        <v xml:space="preserve"> </v>
      </c>
    </row>
    <row r="1122" spans="2:7" ht="20.100000000000001" customHeight="1">
      <c r="B1122" s="11"/>
      <c r="C1122" s="11"/>
      <c r="D1122" s="15"/>
      <c r="E1122" s="11"/>
      <c r="F1122" s="16"/>
      <c r="G1122" s="53" t="str">
        <f t="shared" ref="G1122:G1185" si="19">IFERROR(IF(ISBLANK(C1122)," ",IF(ISBLANK(D1122),"NUM ARBOL",IF(ISBLANK(E1122),"DAP",IF(ISBLANK(F1122),"ALTURA",IF($E$33="DAP (cm)",PI()*((E1122/100)^2)/4*F1122*$F$9,IF($E$33="CAP (cm)",PI()*((E1122/PI()/100)^2)/4*F1122*$F$9))))))," ")</f>
        <v xml:space="preserve"> </v>
      </c>
    </row>
    <row r="1123" spans="2:7" ht="20.100000000000001" customHeight="1">
      <c r="B1123" s="11"/>
      <c r="C1123" s="11"/>
      <c r="D1123" s="15"/>
      <c r="E1123" s="11"/>
      <c r="F1123" s="16"/>
      <c r="G1123" s="53" t="str">
        <f t="shared" si="19"/>
        <v xml:space="preserve"> </v>
      </c>
    </row>
    <row r="1124" spans="2:7" ht="20.100000000000001" customHeight="1">
      <c r="B1124" s="11"/>
      <c r="C1124" s="11"/>
      <c r="D1124" s="15"/>
      <c r="E1124" s="11"/>
      <c r="F1124" s="16"/>
      <c r="G1124" s="53" t="str">
        <f t="shared" si="19"/>
        <v xml:space="preserve"> </v>
      </c>
    </row>
    <row r="1125" spans="2:7" ht="20.100000000000001" customHeight="1">
      <c r="B1125" s="11"/>
      <c r="C1125" s="11"/>
      <c r="D1125" s="15"/>
      <c r="E1125" s="11"/>
      <c r="F1125" s="16"/>
      <c r="G1125" s="53" t="str">
        <f t="shared" si="19"/>
        <v xml:space="preserve"> </v>
      </c>
    </row>
    <row r="1126" spans="2:7" ht="20.100000000000001" customHeight="1">
      <c r="B1126" s="11"/>
      <c r="C1126" s="11"/>
      <c r="D1126" s="15"/>
      <c r="E1126" s="11"/>
      <c r="F1126" s="16"/>
      <c r="G1126" s="53" t="str">
        <f t="shared" si="19"/>
        <v xml:space="preserve"> </v>
      </c>
    </row>
    <row r="1127" spans="2:7" ht="20.100000000000001" customHeight="1">
      <c r="B1127" s="11"/>
      <c r="C1127" s="11"/>
      <c r="D1127" s="15"/>
      <c r="E1127" s="11"/>
      <c r="F1127" s="16"/>
      <c r="G1127" s="53" t="str">
        <f t="shared" si="19"/>
        <v xml:space="preserve"> </v>
      </c>
    </row>
    <row r="1128" spans="2:7" ht="20.100000000000001" customHeight="1">
      <c r="B1128" s="11"/>
      <c r="C1128" s="11"/>
      <c r="D1128" s="15"/>
      <c r="E1128" s="11"/>
      <c r="F1128" s="16"/>
      <c r="G1128" s="53" t="str">
        <f t="shared" si="19"/>
        <v xml:space="preserve"> </v>
      </c>
    </row>
    <row r="1129" spans="2:7" ht="20.100000000000001" customHeight="1">
      <c r="B1129" s="11"/>
      <c r="C1129" s="11"/>
      <c r="D1129" s="15"/>
      <c r="E1129" s="11"/>
      <c r="F1129" s="16"/>
      <c r="G1129" s="53" t="str">
        <f t="shared" si="19"/>
        <v xml:space="preserve"> </v>
      </c>
    </row>
    <row r="1130" spans="2:7" ht="20.100000000000001" customHeight="1">
      <c r="B1130" s="11"/>
      <c r="C1130" s="11"/>
      <c r="D1130" s="15"/>
      <c r="E1130" s="11"/>
      <c r="F1130" s="16"/>
      <c r="G1130" s="53" t="str">
        <f t="shared" si="19"/>
        <v xml:space="preserve"> </v>
      </c>
    </row>
    <row r="1131" spans="2:7" ht="20.100000000000001" customHeight="1">
      <c r="B1131" s="11"/>
      <c r="C1131" s="11"/>
      <c r="D1131" s="15"/>
      <c r="E1131" s="11"/>
      <c r="F1131" s="16"/>
      <c r="G1131" s="53" t="str">
        <f t="shared" si="19"/>
        <v xml:space="preserve"> </v>
      </c>
    </row>
    <row r="1132" spans="2:7" ht="20.100000000000001" customHeight="1">
      <c r="B1132" s="11"/>
      <c r="C1132" s="11"/>
      <c r="D1132" s="15"/>
      <c r="E1132" s="11"/>
      <c r="F1132" s="16"/>
      <c r="G1132" s="53" t="str">
        <f t="shared" si="19"/>
        <v xml:space="preserve"> </v>
      </c>
    </row>
    <row r="1133" spans="2:7" ht="20.100000000000001" customHeight="1">
      <c r="B1133" s="11"/>
      <c r="C1133" s="11"/>
      <c r="D1133" s="15"/>
      <c r="E1133" s="11"/>
      <c r="F1133" s="16"/>
      <c r="G1133" s="53" t="str">
        <f t="shared" si="19"/>
        <v xml:space="preserve"> </v>
      </c>
    </row>
    <row r="1134" spans="2:7" ht="20.100000000000001" customHeight="1">
      <c r="B1134" s="11"/>
      <c r="C1134" s="11"/>
      <c r="D1134" s="15"/>
      <c r="E1134" s="11"/>
      <c r="F1134" s="16"/>
      <c r="G1134" s="53" t="str">
        <f t="shared" si="19"/>
        <v xml:space="preserve"> </v>
      </c>
    </row>
    <row r="1135" spans="2:7" ht="20.100000000000001" customHeight="1">
      <c r="B1135" s="11"/>
      <c r="C1135" s="11"/>
      <c r="D1135" s="15"/>
      <c r="E1135" s="11"/>
      <c r="F1135" s="16"/>
      <c r="G1135" s="53" t="str">
        <f t="shared" si="19"/>
        <v xml:space="preserve"> </v>
      </c>
    </row>
    <row r="1136" spans="2:7" ht="20.100000000000001" customHeight="1">
      <c r="B1136" s="11"/>
      <c r="C1136" s="11"/>
      <c r="D1136" s="15"/>
      <c r="E1136" s="11"/>
      <c r="F1136" s="16"/>
      <c r="G1136" s="53" t="str">
        <f t="shared" si="19"/>
        <v xml:space="preserve"> </v>
      </c>
    </row>
    <row r="1137" spans="2:7" ht="20.100000000000001" customHeight="1">
      <c r="B1137" s="11"/>
      <c r="C1137" s="11"/>
      <c r="D1137" s="15"/>
      <c r="E1137" s="11"/>
      <c r="F1137" s="16"/>
      <c r="G1137" s="53" t="str">
        <f t="shared" si="19"/>
        <v xml:space="preserve"> </v>
      </c>
    </row>
    <row r="1138" spans="2:7" ht="20.100000000000001" customHeight="1">
      <c r="B1138" s="11"/>
      <c r="C1138" s="11"/>
      <c r="D1138" s="15"/>
      <c r="E1138" s="11"/>
      <c r="F1138" s="16"/>
      <c r="G1138" s="53" t="str">
        <f t="shared" si="19"/>
        <v xml:space="preserve"> </v>
      </c>
    </row>
    <row r="1139" spans="2:7" ht="20.100000000000001" customHeight="1">
      <c r="B1139" s="11"/>
      <c r="C1139" s="11"/>
      <c r="D1139" s="15"/>
      <c r="E1139" s="11"/>
      <c r="F1139" s="16"/>
      <c r="G1139" s="53" t="str">
        <f t="shared" si="19"/>
        <v xml:space="preserve"> </v>
      </c>
    </row>
    <row r="1140" spans="2:7" ht="20.100000000000001" customHeight="1">
      <c r="B1140" s="11"/>
      <c r="C1140" s="11"/>
      <c r="D1140" s="15"/>
      <c r="E1140" s="11"/>
      <c r="F1140" s="16"/>
      <c r="G1140" s="53" t="str">
        <f t="shared" si="19"/>
        <v xml:space="preserve"> </v>
      </c>
    </row>
    <row r="1141" spans="2:7" ht="20.100000000000001" customHeight="1">
      <c r="B1141" s="11"/>
      <c r="C1141" s="11"/>
      <c r="D1141" s="15"/>
      <c r="E1141" s="11"/>
      <c r="F1141" s="16"/>
      <c r="G1141" s="53" t="str">
        <f t="shared" si="19"/>
        <v xml:space="preserve"> </v>
      </c>
    </row>
    <row r="1142" spans="2:7" ht="20.100000000000001" customHeight="1">
      <c r="B1142" s="11"/>
      <c r="C1142" s="11"/>
      <c r="D1142" s="15"/>
      <c r="E1142" s="11"/>
      <c r="F1142" s="16"/>
      <c r="G1142" s="53" t="str">
        <f t="shared" si="19"/>
        <v xml:space="preserve"> </v>
      </c>
    </row>
    <row r="1143" spans="2:7" ht="20.100000000000001" customHeight="1">
      <c r="B1143" s="11"/>
      <c r="C1143" s="11"/>
      <c r="D1143" s="15"/>
      <c r="E1143" s="11"/>
      <c r="F1143" s="16"/>
      <c r="G1143" s="53" t="str">
        <f t="shared" si="19"/>
        <v xml:space="preserve"> </v>
      </c>
    </row>
    <row r="1144" spans="2:7" ht="20.100000000000001" customHeight="1">
      <c r="B1144" s="11"/>
      <c r="C1144" s="11"/>
      <c r="D1144" s="15"/>
      <c r="E1144" s="11"/>
      <c r="F1144" s="16"/>
      <c r="G1144" s="53" t="str">
        <f t="shared" si="19"/>
        <v xml:space="preserve"> </v>
      </c>
    </row>
    <row r="1145" spans="2:7" ht="20.100000000000001" customHeight="1">
      <c r="B1145" s="11"/>
      <c r="C1145" s="11"/>
      <c r="D1145" s="15"/>
      <c r="E1145" s="11"/>
      <c r="F1145" s="16"/>
      <c r="G1145" s="53" t="str">
        <f t="shared" si="19"/>
        <v xml:space="preserve"> </v>
      </c>
    </row>
    <row r="1146" spans="2:7" ht="20.100000000000001" customHeight="1">
      <c r="B1146" s="11"/>
      <c r="C1146" s="11"/>
      <c r="D1146" s="15"/>
      <c r="E1146" s="11"/>
      <c r="F1146" s="16"/>
      <c r="G1146" s="53" t="str">
        <f t="shared" si="19"/>
        <v xml:space="preserve"> </v>
      </c>
    </row>
    <row r="1147" spans="2:7" ht="20.100000000000001" customHeight="1">
      <c r="B1147" s="11"/>
      <c r="C1147" s="11"/>
      <c r="D1147" s="15"/>
      <c r="E1147" s="11"/>
      <c r="F1147" s="16"/>
      <c r="G1147" s="53" t="str">
        <f t="shared" si="19"/>
        <v xml:space="preserve"> </v>
      </c>
    </row>
    <row r="1148" spans="2:7" ht="20.100000000000001" customHeight="1">
      <c r="B1148" s="11"/>
      <c r="C1148" s="11"/>
      <c r="D1148" s="15"/>
      <c r="E1148" s="11"/>
      <c r="F1148" s="16"/>
      <c r="G1148" s="53" t="str">
        <f t="shared" si="19"/>
        <v xml:space="preserve"> </v>
      </c>
    </row>
    <row r="1149" spans="2:7" ht="20.100000000000001" customHeight="1">
      <c r="B1149" s="11"/>
      <c r="C1149" s="11"/>
      <c r="D1149" s="15"/>
      <c r="E1149" s="11"/>
      <c r="F1149" s="16"/>
      <c r="G1149" s="53" t="str">
        <f t="shared" si="19"/>
        <v xml:space="preserve"> </v>
      </c>
    </row>
    <row r="1150" spans="2:7" ht="20.100000000000001" customHeight="1">
      <c r="B1150" s="11"/>
      <c r="C1150" s="11"/>
      <c r="D1150" s="15"/>
      <c r="E1150" s="11"/>
      <c r="F1150" s="16"/>
      <c r="G1150" s="53" t="str">
        <f t="shared" si="19"/>
        <v xml:space="preserve"> </v>
      </c>
    </row>
    <row r="1151" spans="2:7" ht="20.100000000000001" customHeight="1">
      <c r="B1151" s="11"/>
      <c r="C1151" s="11"/>
      <c r="D1151" s="15"/>
      <c r="E1151" s="11"/>
      <c r="F1151" s="16"/>
      <c r="G1151" s="53" t="str">
        <f t="shared" si="19"/>
        <v xml:space="preserve"> </v>
      </c>
    </row>
    <row r="1152" spans="2:7" ht="20.100000000000001" customHeight="1">
      <c r="B1152" s="11"/>
      <c r="C1152" s="11"/>
      <c r="D1152" s="15"/>
      <c r="E1152" s="11"/>
      <c r="F1152" s="16"/>
      <c r="G1152" s="53" t="str">
        <f t="shared" si="19"/>
        <v xml:space="preserve"> </v>
      </c>
    </row>
    <row r="1153" spans="2:7" ht="20.100000000000001" customHeight="1">
      <c r="B1153" s="11"/>
      <c r="C1153" s="11"/>
      <c r="D1153" s="15"/>
      <c r="E1153" s="11"/>
      <c r="F1153" s="16"/>
      <c r="G1153" s="53" t="str">
        <f t="shared" si="19"/>
        <v xml:space="preserve"> </v>
      </c>
    </row>
    <row r="1154" spans="2:7" ht="20.100000000000001" customHeight="1">
      <c r="B1154" s="11"/>
      <c r="C1154" s="11"/>
      <c r="D1154" s="15"/>
      <c r="E1154" s="11"/>
      <c r="F1154" s="16"/>
      <c r="G1154" s="53" t="str">
        <f t="shared" si="19"/>
        <v xml:space="preserve"> </v>
      </c>
    </row>
    <row r="1155" spans="2:7" ht="20.100000000000001" customHeight="1">
      <c r="B1155" s="11"/>
      <c r="C1155" s="11"/>
      <c r="D1155" s="15"/>
      <c r="E1155" s="11"/>
      <c r="F1155" s="16"/>
      <c r="G1155" s="53" t="str">
        <f t="shared" si="19"/>
        <v xml:space="preserve"> </v>
      </c>
    </row>
    <row r="1156" spans="2:7" ht="20.100000000000001" customHeight="1">
      <c r="B1156" s="11"/>
      <c r="C1156" s="11"/>
      <c r="D1156" s="15"/>
      <c r="E1156" s="11"/>
      <c r="F1156" s="16"/>
      <c r="G1156" s="53" t="str">
        <f t="shared" si="19"/>
        <v xml:space="preserve"> </v>
      </c>
    </row>
    <row r="1157" spans="2:7" ht="20.100000000000001" customHeight="1">
      <c r="B1157" s="11"/>
      <c r="C1157" s="11"/>
      <c r="D1157" s="15"/>
      <c r="E1157" s="11"/>
      <c r="F1157" s="16"/>
      <c r="G1157" s="53" t="str">
        <f t="shared" si="19"/>
        <v xml:space="preserve"> </v>
      </c>
    </row>
    <row r="1158" spans="2:7" ht="20.100000000000001" customHeight="1">
      <c r="B1158" s="11"/>
      <c r="C1158" s="11"/>
      <c r="D1158" s="15"/>
      <c r="E1158" s="11"/>
      <c r="F1158" s="16"/>
      <c r="G1158" s="53" t="str">
        <f t="shared" si="19"/>
        <v xml:space="preserve"> </v>
      </c>
    </row>
    <row r="1159" spans="2:7" ht="20.100000000000001" customHeight="1">
      <c r="B1159" s="11"/>
      <c r="C1159" s="11"/>
      <c r="D1159" s="15"/>
      <c r="E1159" s="11"/>
      <c r="F1159" s="16"/>
      <c r="G1159" s="53" t="str">
        <f t="shared" si="19"/>
        <v xml:space="preserve"> </v>
      </c>
    </row>
    <row r="1160" spans="2:7" ht="20.100000000000001" customHeight="1">
      <c r="B1160" s="11"/>
      <c r="C1160" s="11"/>
      <c r="D1160" s="15"/>
      <c r="E1160" s="11"/>
      <c r="F1160" s="16"/>
      <c r="G1160" s="53" t="str">
        <f t="shared" si="19"/>
        <v xml:space="preserve"> </v>
      </c>
    </row>
    <row r="1161" spans="2:7" ht="20.100000000000001" customHeight="1">
      <c r="B1161" s="11"/>
      <c r="C1161" s="11"/>
      <c r="D1161" s="15"/>
      <c r="E1161" s="11"/>
      <c r="F1161" s="16"/>
      <c r="G1161" s="53" t="str">
        <f t="shared" si="19"/>
        <v xml:space="preserve"> </v>
      </c>
    </row>
    <row r="1162" spans="2:7" ht="20.100000000000001" customHeight="1">
      <c r="B1162" s="11"/>
      <c r="C1162" s="11"/>
      <c r="D1162" s="15"/>
      <c r="E1162" s="11"/>
      <c r="F1162" s="16"/>
      <c r="G1162" s="53" t="str">
        <f t="shared" si="19"/>
        <v xml:space="preserve"> </v>
      </c>
    </row>
    <row r="1163" spans="2:7" ht="20.100000000000001" customHeight="1">
      <c r="B1163" s="11"/>
      <c r="C1163" s="11"/>
      <c r="D1163" s="15"/>
      <c r="E1163" s="11"/>
      <c r="F1163" s="16"/>
      <c r="G1163" s="53" t="str">
        <f t="shared" si="19"/>
        <v xml:space="preserve"> </v>
      </c>
    </row>
    <row r="1164" spans="2:7" ht="20.100000000000001" customHeight="1">
      <c r="B1164" s="11"/>
      <c r="C1164" s="11"/>
      <c r="D1164" s="15"/>
      <c r="E1164" s="11"/>
      <c r="F1164" s="16"/>
      <c r="G1164" s="53" t="str">
        <f t="shared" si="19"/>
        <v xml:space="preserve"> </v>
      </c>
    </row>
    <row r="1165" spans="2:7" ht="20.100000000000001" customHeight="1">
      <c r="B1165" s="11"/>
      <c r="C1165" s="11"/>
      <c r="D1165" s="15"/>
      <c r="E1165" s="11"/>
      <c r="F1165" s="16"/>
      <c r="G1165" s="53" t="str">
        <f t="shared" si="19"/>
        <v xml:space="preserve"> </v>
      </c>
    </row>
    <row r="1166" spans="2:7" ht="20.100000000000001" customHeight="1">
      <c r="B1166" s="11"/>
      <c r="C1166" s="11"/>
      <c r="D1166" s="15"/>
      <c r="E1166" s="11"/>
      <c r="F1166" s="16"/>
      <c r="G1166" s="53" t="str">
        <f t="shared" si="19"/>
        <v xml:space="preserve"> </v>
      </c>
    </row>
    <row r="1167" spans="2:7" ht="20.100000000000001" customHeight="1">
      <c r="B1167" s="11"/>
      <c r="C1167" s="11"/>
      <c r="D1167" s="15"/>
      <c r="E1167" s="11"/>
      <c r="F1167" s="16"/>
      <c r="G1167" s="53" t="str">
        <f t="shared" si="19"/>
        <v xml:space="preserve"> </v>
      </c>
    </row>
    <row r="1168" spans="2:7" ht="20.100000000000001" customHeight="1">
      <c r="B1168" s="11"/>
      <c r="C1168" s="11"/>
      <c r="D1168" s="15"/>
      <c r="E1168" s="11"/>
      <c r="F1168" s="16"/>
      <c r="G1168" s="53" t="str">
        <f t="shared" si="19"/>
        <v xml:space="preserve"> </v>
      </c>
    </row>
    <row r="1169" spans="2:7" ht="20.100000000000001" customHeight="1">
      <c r="B1169" s="11"/>
      <c r="C1169" s="11"/>
      <c r="D1169" s="15"/>
      <c r="E1169" s="11"/>
      <c r="F1169" s="16"/>
      <c r="G1169" s="53" t="str">
        <f t="shared" si="19"/>
        <v xml:space="preserve"> </v>
      </c>
    </row>
    <row r="1170" spans="2:7" ht="20.100000000000001" customHeight="1">
      <c r="B1170" s="11"/>
      <c r="C1170" s="11"/>
      <c r="D1170" s="15"/>
      <c r="E1170" s="11"/>
      <c r="F1170" s="16"/>
      <c r="G1170" s="53" t="str">
        <f t="shared" si="19"/>
        <v xml:space="preserve"> </v>
      </c>
    </row>
    <row r="1171" spans="2:7" ht="20.100000000000001" customHeight="1">
      <c r="B1171" s="11"/>
      <c r="C1171" s="11"/>
      <c r="D1171" s="15"/>
      <c r="E1171" s="11"/>
      <c r="F1171" s="16"/>
      <c r="G1171" s="53" t="str">
        <f t="shared" si="19"/>
        <v xml:space="preserve"> </v>
      </c>
    </row>
    <row r="1172" spans="2:7" ht="20.100000000000001" customHeight="1">
      <c r="B1172" s="11"/>
      <c r="C1172" s="11"/>
      <c r="D1172" s="15"/>
      <c r="E1172" s="11"/>
      <c r="F1172" s="16"/>
      <c r="G1172" s="53" t="str">
        <f t="shared" si="19"/>
        <v xml:space="preserve"> </v>
      </c>
    </row>
    <row r="1173" spans="2:7" ht="20.100000000000001" customHeight="1">
      <c r="B1173" s="11"/>
      <c r="C1173" s="11"/>
      <c r="D1173" s="15"/>
      <c r="E1173" s="11"/>
      <c r="F1173" s="16"/>
      <c r="G1173" s="53" t="str">
        <f t="shared" si="19"/>
        <v xml:space="preserve"> </v>
      </c>
    </row>
    <row r="1174" spans="2:7" ht="20.100000000000001" customHeight="1">
      <c r="B1174" s="11"/>
      <c r="C1174" s="11"/>
      <c r="D1174" s="15"/>
      <c r="E1174" s="11"/>
      <c r="F1174" s="16"/>
      <c r="G1174" s="53" t="str">
        <f t="shared" si="19"/>
        <v xml:space="preserve"> </v>
      </c>
    </row>
    <row r="1175" spans="2:7" ht="20.100000000000001" customHeight="1">
      <c r="B1175" s="11"/>
      <c r="C1175" s="11"/>
      <c r="D1175" s="15"/>
      <c r="E1175" s="11"/>
      <c r="F1175" s="16"/>
      <c r="G1175" s="53" t="str">
        <f t="shared" si="19"/>
        <v xml:space="preserve"> </v>
      </c>
    </row>
    <row r="1176" spans="2:7" ht="20.100000000000001" customHeight="1">
      <c r="B1176" s="11"/>
      <c r="C1176" s="11"/>
      <c r="D1176" s="15"/>
      <c r="E1176" s="11"/>
      <c r="F1176" s="16"/>
      <c r="G1176" s="53" t="str">
        <f t="shared" si="19"/>
        <v xml:space="preserve"> </v>
      </c>
    </row>
    <row r="1177" spans="2:7" ht="20.100000000000001" customHeight="1">
      <c r="B1177" s="11"/>
      <c r="C1177" s="11"/>
      <c r="D1177" s="15"/>
      <c r="E1177" s="11"/>
      <c r="F1177" s="16"/>
      <c r="G1177" s="53" t="str">
        <f t="shared" si="19"/>
        <v xml:space="preserve"> </v>
      </c>
    </row>
    <row r="1178" spans="2:7" ht="20.100000000000001" customHeight="1">
      <c r="B1178" s="11"/>
      <c r="C1178" s="11"/>
      <c r="D1178" s="15"/>
      <c r="E1178" s="11"/>
      <c r="F1178" s="16"/>
      <c r="G1178" s="53" t="str">
        <f t="shared" si="19"/>
        <v xml:space="preserve"> </v>
      </c>
    </row>
    <row r="1179" spans="2:7" ht="20.100000000000001" customHeight="1">
      <c r="B1179" s="11"/>
      <c r="C1179" s="11"/>
      <c r="D1179" s="15"/>
      <c r="E1179" s="11"/>
      <c r="F1179" s="16"/>
      <c r="G1179" s="53" t="str">
        <f t="shared" si="19"/>
        <v xml:space="preserve"> </v>
      </c>
    </row>
    <row r="1180" spans="2:7" ht="20.100000000000001" customHeight="1">
      <c r="B1180" s="11"/>
      <c r="C1180" s="11"/>
      <c r="D1180" s="15"/>
      <c r="E1180" s="11"/>
      <c r="F1180" s="16"/>
      <c r="G1180" s="53" t="str">
        <f t="shared" si="19"/>
        <v xml:space="preserve"> </v>
      </c>
    </row>
    <row r="1181" spans="2:7" ht="20.100000000000001" customHeight="1">
      <c r="B1181" s="11"/>
      <c r="C1181" s="11"/>
      <c r="D1181" s="15"/>
      <c r="E1181" s="11"/>
      <c r="F1181" s="16"/>
      <c r="G1181" s="53" t="str">
        <f t="shared" si="19"/>
        <v xml:space="preserve"> </v>
      </c>
    </row>
    <row r="1182" spans="2:7" ht="20.100000000000001" customHeight="1">
      <c r="B1182" s="11"/>
      <c r="C1182" s="11"/>
      <c r="D1182" s="15"/>
      <c r="E1182" s="11"/>
      <c r="F1182" s="16"/>
      <c r="G1182" s="53" t="str">
        <f t="shared" si="19"/>
        <v xml:space="preserve"> </v>
      </c>
    </row>
    <row r="1183" spans="2:7" ht="20.100000000000001" customHeight="1">
      <c r="B1183" s="11"/>
      <c r="C1183" s="11"/>
      <c r="D1183" s="15"/>
      <c r="E1183" s="11"/>
      <c r="F1183" s="16"/>
      <c r="G1183" s="53" t="str">
        <f t="shared" si="19"/>
        <v xml:space="preserve"> </v>
      </c>
    </row>
    <row r="1184" spans="2:7" ht="20.100000000000001" customHeight="1">
      <c r="B1184" s="11"/>
      <c r="C1184" s="11"/>
      <c r="D1184" s="15"/>
      <c r="E1184" s="11"/>
      <c r="F1184" s="16"/>
      <c r="G1184" s="53" t="str">
        <f t="shared" si="19"/>
        <v xml:space="preserve"> </v>
      </c>
    </row>
    <row r="1185" spans="2:7" ht="20.100000000000001" customHeight="1">
      <c r="B1185" s="11"/>
      <c r="C1185" s="11"/>
      <c r="D1185" s="15"/>
      <c r="E1185" s="11"/>
      <c r="F1185" s="16"/>
      <c r="G1185" s="53" t="str">
        <f t="shared" si="19"/>
        <v xml:space="preserve"> </v>
      </c>
    </row>
    <row r="1186" spans="2:7" ht="20.100000000000001" customHeight="1">
      <c r="B1186" s="11"/>
      <c r="C1186" s="11"/>
      <c r="D1186" s="15"/>
      <c r="E1186" s="11"/>
      <c r="F1186" s="16"/>
      <c r="G1186" s="53" t="str">
        <f t="shared" ref="G1186:G1249" si="20">IFERROR(IF(ISBLANK(C1186)," ",IF(ISBLANK(D1186),"NUM ARBOL",IF(ISBLANK(E1186),"DAP",IF(ISBLANK(F1186),"ALTURA",IF($E$33="DAP (cm)",PI()*((E1186/100)^2)/4*F1186*$F$9,IF($E$33="CAP (cm)",PI()*((E1186/PI()/100)^2)/4*F1186*$F$9))))))," ")</f>
        <v xml:space="preserve"> </v>
      </c>
    </row>
    <row r="1187" spans="2:7" ht="20.100000000000001" customHeight="1">
      <c r="B1187" s="11"/>
      <c r="C1187" s="11"/>
      <c r="D1187" s="15"/>
      <c r="E1187" s="11"/>
      <c r="F1187" s="16"/>
      <c r="G1187" s="53" t="str">
        <f t="shared" si="20"/>
        <v xml:space="preserve"> </v>
      </c>
    </row>
    <row r="1188" spans="2:7" ht="20.100000000000001" customHeight="1">
      <c r="B1188" s="11"/>
      <c r="C1188" s="11"/>
      <c r="D1188" s="15"/>
      <c r="E1188" s="11"/>
      <c r="F1188" s="16"/>
      <c r="G1188" s="53" t="str">
        <f t="shared" si="20"/>
        <v xml:space="preserve"> </v>
      </c>
    </row>
    <row r="1189" spans="2:7" ht="20.100000000000001" customHeight="1">
      <c r="B1189" s="11"/>
      <c r="C1189" s="11"/>
      <c r="D1189" s="15"/>
      <c r="E1189" s="11"/>
      <c r="F1189" s="16"/>
      <c r="G1189" s="53" t="str">
        <f t="shared" si="20"/>
        <v xml:space="preserve"> </v>
      </c>
    </row>
    <row r="1190" spans="2:7" ht="20.100000000000001" customHeight="1">
      <c r="B1190" s="11"/>
      <c r="C1190" s="11"/>
      <c r="D1190" s="15"/>
      <c r="E1190" s="11"/>
      <c r="F1190" s="16"/>
      <c r="G1190" s="53" t="str">
        <f t="shared" si="20"/>
        <v xml:space="preserve"> </v>
      </c>
    </row>
    <row r="1191" spans="2:7" ht="20.100000000000001" customHeight="1">
      <c r="B1191" s="11"/>
      <c r="C1191" s="11"/>
      <c r="D1191" s="15"/>
      <c r="E1191" s="11"/>
      <c r="F1191" s="16"/>
      <c r="G1191" s="53" t="str">
        <f t="shared" si="20"/>
        <v xml:space="preserve"> </v>
      </c>
    </row>
    <row r="1192" spans="2:7" ht="20.100000000000001" customHeight="1">
      <c r="B1192" s="11"/>
      <c r="C1192" s="11"/>
      <c r="D1192" s="15"/>
      <c r="E1192" s="11"/>
      <c r="F1192" s="16"/>
      <c r="G1192" s="53" t="str">
        <f t="shared" si="20"/>
        <v xml:space="preserve"> </v>
      </c>
    </row>
    <row r="1193" spans="2:7" ht="20.100000000000001" customHeight="1">
      <c r="B1193" s="11"/>
      <c r="C1193" s="11"/>
      <c r="D1193" s="15"/>
      <c r="E1193" s="11"/>
      <c r="F1193" s="16"/>
      <c r="G1193" s="53" t="str">
        <f t="shared" si="20"/>
        <v xml:space="preserve"> </v>
      </c>
    </row>
    <row r="1194" spans="2:7" ht="20.100000000000001" customHeight="1">
      <c r="B1194" s="11"/>
      <c r="C1194" s="11"/>
      <c r="D1194" s="15"/>
      <c r="E1194" s="11"/>
      <c r="F1194" s="16"/>
      <c r="G1194" s="53" t="str">
        <f t="shared" si="20"/>
        <v xml:space="preserve"> </v>
      </c>
    </row>
    <row r="1195" spans="2:7" ht="20.100000000000001" customHeight="1">
      <c r="B1195" s="11"/>
      <c r="C1195" s="11"/>
      <c r="D1195" s="15"/>
      <c r="E1195" s="11"/>
      <c r="F1195" s="16"/>
      <c r="G1195" s="53" t="str">
        <f t="shared" si="20"/>
        <v xml:space="preserve"> </v>
      </c>
    </row>
    <row r="1196" spans="2:7" ht="20.100000000000001" customHeight="1">
      <c r="B1196" s="11"/>
      <c r="C1196" s="11"/>
      <c r="D1196" s="15"/>
      <c r="E1196" s="11"/>
      <c r="F1196" s="16"/>
      <c r="G1196" s="53" t="str">
        <f t="shared" si="20"/>
        <v xml:space="preserve"> </v>
      </c>
    </row>
    <row r="1197" spans="2:7" ht="20.100000000000001" customHeight="1">
      <c r="B1197" s="11"/>
      <c r="C1197" s="11"/>
      <c r="D1197" s="15"/>
      <c r="E1197" s="11"/>
      <c r="F1197" s="16"/>
      <c r="G1197" s="53" t="str">
        <f t="shared" si="20"/>
        <v xml:space="preserve"> </v>
      </c>
    </row>
    <row r="1198" spans="2:7" ht="20.100000000000001" customHeight="1">
      <c r="B1198" s="11"/>
      <c r="C1198" s="11"/>
      <c r="D1198" s="15"/>
      <c r="E1198" s="11"/>
      <c r="F1198" s="16"/>
      <c r="G1198" s="53" t="str">
        <f t="shared" si="20"/>
        <v xml:space="preserve"> </v>
      </c>
    </row>
    <row r="1199" spans="2:7" ht="20.100000000000001" customHeight="1">
      <c r="B1199" s="11"/>
      <c r="C1199" s="11"/>
      <c r="D1199" s="15"/>
      <c r="E1199" s="11"/>
      <c r="F1199" s="16"/>
      <c r="G1199" s="53" t="str">
        <f t="shared" si="20"/>
        <v xml:space="preserve"> </v>
      </c>
    </row>
    <row r="1200" spans="2:7" ht="20.100000000000001" customHeight="1">
      <c r="B1200" s="11"/>
      <c r="C1200" s="11"/>
      <c r="D1200" s="15"/>
      <c r="E1200" s="11"/>
      <c r="F1200" s="16"/>
      <c r="G1200" s="53" t="str">
        <f t="shared" si="20"/>
        <v xml:space="preserve"> </v>
      </c>
    </row>
    <row r="1201" spans="2:7" ht="20.100000000000001" customHeight="1">
      <c r="B1201" s="11"/>
      <c r="C1201" s="11"/>
      <c r="D1201" s="15"/>
      <c r="E1201" s="11"/>
      <c r="F1201" s="16"/>
      <c r="G1201" s="53" t="str">
        <f t="shared" si="20"/>
        <v xml:space="preserve"> </v>
      </c>
    </row>
    <row r="1202" spans="2:7" ht="20.100000000000001" customHeight="1">
      <c r="B1202" s="11"/>
      <c r="C1202" s="11"/>
      <c r="D1202" s="15"/>
      <c r="E1202" s="11"/>
      <c r="F1202" s="16"/>
      <c r="G1202" s="53" t="str">
        <f t="shared" si="20"/>
        <v xml:space="preserve"> </v>
      </c>
    </row>
    <row r="1203" spans="2:7" ht="20.100000000000001" customHeight="1">
      <c r="B1203" s="11"/>
      <c r="C1203" s="11"/>
      <c r="D1203" s="15"/>
      <c r="E1203" s="11"/>
      <c r="F1203" s="16"/>
      <c r="G1203" s="53" t="str">
        <f t="shared" si="20"/>
        <v xml:space="preserve"> </v>
      </c>
    </row>
    <row r="1204" spans="2:7" ht="20.100000000000001" customHeight="1">
      <c r="B1204" s="11"/>
      <c r="C1204" s="11"/>
      <c r="D1204" s="15"/>
      <c r="E1204" s="11"/>
      <c r="F1204" s="16"/>
      <c r="G1204" s="53" t="str">
        <f t="shared" si="20"/>
        <v xml:space="preserve"> </v>
      </c>
    </row>
    <row r="1205" spans="2:7" ht="20.100000000000001" customHeight="1">
      <c r="B1205" s="11"/>
      <c r="C1205" s="11"/>
      <c r="D1205" s="15"/>
      <c r="E1205" s="11"/>
      <c r="F1205" s="16"/>
      <c r="G1205" s="53" t="str">
        <f t="shared" si="20"/>
        <v xml:space="preserve"> </v>
      </c>
    </row>
    <row r="1206" spans="2:7" ht="20.100000000000001" customHeight="1">
      <c r="B1206" s="11"/>
      <c r="C1206" s="11"/>
      <c r="D1206" s="15"/>
      <c r="E1206" s="11"/>
      <c r="F1206" s="16"/>
      <c r="G1206" s="53" t="str">
        <f t="shared" si="20"/>
        <v xml:space="preserve"> </v>
      </c>
    </row>
    <row r="1207" spans="2:7" ht="20.100000000000001" customHeight="1">
      <c r="B1207" s="11"/>
      <c r="C1207" s="11"/>
      <c r="D1207" s="15"/>
      <c r="E1207" s="11"/>
      <c r="F1207" s="16"/>
      <c r="G1207" s="53" t="str">
        <f t="shared" si="20"/>
        <v xml:space="preserve"> </v>
      </c>
    </row>
    <row r="1208" spans="2:7" ht="20.100000000000001" customHeight="1">
      <c r="B1208" s="11"/>
      <c r="C1208" s="11"/>
      <c r="D1208" s="15"/>
      <c r="E1208" s="11"/>
      <c r="F1208" s="16"/>
      <c r="G1208" s="53" t="str">
        <f t="shared" si="20"/>
        <v xml:space="preserve"> </v>
      </c>
    </row>
    <row r="1209" spans="2:7" ht="20.100000000000001" customHeight="1">
      <c r="B1209" s="11"/>
      <c r="C1209" s="11"/>
      <c r="D1209" s="15"/>
      <c r="E1209" s="11"/>
      <c r="F1209" s="16"/>
      <c r="G1209" s="53" t="str">
        <f t="shared" si="20"/>
        <v xml:space="preserve"> </v>
      </c>
    </row>
    <row r="1210" spans="2:7" ht="20.100000000000001" customHeight="1">
      <c r="B1210" s="11"/>
      <c r="C1210" s="11"/>
      <c r="D1210" s="15"/>
      <c r="E1210" s="11"/>
      <c r="F1210" s="16"/>
      <c r="G1210" s="53" t="str">
        <f t="shared" si="20"/>
        <v xml:space="preserve"> </v>
      </c>
    </row>
    <row r="1211" spans="2:7" ht="20.100000000000001" customHeight="1">
      <c r="B1211" s="11"/>
      <c r="C1211" s="11"/>
      <c r="D1211" s="15"/>
      <c r="E1211" s="11"/>
      <c r="F1211" s="16"/>
      <c r="G1211" s="53" t="str">
        <f t="shared" si="20"/>
        <v xml:space="preserve"> </v>
      </c>
    </row>
    <row r="1212" spans="2:7" ht="20.100000000000001" customHeight="1">
      <c r="B1212" s="11"/>
      <c r="C1212" s="11"/>
      <c r="D1212" s="15"/>
      <c r="E1212" s="11"/>
      <c r="F1212" s="16"/>
      <c r="G1212" s="53" t="str">
        <f t="shared" si="20"/>
        <v xml:space="preserve"> </v>
      </c>
    </row>
    <row r="1213" spans="2:7" ht="20.100000000000001" customHeight="1">
      <c r="B1213" s="11"/>
      <c r="C1213" s="11"/>
      <c r="D1213" s="15"/>
      <c r="E1213" s="11"/>
      <c r="F1213" s="16"/>
      <c r="G1213" s="53" t="str">
        <f t="shared" si="20"/>
        <v xml:space="preserve"> </v>
      </c>
    </row>
    <row r="1214" spans="2:7" ht="20.100000000000001" customHeight="1">
      <c r="B1214" s="11"/>
      <c r="C1214" s="11"/>
      <c r="D1214" s="15"/>
      <c r="E1214" s="11"/>
      <c r="F1214" s="16"/>
      <c r="G1214" s="53" t="str">
        <f t="shared" si="20"/>
        <v xml:space="preserve"> </v>
      </c>
    </row>
    <row r="1215" spans="2:7" ht="20.100000000000001" customHeight="1">
      <c r="B1215" s="11"/>
      <c r="C1215" s="11"/>
      <c r="D1215" s="15"/>
      <c r="E1215" s="11"/>
      <c r="F1215" s="16"/>
      <c r="G1215" s="53" t="str">
        <f t="shared" si="20"/>
        <v xml:space="preserve"> </v>
      </c>
    </row>
    <row r="1216" spans="2:7" ht="20.100000000000001" customHeight="1">
      <c r="B1216" s="11"/>
      <c r="C1216" s="11"/>
      <c r="D1216" s="15"/>
      <c r="E1216" s="11"/>
      <c r="F1216" s="16"/>
      <c r="G1216" s="53" t="str">
        <f t="shared" si="20"/>
        <v xml:space="preserve"> </v>
      </c>
    </row>
    <row r="1217" spans="2:7" ht="20.100000000000001" customHeight="1">
      <c r="B1217" s="11"/>
      <c r="C1217" s="11"/>
      <c r="D1217" s="15"/>
      <c r="E1217" s="11"/>
      <c r="F1217" s="16"/>
      <c r="G1217" s="53" t="str">
        <f t="shared" si="20"/>
        <v xml:space="preserve"> </v>
      </c>
    </row>
    <row r="1218" spans="2:7" ht="20.100000000000001" customHeight="1">
      <c r="B1218" s="11"/>
      <c r="C1218" s="11"/>
      <c r="D1218" s="15"/>
      <c r="E1218" s="11"/>
      <c r="F1218" s="16"/>
      <c r="G1218" s="53" t="str">
        <f t="shared" si="20"/>
        <v xml:space="preserve"> </v>
      </c>
    </row>
    <row r="1219" spans="2:7" ht="20.100000000000001" customHeight="1">
      <c r="B1219" s="11"/>
      <c r="C1219" s="11"/>
      <c r="D1219" s="15"/>
      <c r="E1219" s="11"/>
      <c r="F1219" s="16"/>
      <c r="G1219" s="53" t="str">
        <f t="shared" si="20"/>
        <v xml:space="preserve"> </v>
      </c>
    </row>
    <row r="1220" spans="2:7" ht="20.100000000000001" customHeight="1">
      <c r="B1220" s="11"/>
      <c r="C1220" s="11"/>
      <c r="D1220" s="15"/>
      <c r="E1220" s="11"/>
      <c r="F1220" s="16"/>
      <c r="G1220" s="53" t="str">
        <f t="shared" si="20"/>
        <v xml:space="preserve"> </v>
      </c>
    </row>
    <row r="1221" spans="2:7" ht="20.100000000000001" customHeight="1">
      <c r="B1221" s="11"/>
      <c r="C1221" s="11"/>
      <c r="D1221" s="15"/>
      <c r="E1221" s="11"/>
      <c r="F1221" s="16"/>
      <c r="G1221" s="53" t="str">
        <f t="shared" si="20"/>
        <v xml:space="preserve"> </v>
      </c>
    </row>
    <row r="1222" spans="2:7" ht="20.100000000000001" customHeight="1">
      <c r="B1222" s="11"/>
      <c r="C1222" s="11"/>
      <c r="D1222" s="15"/>
      <c r="E1222" s="11"/>
      <c r="F1222" s="16"/>
      <c r="G1222" s="53" t="str">
        <f t="shared" si="20"/>
        <v xml:space="preserve"> </v>
      </c>
    </row>
    <row r="1223" spans="2:7" ht="20.100000000000001" customHeight="1">
      <c r="B1223" s="11"/>
      <c r="C1223" s="11"/>
      <c r="D1223" s="15"/>
      <c r="E1223" s="11"/>
      <c r="F1223" s="16"/>
      <c r="G1223" s="53" t="str">
        <f t="shared" si="20"/>
        <v xml:space="preserve"> </v>
      </c>
    </row>
    <row r="1224" spans="2:7" ht="20.100000000000001" customHeight="1">
      <c r="B1224" s="11"/>
      <c r="C1224" s="11"/>
      <c r="D1224" s="15"/>
      <c r="E1224" s="11"/>
      <c r="F1224" s="16"/>
      <c r="G1224" s="53" t="str">
        <f t="shared" si="20"/>
        <v xml:space="preserve"> </v>
      </c>
    </row>
    <row r="1225" spans="2:7" ht="20.100000000000001" customHeight="1">
      <c r="B1225" s="11"/>
      <c r="C1225" s="11"/>
      <c r="D1225" s="15"/>
      <c r="E1225" s="11"/>
      <c r="F1225" s="16"/>
      <c r="G1225" s="53" t="str">
        <f t="shared" si="20"/>
        <v xml:space="preserve"> </v>
      </c>
    </row>
    <row r="1226" spans="2:7" ht="20.100000000000001" customHeight="1">
      <c r="B1226" s="11"/>
      <c r="C1226" s="11"/>
      <c r="D1226" s="15"/>
      <c r="E1226" s="11"/>
      <c r="F1226" s="16"/>
      <c r="G1226" s="53" t="str">
        <f t="shared" si="20"/>
        <v xml:space="preserve"> </v>
      </c>
    </row>
    <row r="1227" spans="2:7" ht="20.100000000000001" customHeight="1">
      <c r="B1227" s="11"/>
      <c r="C1227" s="11"/>
      <c r="D1227" s="15"/>
      <c r="E1227" s="11"/>
      <c r="F1227" s="16"/>
      <c r="G1227" s="53" t="str">
        <f t="shared" si="20"/>
        <v xml:space="preserve"> </v>
      </c>
    </row>
    <row r="1228" spans="2:7" ht="20.100000000000001" customHeight="1">
      <c r="B1228" s="11"/>
      <c r="C1228" s="11"/>
      <c r="D1228" s="15"/>
      <c r="E1228" s="11"/>
      <c r="F1228" s="16"/>
      <c r="G1228" s="53" t="str">
        <f t="shared" si="20"/>
        <v xml:space="preserve"> </v>
      </c>
    </row>
    <row r="1229" spans="2:7" ht="20.100000000000001" customHeight="1">
      <c r="B1229" s="11"/>
      <c r="C1229" s="11"/>
      <c r="D1229" s="15"/>
      <c r="E1229" s="11"/>
      <c r="F1229" s="16"/>
      <c r="G1229" s="53" t="str">
        <f t="shared" si="20"/>
        <v xml:space="preserve"> </v>
      </c>
    </row>
    <row r="1230" spans="2:7" ht="20.100000000000001" customHeight="1">
      <c r="B1230" s="11"/>
      <c r="C1230" s="11"/>
      <c r="D1230" s="15"/>
      <c r="E1230" s="11"/>
      <c r="F1230" s="16"/>
      <c r="G1230" s="53" t="str">
        <f t="shared" si="20"/>
        <v xml:space="preserve"> </v>
      </c>
    </row>
    <row r="1231" spans="2:7" ht="20.100000000000001" customHeight="1">
      <c r="B1231" s="11"/>
      <c r="C1231" s="11"/>
      <c r="D1231" s="15"/>
      <c r="E1231" s="11"/>
      <c r="F1231" s="16"/>
      <c r="G1231" s="53" t="str">
        <f t="shared" si="20"/>
        <v xml:space="preserve"> </v>
      </c>
    </row>
    <row r="1232" spans="2:7" ht="20.100000000000001" customHeight="1">
      <c r="B1232" s="11"/>
      <c r="C1232" s="11"/>
      <c r="D1232" s="15"/>
      <c r="E1232" s="11"/>
      <c r="F1232" s="16"/>
      <c r="G1232" s="53" t="str">
        <f t="shared" si="20"/>
        <v xml:space="preserve"> </v>
      </c>
    </row>
    <row r="1233" spans="2:7" ht="20.100000000000001" customHeight="1">
      <c r="B1233" s="11"/>
      <c r="C1233" s="11"/>
      <c r="D1233" s="15"/>
      <c r="E1233" s="11"/>
      <c r="F1233" s="16"/>
      <c r="G1233" s="53" t="str">
        <f t="shared" si="20"/>
        <v xml:space="preserve"> </v>
      </c>
    </row>
    <row r="1234" spans="2:7" ht="20.100000000000001" customHeight="1">
      <c r="B1234" s="11"/>
      <c r="C1234" s="11"/>
      <c r="D1234" s="15"/>
      <c r="E1234" s="11"/>
      <c r="F1234" s="16"/>
      <c r="G1234" s="53" t="str">
        <f t="shared" si="20"/>
        <v xml:space="preserve"> </v>
      </c>
    </row>
    <row r="1235" spans="2:7" ht="20.100000000000001" customHeight="1">
      <c r="B1235" s="11"/>
      <c r="C1235" s="11"/>
      <c r="D1235" s="15"/>
      <c r="E1235" s="11"/>
      <c r="F1235" s="16"/>
      <c r="G1235" s="53" t="str">
        <f t="shared" si="20"/>
        <v xml:space="preserve"> </v>
      </c>
    </row>
    <row r="1236" spans="2:7" ht="20.100000000000001" customHeight="1">
      <c r="B1236" s="11"/>
      <c r="C1236" s="11"/>
      <c r="D1236" s="15"/>
      <c r="E1236" s="11"/>
      <c r="F1236" s="16"/>
      <c r="G1236" s="53" t="str">
        <f t="shared" si="20"/>
        <v xml:space="preserve"> </v>
      </c>
    </row>
    <row r="1237" spans="2:7" ht="20.100000000000001" customHeight="1">
      <c r="B1237" s="11"/>
      <c r="C1237" s="11"/>
      <c r="D1237" s="15"/>
      <c r="E1237" s="11"/>
      <c r="F1237" s="16"/>
      <c r="G1237" s="53" t="str">
        <f t="shared" si="20"/>
        <v xml:space="preserve"> </v>
      </c>
    </row>
    <row r="1238" spans="2:7" ht="20.100000000000001" customHeight="1">
      <c r="B1238" s="11"/>
      <c r="C1238" s="11"/>
      <c r="D1238" s="15"/>
      <c r="E1238" s="11"/>
      <c r="F1238" s="16"/>
      <c r="G1238" s="53" t="str">
        <f t="shared" si="20"/>
        <v xml:space="preserve"> </v>
      </c>
    </row>
    <row r="1239" spans="2:7" ht="20.100000000000001" customHeight="1">
      <c r="B1239" s="11"/>
      <c r="C1239" s="11"/>
      <c r="D1239" s="15"/>
      <c r="E1239" s="11"/>
      <c r="F1239" s="16"/>
      <c r="G1239" s="53" t="str">
        <f t="shared" si="20"/>
        <v xml:space="preserve"> </v>
      </c>
    </row>
    <row r="1240" spans="2:7" ht="20.100000000000001" customHeight="1">
      <c r="B1240" s="11"/>
      <c r="C1240" s="11"/>
      <c r="D1240" s="15"/>
      <c r="E1240" s="11"/>
      <c r="F1240" s="16"/>
      <c r="G1240" s="53" t="str">
        <f t="shared" si="20"/>
        <v xml:space="preserve"> </v>
      </c>
    </row>
    <row r="1241" spans="2:7" ht="20.100000000000001" customHeight="1">
      <c r="B1241" s="11"/>
      <c r="C1241" s="11"/>
      <c r="D1241" s="15"/>
      <c r="E1241" s="11"/>
      <c r="F1241" s="16"/>
      <c r="G1241" s="53" t="str">
        <f t="shared" si="20"/>
        <v xml:space="preserve"> </v>
      </c>
    </row>
    <row r="1242" spans="2:7" ht="20.100000000000001" customHeight="1">
      <c r="B1242" s="11"/>
      <c r="C1242" s="11"/>
      <c r="D1242" s="15"/>
      <c r="E1242" s="11"/>
      <c r="F1242" s="16"/>
      <c r="G1242" s="53" t="str">
        <f t="shared" si="20"/>
        <v xml:space="preserve"> </v>
      </c>
    </row>
    <row r="1243" spans="2:7" ht="20.100000000000001" customHeight="1">
      <c r="B1243" s="11"/>
      <c r="C1243" s="11"/>
      <c r="D1243" s="15"/>
      <c r="E1243" s="11"/>
      <c r="F1243" s="16"/>
      <c r="G1243" s="53" t="str">
        <f t="shared" si="20"/>
        <v xml:space="preserve"> </v>
      </c>
    </row>
    <row r="1244" spans="2:7" ht="20.100000000000001" customHeight="1">
      <c r="B1244" s="11"/>
      <c r="C1244" s="11"/>
      <c r="D1244" s="15"/>
      <c r="E1244" s="11"/>
      <c r="F1244" s="16"/>
      <c r="G1244" s="53" t="str">
        <f t="shared" si="20"/>
        <v xml:space="preserve"> </v>
      </c>
    </row>
    <row r="1245" spans="2:7" ht="20.100000000000001" customHeight="1">
      <c r="B1245" s="11"/>
      <c r="C1245" s="11"/>
      <c r="D1245" s="15"/>
      <c r="E1245" s="11"/>
      <c r="F1245" s="16"/>
      <c r="G1245" s="53" t="str">
        <f t="shared" si="20"/>
        <v xml:space="preserve"> </v>
      </c>
    </row>
    <row r="1246" spans="2:7" ht="20.100000000000001" customHeight="1">
      <c r="B1246" s="11"/>
      <c r="C1246" s="11"/>
      <c r="D1246" s="15"/>
      <c r="E1246" s="11"/>
      <c r="F1246" s="16"/>
      <c r="G1246" s="53" t="str">
        <f t="shared" si="20"/>
        <v xml:space="preserve"> </v>
      </c>
    </row>
    <row r="1247" spans="2:7" ht="20.100000000000001" customHeight="1">
      <c r="B1247" s="11"/>
      <c r="C1247" s="11"/>
      <c r="D1247" s="15"/>
      <c r="E1247" s="11"/>
      <c r="F1247" s="16"/>
      <c r="G1247" s="53" t="str">
        <f t="shared" si="20"/>
        <v xml:space="preserve"> </v>
      </c>
    </row>
    <row r="1248" spans="2:7" ht="20.100000000000001" customHeight="1">
      <c r="B1248" s="11"/>
      <c r="C1248" s="11"/>
      <c r="D1248" s="15"/>
      <c r="E1248" s="11"/>
      <c r="F1248" s="16"/>
      <c r="G1248" s="53" t="str">
        <f t="shared" si="20"/>
        <v xml:space="preserve"> </v>
      </c>
    </row>
    <row r="1249" spans="2:7" ht="20.100000000000001" customHeight="1">
      <c r="B1249" s="11"/>
      <c r="C1249" s="11"/>
      <c r="D1249" s="15"/>
      <c r="E1249" s="11"/>
      <c r="F1249" s="16"/>
      <c r="G1249" s="53" t="str">
        <f t="shared" si="20"/>
        <v xml:space="preserve"> </v>
      </c>
    </row>
    <row r="1250" spans="2:7" ht="20.100000000000001" customHeight="1">
      <c r="B1250" s="11"/>
      <c r="C1250" s="11"/>
      <c r="D1250" s="15"/>
      <c r="E1250" s="11"/>
      <c r="F1250" s="16"/>
      <c r="G1250" s="53" t="str">
        <f t="shared" ref="G1250:G1313" si="21">IFERROR(IF(ISBLANK(C1250)," ",IF(ISBLANK(D1250),"NUM ARBOL",IF(ISBLANK(E1250),"DAP",IF(ISBLANK(F1250),"ALTURA",IF($E$33="DAP (cm)",PI()*((E1250/100)^2)/4*F1250*$F$9,IF($E$33="CAP (cm)",PI()*((E1250/PI()/100)^2)/4*F1250*$F$9))))))," ")</f>
        <v xml:space="preserve"> </v>
      </c>
    </row>
    <row r="1251" spans="2:7" ht="20.100000000000001" customHeight="1">
      <c r="B1251" s="11"/>
      <c r="C1251" s="11"/>
      <c r="D1251" s="15"/>
      <c r="E1251" s="11"/>
      <c r="F1251" s="16"/>
      <c r="G1251" s="53" t="str">
        <f t="shared" si="21"/>
        <v xml:space="preserve"> </v>
      </c>
    </row>
    <row r="1252" spans="2:7" ht="20.100000000000001" customHeight="1">
      <c r="B1252" s="11"/>
      <c r="C1252" s="11"/>
      <c r="D1252" s="15"/>
      <c r="E1252" s="11"/>
      <c r="F1252" s="16"/>
      <c r="G1252" s="53" t="str">
        <f t="shared" si="21"/>
        <v xml:space="preserve"> </v>
      </c>
    </row>
    <row r="1253" spans="2:7" ht="20.100000000000001" customHeight="1">
      <c r="B1253" s="11"/>
      <c r="C1253" s="11"/>
      <c r="D1253" s="15"/>
      <c r="E1253" s="11"/>
      <c r="F1253" s="16"/>
      <c r="G1253" s="53" t="str">
        <f t="shared" si="21"/>
        <v xml:space="preserve"> </v>
      </c>
    </row>
    <row r="1254" spans="2:7" ht="20.100000000000001" customHeight="1">
      <c r="B1254" s="11"/>
      <c r="C1254" s="11"/>
      <c r="D1254" s="15"/>
      <c r="E1254" s="11"/>
      <c r="F1254" s="16"/>
      <c r="G1254" s="53" t="str">
        <f t="shared" si="21"/>
        <v xml:space="preserve"> </v>
      </c>
    </row>
    <row r="1255" spans="2:7" ht="20.100000000000001" customHeight="1">
      <c r="B1255" s="11"/>
      <c r="C1255" s="11"/>
      <c r="D1255" s="15"/>
      <c r="E1255" s="11"/>
      <c r="F1255" s="16"/>
      <c r="G1255" s="53" t="str">
        <f t="shared" si="21"/>
        <v xml:space="preserve"> </v>
      </c>
    </row>
    <row r="1256" spans="2:7" ht="20.100000000000001" customHeight="1">
      <c r="B1256" s="11"/>
      <c r="C1256" s="11"/>
      <c r="D1256" s="15"/>
      <c r="E1256" s="11"/>
      <c r="F1256" s="16"/>
      <c r="G1256" s="53" t="str">
        <f t="shared" si="21"/>
        <v xml:space="preserve"> </v>
      </c>
    </row>
    <row r="1257" spans="2:7" ht="20.100000000000001" customHeight="1">
      <c r="B1257" s="11"/>
      <c r="C1257" s="11"/>
      <c r="D1257" s="15"/>
      <c r="E1257" s="11"/>
      <c r="F1257" s="16"/>
      <c r="G1257" s="53" t="str">
        <f t="shared" si="21"/>
        <v xml:space="preserve"> </v>
      </c>
    </row>
    <row r="1258" spans="2:7" ht="20.100000000000001" customHeight="1">
      <c r="B1258" s="11"/>
      <c r="C1258" s="11"/>
      <c r="D1258" s="15"/>
      <c r="E1258" s="11"/>
      <c r="F1258" s="16"/>
      <c r="G1258" s="53" t="str">
        <f t="shared" si="21"/>
        <v xml:space="preserve"> </v>
      </c>
    </row>
    <row r="1259" spans="2:7" ht="20.100000000000001" customHeight="1">
      <c r="B1259" s="11"/>
      <c r="C1259" s="11"/>
      <c r="D1259" s="15"/>
      <c r="E1259" s="11"/>
      <c r="F1259" s="16"/>
      <c r="G1259" s="53" t="str">
        <f t="shared" si="21"/>
        <v xml:space="preserve"> </v>
      </c>
    </row>
    <row r="1260" spans="2:7" ht="20.100000000000001" customHeight="1">
      <c r="B1260" s="11"/>
      <c r="C1260" s="11"/>
      <c r="D1260" s="15"/>
      <c r="E1260" s="11"/>
      <c r="F1260" s="16"/>
      <c r="G1260" s="53" t="str">
        <f t="shared" si="21"/>
        <v xml:space="preserve"> </v>
      </c>
    </row>
    <row r="1261" spans="2:7" ht="20.100000000000001" customHeight="1">
      <c r="B1261" s="11"/>
      <c r="C1261" s="11"/>
      <c r="D1261" s="15"/>
      <c r="E1261" s="11"/>
      <c r="F1261" s="16"/>
      <c r="G1261" s="53" t="str">
        <f t="shared" si="21"/>
        <v xml:space="preserve"> </v>
      </c>
    </row>
    <row r="1262" spans="2:7" ht="20.100000000000001" customHeight="1">
      <c r="B1262" s="11"/>
      <c r="C1262" s="11"/>
      <c r="D1262" s="15"/>
      <c r="E1262" s="11"/>
      <c r="F1262" s="16"/>
      <c r="G1262" s="53" t="str">
        <f t="shared" si="21"/>
        <v xml:space="preserve"> </v>
      </c>
    </row>
    <row r="1263" spans="2:7" ht="20.100000000000001" customHeight="1">
      <c r="B1263" s="11"/>
      <c r="C1263" s="11"/>
      <c r="D1263" s="15"/>
      <c r="E1263" s="11"/>
      <c r="F1263" s="16"/>
      <c r="G1263" s="53" t="str">
        <f t="shared" si="21"/>
        <v xml:space="preserve"> </v>
      </c>
    </row>
    <row r="1264" spans="2:7" ht="20.100000000000001" customHeight="1">
      <c r="B1264" s="11"/>
      <c r="C1264" s="11"/>
      <c r="D1264" s="15"/>
      <c r="E1264" s="11"/>
      <c r="F1264" s="16"/>
      <c r="G1264" s="53" t="str">
        <f t="shared" si="21"/>
        <v xml:space="preserve"> </v>
      </c>
    </row>
    <row r="1265" spans="2:7" ht="20.100000000000001" customHeight="1">
      <c r="B1265" s="11"/>
      <c r="C1265" s="11"/>
      <c r="D1265" s="15"/>
      <c r="E1265" s="11"/>
      <c r="F1265" s="16"/>
      <c r="G1265" s="53" t="str">
        <f t="shared" si="21"/>
        <v xml:space="preserve"> </v>
      </c>
    </row>
    <row r="1266" spans="2:7" ht="20.100000000000001" customHeight="1">
      <c r="B1266" s="11"/>
      <c r="C1266" s="11"/>
      <c r="D1266" s="15"/>
      <c r="E1266" s="11"/>
      <c r="F1266" s="16"/>
      <c r="G1266" s="53" t="str">
        <f t="shared" si="21"/>
        <v xml:space="preserve"> </v>
      </c>
    </row>
    <row r="1267" spans="2:7" ht="20.100000000000001" customHeight="1">
      <c r="B1267" s="11"/>
      <c r="C1267" s="11"/>
      <c r="D1267" s="15"/>
      <c r="E1267" s="11"/>
      <c r="F1267" s="16"/>
      <c r="G1267" s="53" t="str">
        <f t="shared" si="21"/>
        <v xml:space="preserve"> </v>
      </c>
    </row>
    <row r="1268" spans="2:7" ht="20.100000000000001" customHeight="1">
      <c r="B1268" s="11"/>
      <c r="C1268" s="11"/>
      <c r="D1268" s="15"/>
      <c r="E1268" s="11"/>
      <c r="F1268" s="16"/>
      <c r="G1268" s="53" t="str">
        <f t="shared" si="21"/>
        <v xml:space="preserve"> </v>
      </c>
    </row>
    <row r="1269" spans="2:7" ht="20.100000000000001" customHeight="1">
      <c r="B1269" s="11"/>
      <c r="C1269" s="11"/>
      <c r="D1269" s="15"/>
      <c r="E1269" s="11"/>
      <c r="F1269" s="16"/>
      <c r="G1269" s="53" t="str">
        <f t="shared" si="21"/>
        <v xml:space="preserve"> </v>
      </c>
    </row>
    <row r="1270" spans="2:7" ht="20.100000000000001" customHeight="1">
      <c r="B1270" s="11"/>
      <c r="C1270" s="11"/>
      <c r="D1270" s="15"/>
      <c r="E1270" s="11"/>
      <c r="F1270" s="16"/>
      <c r="G1270" s="53" t="str">
        <f t="shared" si="21"/>
        <v xml:space="preserve"> </v>
      </c>
    </row>
    <row r="1271" spans="2:7" ht="20.100000000000001" customHeight="1">
      <c r="B1271" s="11"/>
      <c r="C1271" s="11"/>
      <c r="D1271" s="15"/>
      <c r="E1271" s="11"/>
      <c r="F1271" s="16"/>
      <c r="G1271" s="53" t="str">
        <f t="shared" si="21"/>
        <v xml:space="preserve"> </v>
      </c>
    </row>
    <row r="1272" spans="2:7" ht="20.100000000000001" customHeight="1">
      <c r="B1272" s="11"/>
      <c r="C1272" s="11"/>
      <c r="D1272" s="15"/>
      <c r="E1272" s="11"/>
      <c r="F1272" s="16"/>
      <c r="G1272" s="53" t="str">
        <f t="shared" si="21"/>
        <v xml:space="preserve"> </v>
      </c>
    </row>
    <row r="1273" spans="2:7" ht="20.100000000000001" customHeight="1">
      <c r="B1273" s="11"/>
      <c r="C1273" s="11"/>
      <c r="D1273" s="15"/>
      <c r="E1273" s="11"/>
      <c r="F1273" s="16"/>
      <c r="G1273" s="53" t="str">
        <f t="shared" si="21"/>
        <v xml:space="preserve"> </v>
      </c>
    </row>
    <row r="1274" spans="2:7" ht="20.100000000000001" customHeight="1">
      <c r="B1274" s="11"/>
      <c r="C1274" s="11"/>
      <c r="D1274" s="15"/>
      <c r="E1274" s="11"/>
      <c r="F1274" s="16"/>
      <c r="G1274" s="53" t="str">
        <f t="shared" si="21"/>
        <v xml:space="preserve"> </v>
      </c>
    </row>
    <row r="1275" spans="2:7" ht="20.100000000000001" customHeight="1">
      <c r="B1275" s="11"/>
      <c r="C1275" s="11"/>
      <c r="D1275" s="15"/>
      <c r="E1275" s="11"/>
      <c r="F1275" s="16"/>
      <c r="G1275" s="53" t="str">
        <f t="shared" si="21"/>
        <v xml:space="preserve"> </v>
      </c>
    </row>
    <row r="1276" spans="2:7" ht="20.100000000000001" customHeight="1">
      <c r="B1276" s="11"/>
      <c r="C1276" s="11"/>
      <c r="D1276" s="15"/>
      <c r="E1276" s="11"/>
      <c r="F1276" s="16"/>
      <c r="G1276" s="53" t="str">
        <f t="shared" si="21"/>
        <v xml:space="preserve"> </v>
      </c>
    </row>
    <row r="1277" spans="2:7" ht="20.100000000000001" customHeight="1">
      <c r="B1277" s="11"/>
      <c r="C1277" s="11"/>
      <c r="D1277" s="15"/>
      <c r="E1277" s="11"/>
      <c r="F1277" s="16"/>
      <c r="G1277" s="53" t="str">
        <f t="shared" si="21"/>
        <v xml:space="preserve"> </v>
      </c>
    </row>
    <row r="1278" spans="2:7" ht="20.100000000000001" customHeight="1">
      <c r="B1278" s="11"/>
      <c r="C1278" s="11"/>
      <c r="D1278" s="15"/>
      <c r="E1278" s="11"/>
      <c r="F1278" s="16"/>
      <c r="G1278" s="53" t="str">
        <f t="shared" si="21"/>
        <v xml:space="preserve"> </v>
      </c>
    </row>
    <row r="1279" spans="2:7" ht="20.100000000000001" customHeight="1">
      <c r="B1279" s="11"/>
      <c r="C1279" s="11"/>
      <c r="D1279" s="15"/>
      <c r="E1279" s="11"/>
      <c r="F1279" s="16"/>
      <c r="G1279" s="53" t="str">
        <f t="shared" si="21"/>
        <v xml:space="preserve"> </v>
      </c>
    </row>
    <row r="1280" spans="2:7" ht="20.100000000000001" customHeight="1">
      <c r="B1280" s="11"/>
      <c r="C1280" s="11"/>
      <c r="D1280" s="15"/>
      <c r="E1280" s="11"/>
      <c r="F1280" s="16"/>
      <c r="G1280" s="53" t="str">
        <f t="shared" si="21"/>
        <v xml:space="preserve"> </v>
      </c>
    </row>
    <row r="1281" spans="2:7" ht="20.100000000000001" customHeight="1">
      <c r="B1281" s="11"/>
      <c r="C1281" s="11"/>
      <c r="D1281" s="15"/>
      <c r="E1281" s="11"/>
      <c r="F1281" s="16"/>
      <c r="G1281" s="53" t="str">
        <f t="shared" si="21"/>
        <v xml:space="preserve"> </v>
      </c>
    </row>
    <row r="1282" spans="2:7" ht="20.100000000000001" customHeight="1">
      <c r="B1282" s="11"/>
      <c r="C1282" s="11"/>
      <c r="D1282" s="15"/>
      <c r="E1282" s="11"/>
      <c r="F1282" s="16"/>
      <c r="G1282" s="53" t="str">
        <f t="shared" si="21"/>
        <v xml:space="preserve"> </v>
      </c>
    </row>
    <row r="1283" spans="2:7" ht="20.100000000000001" customHeight="1">
      <c r="B1283" s="11"/>
      <c r="C1283" s="11"/>
      <c r="D1283" s="15"/>
      <c r="E1283" s="11"/>
      <c r="F1283" s="16"/>
      <c r="G1283" s="53" t="str">
        <f t="shared" si="21"/>
        <v xml:space="preserve"> </v>
      </c>
    </row>
    <row r="1284" spans="2:7" ht="20.100000000000001" customHeight="1">
      <c r="B1284" s="11"/>
      <c r="C1284" s="11"/>
      <c r="D1284" s="15"/>
      <c r="E1284" s="11"/>
      <c r="F1284" s="16"/>
      <c r="G1284" s="53" t="str">
        <f t="shared" si="21"/>
        <v xml:space="preserve"> </v>
      </c>
    </row>
    <row r="1285" spans="2:7" ht="20.100000000000001" customHeight="1">
      <c r="B1285" s="11"/>
      <c r="C1285" s="11"/>
      <c r="D1285" s="15"/>
      <c r="E1285" s="11"/>
      <c r="F1285" s="16"/>
      <c r="G1285" s="53" t="str">
        <f t="shared" si="21"/>
        <v xml:space="preserve"> </v>
      </c>
    </row>
    <row r="1286" spans="2:7" ht="20.100000000000001" customHeight="1">
      <c r="B1286" s="11"/>
      <c r="C1286" s="11"/>
      <c r="D1286" s="15"/>
      <c r="E1286" s="11"/>
      <c r="F1286" s="16"/>
      <c r="G1286" s="53" t="str">
        <f t="shared" si="21"/>
        <v xml:space="preserve"> </v>
      </c>
    </row>
    <row r="1287" spans="2:7" ht="20.100000000000001" customHeight="1">
      <c r="B1287" s="11"/>
      <c r="C1287" s="11"/>
      <c r="D1287" s="15"/>
      <c r="E1287" s="11"/>
      <c r="F1287" s="16"/>
      <c r="G1287" s="53" t="str">
        <f t="shared" si="21"/>
        <v xml:space="preserve"> </v>
      </c>
    </row>
    <row r="1288" spans="2:7" ht="20.100000000000001" customHeight="1">
      <c r="B1288" s="11"/>
      <c r="C1288" s="11"/>
      <c r="D1288" s="15"/>
      <c r="E1288" s="11"/>
      <c r="F1288" s="16"/>
      <c r="G1288" s="53" t="str">
        <f t="shared" si="21"/>
        <v xml:space="preserve"> </v>
      </c>
    </row>
    <row r="1289" spans="2:7" ht="20.100000000000001" customHeight="1">
      <c r="B1289" s="11"/>
      <c r="C1289" s="11"/>
      <c r="D1289" s="15"/>
      <c r="E1289" s="11"/>
      <c r="F1289" s="16"/>
      <c r="G1289" s="53" t="str">
        <f t="shared" si="21"/>
        <v xml:space="preserve"> </v>
      </c>
    </row>
    <row r="1290" spans="2:7" ht="20.100000000000001" customHeight="1">
      <c r="B1290" s="11"/>
      <c r="C1290" s="11"/>
      <c r="D1290" s="15"/>
      <c r="E1290" s="11"/>
      <c r="F1290" s="16"/>
      <c r="G1290" s="53" t="str">
        <f t="shared" si="21"/>
        <v xml:space="preserve"> </v>
      </c>
    </row>
    <row r="1291" spans="2:7" ht="20.100000000000001" customHeight="1">
      <c r="B1291" s="11"/>
      <c r="C1291" s="11"/>
      <c r="D1291" s="15"/>
      <c r="E1291" s="11"/>
      <c r="F1291" s="16"/>
      <c r="G1291" s="53" t="str">
        <f t="shared" si="21"/>
        <v xml:space="preserve"> </v>
      </c>
    </row>
    <row r="1292" spans="2:7" ht="20.100000000000001" customHeight="1">
      <c r="B1292" s="11"/>
      <c r="C1292" s="11"/>
      <c r="D1292" s="15"/>
      <c r="E1292" s="11"/>
      <c r="F1292" s="16"/>
      <c r="G1292" s="53" t="str">
        <f t="shared" si="21"/>
        <v xml:space="preserve"> </v>
      </c>
    </row>
    <row r="1293" spans="2:7" ht="20.100000000000001" customHeight="1">
      <c r="B1293" s="11"/>
      <c r="C1293" s="11"/>
      <c r="D1293" s="15"/>
      <c r="E1293" s="11"/>
      <c r="F1293" s="16"/>
      <c r="G1293" s="53" t="str">
        <f t="shared" si="21"/>
        <v xml:space="preserve"> </v>
      </c>
    </row>
    <row r="1294" spans="2:7" ht="20.100000000000001" customHeight="1">
      <c r="B1294" s="11"/>
      <c r="C1294" s="11"/>
      <c r="D1294" s="15"/>
      <c r="E1294" s="11"/>
      <c r="F1294" s="16"/>
      <c r="G1294" s="53" t="str">
        <f t="shared" si="21"/>
        <v xml:space="preserve"> </v>
      </c>
    </row>
    <row r="1295" spans="2:7" ht="20.100000000000001" customHeight="1">
      <c r="B1295" s="11"/>
      <c r="C1295" s="11"/>
      <c r="D1295" s="15"/>
      <c r="E1295" s="11"/>
      <c r="F1295" s="16"/>
      <c r="G1295" s="53" t="str">
        <f t="shared" si="21"/>
        <v xml:space="preserve"> </v>
      </c>
    </row>
    <row r="1296" spans="2:7" ht="20.100000000000001" customHeight="1">
      <c r="B1296" s="11"/>
      <c r="C1296" s="11"/>
      <c r="D1296" s="15"/>
      <c r="E1296" s="11"/>
      <c r="F1296" s="16"/>
      <c r="G1296" s="53" t="str">
        <f t="shared" si="21"/>
        <v xml:space="preserve"> </v>
      </c>
    </row>
    <row r="1297" spans="2:7" ht="20.100000000000001" customHeight="1">
      <c r="B1297" s="11"/>
      <c r="C1297" s="11"/>
      <c r="D1297" s="15"/>
      <c r="E1297" s="11"/>
      <c r="F1297" s="16"/>
      <c r="G1297" s="53" t="str">
        <f t="shared" si="21"/>
        <v xml:space="preserve"> </v>
      </c>
    </row>
    <row r="1298" spans="2:7" ht="20.100000000000001" customHeight="1">
      <c r="B1298" s="11"/>
      <c r="C1298" s="11"/>
      <c r="D1298" s="15"/>
      <c r="E1298" s="11"/>
      <c r="F1298" s="16"/>
      <c r="G1298" s="53" t="str">
        <f t="shared" si="21"/>
        <v xml:space="preserve"> </v>
      </c>
    </row>
    <row r="1299" spans="2:7" ht="20.100000000000001" customHeight="1">
      <c r="B1299" s="11"/>
      <c r="C1299" s="11"/>
      <c r="D1299" s="15"/>
      <c r="E1299" s="11"/>
      <c r="F1299" s="16"/>
      <c r="G1299" s="53" t="str">
        <f t="shared" si="21"/>
        <v xml:space="preserve"> </v>
      </c>
    </row>
    <row r="1300" spans="2:7" ht="20.100000000000001" customHeight="1">
      <c r="B1300" s="11"/>
      <c r="C1300" s="11"/>
      <c r="D1300" s="15"/>
      <c r="E1300" s="11"/>
      <c r="F1300" s="16"/>
      <c r="G1300" s="53" t="str">
        <f t="shared" si="21"/>
        <v xml:space="preserve"> </v>
      </c>
    </row>
    <row r="1301" spans="2:7" ht="20.100000000000001" customHeight="1">
      <c r="B1301" s="11"/>
      <c r="C1301" s="11"/>
      <c r="D1301" s="15"/>
      <c r="E1301" s="11"/>
      <c r="F1301" s="16"/>
      <c r="G1301" s="53" t="str">
        <f t="shared" si="21"/>
        <v xml:space="preserve"> </v>
      </c>
    </row>
    <row r="1302" spans="2:7" ht="20.100000000000001" customHeight="1">
      <c r="B1302" s="11"/>
      <c r="C1302" s="11"/>
      <c r="D1302" s="15"/>
      <c r="E1302" s="11"/>
      <c r="F1302" s="16"/>
      <c r="G1302" s="53" t="str">
        <f t="shared" si="21"/>
        <v xml:space="preserve"> </v>
      </c>
    </row>
    <row r="1303" spans="2:7" ht="20.100000000000001" customHeight="1">
      <c r="B1303" s="11"/>
      <c r="C1303" s="11"/>
      <c r="D1303" s="15"/>
      <c r="E1303" s="11"/>
      <c r="F1303" s="16"/>
      <c r="G1303" s="53" t="str">
        <f t="shared" si="21"/>
        <v xml:space="preserve"> </v>
      </c>
    </row>
    <row r="1304" spans="2:7" ht="20.100000000000001" customHeight="1">
      <c r="B1304" s="11"/>
      <c r="C1304" s="11"/>
      <c r="D1304" s="15"/>
      <c r="E1304" s="11"/>
      <c r="F1304" s="16"/>
      <c r="G1304" s="53" t="str">
        <f t="shared" si="21"/>
        <v xml:space="preserve"> </v>
      </c>
    </row>
    <row r="1305" spans="2:7" ht="20.100000000000001" customHeight="1">
      <c r="B1305" s="11"/>
      <c r="C1305" s="11"/>
      <c r="D1305" s="15"/>
      <c r="E1305" s="11"/>
      <c r="F1305" s="16"/>
      <c r="G1305" s="53" t="str">
        <f t="shared" si="21"/>
        <v xml:space="preserve"> </v>
      </c>
    </row>
    <row r="1306" spans="2:7" ht="20.100000000000001" customHeight="1">
      <c r="B1306" s="11"/>
      <c r="C1306" s="11"/>
      <c r="D1306" s="15"/>
      <c r="E1306" s="11"/>
      <c r="F1306" s="16"/>
      <c r="G1306" s="53" t="str">
        <f t="shared" si="21"/>
        <v xml:space="preserve"> </v>
      </c>
    </row>
    <row r="1307" spans="2:7" ht="20.100000000000001" customHeight="1">
      <c r="B1307" s="11"/>
      <c r="C1307" s="11"/>
      <c r="D1307" s="15"/>
      <c r="E1307" s="11"/>
      <c r="F1307" s="16"/>
      <c r="G1307" s="53" t="str">
        <f t="shared" si="21"/>
        <v xml:space="preserve"> </v>
      </c>
    </row>
    <row r="1308" spans="2:7" ht="20.100000000000001" customHeight="1">
      <c r="B1308" s="11"/>
      <c r="C1308" s="11"/>
      <c r="D1308" s="15"/>
      <c r="E1308" s="11"/>
      <c r="F1308" s="16"/>
      <c r="G1308" s="53" t="str">
        <f t="shared" si="21"/>
        <v xml:space="preserve"> </v>
      </c>
    </row>
    <row r="1309" spans="2:7" ht="20.100000000000001" customHeight="1">
      <c r="B1309" s="11"/>
      <c r="C1309" s="11"/>
      <c r="D1309" s="15"/>
      <c r="E1309" s="11"/>
      <c r="F1309" s="16"/>
      <c r="G1309" s="53" t="str">
        <f t="shared" si="21"/>
        <v xml:space="preserve"> </v>
      </c>
    </row>
    <row r="1310" spans="2:7" ht="20.100000000000001" customHeight="1">
      <c r="B1310" s="11"/>
      <c r="C1310" s="11"/>
      <c r="D1310" s="15"/>
      <c r="E1310" s="11"/>
      <c r="F1310" s="16"/>
      <c r="G1310" s="53" t="str">
        <f t="shared" si="21"/>
        <v xml:space="preserve"> </v>
      </c>
    </row>
    <row r="1311" spans="2:7" ht="20.100000000000001" customHeight="1">
      <c r="B1311" s="11"/>
      <c r="C1311" s="11"/>
      <c r="D1311" s="15"/>
      <c r="E1311" s="11"/>
      <c r="F1311" s="16"/>
      <c r="G1311" s="53" t="str">
        <f t="shared" si="21"/>
        <v xml:space="preserve"> </v>
      </c>
    </row>
    <row r="1312" spans="2:7" ht="20.100000000000001" customHeight="1">
      <c r="B1312" s="11"/>
      <c r="C1312" s="11"/>
      <c r="D1312" s="15"/>
      <c r="E1312" s="11"/>
      <c r="F1312" s="16"/>
      <c r="G1312" s="53" t="str">
        <f t="shared" si="21"/>
        <v xml:space="preserve"> </v>
      </c>
    </row>
    <row r="1313" spans="2:7" ht="20.100000000000001" customHeight="1">
      <c r="B1313" s="11"/>
      <c r="C1313" s="11"/>
      <c r="D1313" s="15"/>
      <c r="E1313" s="11"/>
      <c r="F1313" s="16"/>
      <c r="G1313" s="53" t="str">
        <f t="shared" si="21"/>
        <v xml:space="preserve"> </v>
      </c>
    </row>
    <row r="1314" spans="2:7" ht="20.100000000000001" customHeight="1">
      <c r="B1314" s="11"/>
      <c r="C1314" s="11"/>
      <c r="D1314" s="15"/>
      <c r="E1314" s="11"/>
      <c r="F1314" s="16"/>
      <c r="G1314" s="53" t="str">
        <f t="shared" ref="G1314:G1377" si="22">IFERROR(IF(ISBLANK(C1314)," ",IF(ISBLANK(D1314),"NUM ARBOL",IF(ISBLANK(E1314),"DAP",IF(ISBLANK(F1314),"ALTURA",IF($E$33="DAP (cm)",PI()*((E1314/100)^2)/4*F1314*$F$9,IF($E$33="CAP (cm)",PI()*((E1314/PI()/100)^2)/4*F1314*$F$9))))))," ")</f>
        <v xml:space="preserve"> </v>
      </c>
    </row>
    <row r="1315" spans="2:7" ht="20.100000000000001" customHeight="1">
      <c r="B1315" s="11"/>
      <c r="C1315" s="11"/>
      <c r="D1315" s="15"/>
      <c r="E1315" s="11"/>
      <c r="F1315" s="16"/>
      <c r="G1315" s="53" t="str">
        <f t="shared" si="22"/>
        <v xml:space="preserve"> </v>
      </c>
    </row>
    <row r="1316" spans="2:7" ht="20.100000000000001" customHeight="1">
      <c r="B1316" s="11"/>
      <c r="C1316" s="11"/>
      <c r="D1316" s="15"/>
      <c r="E1316" s="11"/>
      <c r="F1316" s="16"/>
      <c r="G1316" s="53" t="str">
        <f t="shared" si="22"/>
        <v xml:space="preserve"> </v>
      </c>
    </row>
    <row r="1317" spans="2:7" ht="20.100000000000001" customHeight="1">
      <c r="B1317" s="11"/>
      <c r="C1317" s="11"/>
      <c r="D1317" s="15"/>
      <c r="E1317" s="11"/>
      <c r="F1317" s="16"/>
      <c r="G1317" s="53" t="str">
        <f t="shared" si="22"/>
        <v xml:space="preserve"> </v>
      </c>
    </row>
    <row r="1318" spans="2:7" ht="20.100000000000001" customHeight="1">
      <c r="B1318" s="11"/>
      <c r="C1318" s="11"/>
      <c r="D1318" s="15"/>
      <c r="E1318" s="11"/>
      <c r="F1318" s="16"/>
      <c r="G1318" s="53" t="str">
        <f t="shared" si="22"/>
        <v xml:space="preserve"> </v>
      </c>
    </row>
    <row r="1319" spans="2:7" ht="20.100000000000001" customHeight="1">
      <c r="B1319" s="11"/>
      <c r="C1319" s="11"/>
      <c r="D1319" s="15"/>
      <c r="E1319" s="11"/>
      <c r="F1319" s="16"/>
      <c r="G1319" s="53" t="str">
        <f t="shared" si="22"/>
        <v xml:space="preserve"> </v>
      </c>
    </row>
    <row r="1320" spans="2:7" ht="20.100000000000001" customHeight="1">
      <c r="B1320" s="11"/>
      <c r="C1320" s="11"/>
      <c r="D1320" s="15"/>
      <c r="E1320" s="11"/>
      <c r="F1320" s="16"/>
      <c r="G1320" s="53" t="str">
        <f t="shared" si="22"/>
        <v xml:space="preserve"> </v>
      </c>
    </row>
    <row r="1321" spans="2:7" ht="20.100000000000001" customHeight="1">
      <c r="B1321" s="11"/>
      <c r="C1321" s="11"/>
      <c r="D1321" s="15"/>
      <c r="E1321" s="11"/>
      <c r="F1321" s="16"/>
      <c r="G1321" s="53" t="str">
        <f t="shared" si="22"/>
        <v xml:space="preserve"> </v>
      </c>
    </row>
    <row r="1322" spans="2:7" ht="20.100000000000001" customHeight="1">
      <c r="B1322" s="11"/>
      <c r="C1322" s="11"/>
      <c r="D1322" s="15"/>
      <c r="E1322" s="11"/>
      <c r="F1322" s="16"/>
      <c r="G1322" s="53" t="str">
        <f t="shared" si="22"/>
        <v xml:space="preserve"> </v>
      </c>
    </row>
    <row r="1323" spans="2:7" ht="20.100000000000001" customHeight="1">
      <c r="B1323" s="11"/>
      <c r="C1323" s="11"/>
      <c r="D1323" s="15"/>
      <c r="E1323" s="11"/>
      <c r="F1323" s="16"/>
      <c r="G1323" s="53" t="str">
        <f t="shared" si="22"/>
        <v xml:space="preserve"> </v>
      </c>
    </row>
    <row r="1324" spans="2:7" ht="20.100000000000001" customHeight="1">
      <c r="B1324" s="11"/>
      <c r="C1324" s="11"/>
      <c r="D1324" s="15"/>
      <c r="E1324" s="11"/>
      <c r="F1324" s="16"/>
      <c r="G1324" s="53" t="str">
        <f t="shared" si="22"/>
        <v xml:space="preserve"> </v>
      </c>
    </row>
    <row r="1325" spans="2:7" ht="20.100000000000001" customHeight="1">
      <c r="B1325" s="11"/>
      <c r="C1325" s="11"/>
      <c r="D1325" s="15"/>
      <c r="E1325" s="11"/>
      <c r="F1325" s="16"/>
      <c r="G1325" s="53" t="str">
        <f t="shared" si="22"/>
        <v xml:space="preserve"> </v>
      </c>
    </row>
    <row r="1326" spans="2:7" ht="20.100000000000001" customHeight="1">
      <c r="B1326" s="11"/>
      <c r="C1326" s="11"/>
      <c r="D1326" s="15"/>
      <c r="E1326" s="11"/>
      <c r="F1326" s="16"/>
      <c r="G1326" s="53" t="str">
        <f t="shared" si="22"/>
        <v xml:space="preserve"> </v>
      </c>
    </row>
    <row r="1327" spans="2:7" ht="20.100000000000001" customHeight="1">
      <c r="B1327" s="11"/>
      <c r="C1327" s="11"/>
      <c r="D1327" s="15"/>
      <c r="E1327" s="11"/>
      <c r="F1327" s="16"/>
      <c r="G1327" s="53" t="str">
        <f t="shared" si="22"/>
        <v xml:space="preserve"> </v>
      </c>
    </row>
    <row r="1328" spans="2:7" ht="20.100000000000001" customHeight="1">
      <c r="B1328" s="11"/>
      <c r="C1328" s="11"/>
      <c r="D1328" s="15"/>
      <c r="E1328" s="11"/>
      <c r="F1328" s="16"/>
      <c r="G1328" s="53" t="str">
        <f t="shared" si="22"/>
        <v xml:space="preserve"> </v>
      </c>
    </row>
    <row r="1329" spans="2:7" ht="20.100000000000001" customHeight="1">
      <c r="B1329" s="11"/>
      <c r="C1329" s="11"/>
      <c r="D1329" s="15"/>
      <c r="E1329" s="11"/>
      <c r="F1329" s="16"/>
      <c r="G1329" s="53" t="str">
        <f t="shared" si="22"/>
        <v xml:space="preserve"> </v>
      </c>
    </row>
    <row r="1330" spans="2:7" ht="20.100000000000001" customHeight="1">
      <c r="B1330" s="11"/>
      <c r="C1330" s="11"/>
      <c r="D1330" s="15"/>
      <c r="E1330" s="11"/>
      <c r="F1330" s="16"/>
      <c r="G1330" s="53" t="str">
        <f t="shared" si="22"/>
        <v xml:space="preserve"> </v>
      </c>
    </row>
    <row r="1331" spans="2:7" ht="20.100000000000001" customHeight="1">
      <c r="B1331" s="11"/>
      <c r="C1331" s="11"/>
      <c r="D1331" s="15"/>
      <c r="E1331" s="11"/>
      <c r="F1331" s="16"/>
      <c r="G1331" s="53" t="str">
        <f t="shared" si="22"/>
        <v xml:space="preserve"> </v>
      </c>
    </row>
    <row r="1332" spans="2:7" ht="20.100000000000001" customHeight="1">
      <c r="B1332" s="11"/>
      <c r="C1332" s="11"/>
      <c r="D1332" s="15"/>
      <c r="E1332" s="11"/>
      <c r="F1332" s="16"/>
      <c r="G1332" s="53" t="str">
        <f t="shared" si="22"/>
        <v xml:space="preserve"> </v>
      </c>
    </row>
    <row r="1333" spans="2:7" ht="20.100000000000001" customHeight="1">
      <c r="B1333" s="11"/>
      <c r="C1333" s="11"/>
      <c r="D1333" s="15"/>
      <c r="E1333" s="11"/>
      <c r="F1333" s="16"/>
      <c r="G1333" s="53" t="str">
        <f t="shared" si="22"/>
        <v xml:space="preserve"> </v>
      </c>
    </row>
    <row r="1334" spans="2:7" ht="20.100000000000001" customHeight="1">
      <c r="B1334" s="11"/>
      <c r="C1334" s="11"/>
      <c r="D1334" s="15"/>
      <c r="E1334" s="11"/>
      <c r="F1334" s="16"/>
      <c r="G1334" s="53" t="str">
        <f t="shared" si="22"/>
        <v xml:space="preserve"> </v>
      </c>
    </row>
    <row r="1335" spans="2:7" ht="20.100000000000001" customHeight="1">
      <c r="B1335" s="11"/>
      <c r="C1335" s="11"/>
      <c r="D1335" s="15"/>
      <c r="E1335" s="11"/>
      <c r="F1335" s="16"/>
      <c r="G1335" s="53" t="str">
        <f t="shared" si="22"/>
        <v xml:space="preserve"> </v>
      </c>
    </row>
    <row r="1336" spans="2:7" ht="20.100000000000001" customHeight="1">
      <c r="B1336" s="11"/>
      <c r="C1336" s="11"/>
      <c r="D1336" s="15"/>
      <c r="E1336" s="11"/>
      <c r="F1336" s="16"/>
      <c r="G1336" s="53" t="str">
        <f t="shared" si="22"/>
        <v xml:space="preserve"> </v>
      </c>
    </row>
    <row r="1337" spans="2:7" ht="20.100000000000001" customHeight="1">
      <c r="B1337" s="11"/>
      <c r="C1337" s="11"/>
      <c r="D1337" s="15"/>
      <c r="E1337" s="11"/>
      <c r="F1337" s="16"/>
      <c r="G1337" s="53" t="str">
        <f t="shared" si="22"/>
        <v xml:space="preserve"> </v>
      </c>
    </row>
    <row r="1338" spans="2:7" ht="20.100000000000001" customHeight="1">
      <c r="B1338" s="11"/>
      <c r="C1338" s="11"/>
      <c r="D1338" s="15"/>
      <c r="E1338" s="11"/>
      <c r="F1338" s="16"/>
      <c r="G1338" s="53" t="str">
        <f t="shared" si="22"/>
        <v xml:space="preserve"> </v>
      </c>
    </row>
    <row r="1339" spans="2:7" ht="20.100000000000001" customHeight="1">
      <c r="B1339" s="11"/>
      <c r="C1339" s="11"/>
      <c r="D1339" s="15"/>
      <c r="E1339" s="11"/>
      <c r="F1339" s="16"/>
      <c r="G1339" s="53" t="str">
        <f t="shared" si="22"/>
        <v xml:space="preserve"> </v>
      </c>
    </row>
    <row r="1340" spans="2:7" ht="20.100000000000001" customHeight="1">
      <c r="B1340" s="11"/>
      <c r="C1340" s="11"/>
      <c r="D1340" s="15"/>
      <c r="E1340" s="11"/>
      <c r="F1340" s="16"/>
      <c r="G1340" s="53" t="str">
        <f t="shared" si="22"/>
        <v xml:space="preserve"> </v>
      </c>
    </row>
    <row r="1341" spans="2:7" ht="20.100000000000001" customHeight="1">
      <c r="B1341" s="11"/>
      <c r="C1341" s="11"/>
      <c r="D1341" s="15"/>
      <c r="E1341" s="11"/>
      <c r="F1341" s="16"/>
      <c r="G1341" s="53" t="str">
        <f t="shared" si="22"/>
        <v xml:space="preserve"> </v>
      </c>
    </row>
    <row r="1342" spans="2:7" ht="20.100000000000001" customHeight="1">
      <c r="B1342" s="11"/>
      <c r="C1342" s="11"/>
      <c r="D1342" s="15"/>
      <c r="E1342" s="11"/>
      <c r="F1342" s="16"/>
      <c r="G1342" s="53" t="str">
        <f t="shared" si="22"/>
        <v xml:space="preserve"> </v>
      </c>
    </row>
    <row r="1343" spans="2:7" ht="20.100000000000001" customHeight="1">
      <c r="B1343" s="11"/>
      <c r="C1343" s="11"/>
      <c r="D1343" s="15"/>
      <c r="E1343" s="11"/>
      <c r="F1343" s="16"/>
      <c r="G1343" s="53" t="str">
        <f t="shared" si="22"/>
        <v xml:space="preserve"> </v>
      </c>
    </row>
    <row r="1344" spans="2:7" ht="20.100000000000001" customHeight="1">
      <c r="B1344" s="11"/>
      <c r="C1344" s="11"/>
      <c r="D1344" s="15"/>
      <c r="E1344" s="11"/>
      <c r="F1344" s="16"/>
      <c r="G1344" s="53" t="str">
        <f t="shared" si="22"/>
        <v xml:space="preserve"> </v>
      </c>
    </row>
    <row r="1345" spans="2:7" ht="20.100000000000001" customHeight="1">
      <c r="B1345" s="11"/>
      <c r="C1345" s="11"/>
      <c r="D1345" s="15"/>
      <c r="E1345" s="11"/>
      <c r="F1345" s="16"/>
      <c r="G1345" s="53" t="str">
        <f t="shared" si="22"/>
        <v xml:space="preserve"> </v>
      </c>
    </row>
    <row r="1346" spans="2:7" ht="20.100000000000001" customHeight="1">
      <c r="B1346" s="11"/>
      <c r="C1346" s="11"/>
      <c r="D1346" s="15"/>
      <c r="E1346" s="11"/>
      <c r="F1346" s="16"/>
      <c r="G1346" s="53" t="str">
        <f t="shared" si="22"/>
        <v xml:space="preserve"> </v>
      </c>
    </row>
    <row r="1347" spans="2:7" ht="20.100000000000001" customHeight="1">
      <c r="B1347" s="11"/>
      <c r="C1347" s="11"/>
      <c r="D1347" s="15"/>
      <c r="E1347" s="11"/>
      <c r="F1347" s="16"/>
      <c r="G1347" s="53" t="str">
        <f t="shared" si="22"/>
        <v xml:space="preserve"> </v>
      </c>
    </row>
    <row r="1348" spans="2:7" ht="20.100000000000001" customHeight="1">
      <c r="B1348" s="11"/>
      <c r="C1348" s="11"/>
      <c r="D1348" s="15"/>
      <c r="E1348" s="11"/>
      <c r="F1348" s="16"/>
      <c r="G1348" s="53" t="str">
        <f t="shared" si="22"/>
        <v xml:space="preserve"> </v>
      </c>
    </row>
    <row r="1349" spans="2:7" ht="20.100000000000001" customHeight="1">
      <c r="B1349" s="11"/>
      <c r="C1349" s="11"/>
      <c r="D1349" s="15"/>
      <c r="E1349" s="11"/>
      <c r="F1349" s="16"/>
      <c r="G1349" s="53" t="str">
        <f t="shared" si="22"/>
        <v xml:space="preserve"> </v>
      </c>
    </row>
    <row r="1350" spans="2:7" ht="20.100000000000001" customHeight="1">
      <c r="B1350" s="11"/>
      <c r="C1350" s="11"/>
      <c r="D1350" s="15"/>
      <c r="E1350" s="11"/>
      <c r="F1350" s="16"/>
      <c r="G1350" s="53" t="str">
        <f t="shared" si="22"/>
        <v xml:space="preserve"> </v>
      </c>
    </row>
    <row r="1351" spans="2:7" ht="20.100000000000001" customHeight="1">
      <c r="B1351" s="11"/>
      <c r="C1351" s="11"/>
      <c r="D1351" s="15"/>
      <c r="E1351" s="11"/>
      <c r="F1351" s="16"/>
      <c r="G1351" s="53" t="str">
        <f t="shared" si="22"/>
        <v xml:space="preserve"> </v>
      </c>
    </row>
    <row r="1352" spans="2:7" ht="20.100000000000001" customHeight="1">
      <c r="B1352" s="11"/>
      <c r="C1352" s="11"/>
      <c r="D1352" s="15"/>
      <c r="E1352" s="11"/>
      <c r="F1352" s="16"/>
      <c r="G1352" s="53" t="str">
        <f t="shared" si="22"/>
        <v xml:space="preserve"> </v>
      </c>
    </row>
    <row r="1353" spans="2:7" ht="20.100000000000001" customHeight="1">
      <c r="B1353" s="11"/>
      <c r="C1353" s="11"/>
      <c r="D1353" s="15"/>
      <c r="E1353" s="11"/>
      <c r="F1353" s="16"/>
      <c r="G1353" s="53" t="str">
        <f t="shared" si="22"/>
        <v xml:space="preserve"> </v>
      </c>
    </row>
    <row r="1354" spans="2:7" ht="20.100000000000001" customHeight="1">
      <c r="B1354" s="11"/>
      <c r="C1354" s="11"/>
      <c r="D1354" s="15"/>
      <c r="E1354" s="11"/>
      <c r="F1354" s="16"/>
      <c r="G1354" s="53" t="str">
        <f t="shared" si="22"/>
        <v xml:space="preserve"> </v>
      </c>
    </row>
    <row r="1355" spans="2:7" ht="20.100000000000001" customHeight="1">
      <c r="B1355" s="11"/>
      <c r="C1355" s="11"/>
      <c r="D1355" s="15"/>
      <c r="E1355" s="11"/>
      <c r="F1355" s="16"/>
      <c r="G1355" s="53" t="str">
        <f t="shared" si="22"/>
        <v xml:space="preserve"> </v>
      </c>
    </row>
    <row r="1356" spans="2:7" ht="20.100000000000001" customHeight="1">
      <c r="B1356" s="11"/>
      <c r="C1356" s="11"/>
      <c r="D1356" s="15"/>
      <c r="E1356" s="11"/>
      <c r="F1356" s="16"/>
      <c r="G1356" s="53" t="str">
        <f t="shared" si="22"/>
        <v xml:space="preserve"> </v>
      </c>
    </row>
    <row r="1357" spans="2:7" ht="20.100000000000001" customHeight="1">
      <c r="B1357" s="11"/>
      <c r="C1357" s="11"/>
      <c r="D1357" s="15"/>
      <c r="E1357" s="11"/>
      <c r="F1357" s="16"/>
      <c r="G1357" s="53" t="str">
        <f t="shared" si="22"/>
        <v xml:space="preserve"> </v>
      </c>
    </row>
    <row r="1358" spans="2:7" ht="20.100000000000001" customHeight="1">
      <c r="B1358" s="11"/>
      <c r="C1358" s="11"/>
      <c r="D1358" s="15"/>
      <c r="E1358" s="11"/>
      <c r="F1358" s="16"/>
      <c r="G1358" s="53" t="str">
        <f t="shared" si="22"/>
        <v xml:space="preserve"> </v>
      </c>
    </row>
    <row r="1359" spans="2:7" ht="20.100000000000001" customHeight="1">
      <c r="B1359" s="11"/>
      <c r="C1359" s="11"/>
      <c r="D1359" s="15"/>
      <c r="E1359" s="11"/>
      <c r="F1359" s="16"/>
      <c r="G1359" s="53" t="str">
        <f t="shared" si="22"/>
        <v xml:space="preserve"> </v>
      </c>
    </row>
    <row r="1360" spans="2:7" ht="20.100000000000001" customHeight="1">
      <c r="B1360" s="11"/>
      <c r="C1360" s="11"/>
      <c r="D1360" s="15"/>
      <c r="E1360" s="11"/>
      <c r="F1360" s="16"/>
      <c r="G1360" s="53" t="str">
        <f t="shared" si="22"/>
        <v xml:space="preserve"> </v>
      </c>
    </row>
    <row r="1361" spans="2:7" ht="20.100000000000001" customHeight="1">
      <c r="B1361" s="11"/>
      <c r="C1361" s="11"/>
      <c r="D1361" s="15"/>
      <c r="E1361" s="11"/>
      <c r="F1361" s="16"/>
      <c r="G1361" s="53" t="str">
        <f t="shared" si="22"/>
        <v xml:space="preserve"> </v>
      </c>
    </row>
    <row r="1362" spans="2:7" ht="20.100000000000001" customHeight="1">
      <c r="B1362" s="11"/>
      <c r="C1362" s="11"/>
      <c r="D1362" s="15"/>
      <c r="E1362" s="11"/>
      <c r="F1362" s="16"/>
      <c r="G1362" s="53" t="str">
        <f t="shared" si="22"/>
        <v xml:space="preserve"> </v>
      </c>
    </row>
    <row r="1363" spans="2:7" ht="20.100000000000001" customHeight="1">
      <c r="B1363" s="11"/>
      <c r="C1363" s="11"/>
      <c r="D1363" s="15"/>
      <c r="E1363" s="11"/>
      <c r="F1363" s="16"/>
      <c r="G1363" s="53" t="str">
        <f t="shared" si="22"/>
        <v xml:space="preserve"> </v>
      </c>
    </row>
    <row r="1364" spans="2:7" ht="20.100000000000001" customHeight="1">
      <c r="B1364" s="11"/>
      <c r="C1364" s="11"/>
      <c r="D1364" s="15"/>
      <c r="E1364" s="11"/>
      <c r="F1364" s="16"/>
      <c r="G1364" s="53" t="str">
        <f t="shared" si="22"/>
        <v xml:space="preserve"> </v>
      </c>
    </row>
    <row r="1365" spans="2:7" ht="20.100000000000001" customHeight="1">
      <c r="B1365" s="11"/>
      <c r="C1365" s="11"/>
      <c r="D1365" s="15"/>
      <c r="E1365" s="11"/>
      <c r="F1365" s="16"/>
      <c r="G1365" s="53" t="str">
        <f t="shared" si="22"/>
        <v xml:space="preserve"> </v>
      </c>
    </row>
    <row r="1366" spans="2:7" ht="20.100000000000001" customHeight="1">
      <c r="B1366" s="11"/>
      <c r="C1366" s="11"/>
      <c r="D1366" s="15"/>
      <c r="E1366" s="11"/>
      <c r="F1366" s="16"/>
      <c r="G1366" s="53" t="str">
        <f t="shared" si="22"/>
        <v xml:space="preserve"> </v>
      </c>
    </row>
    <row r="1367" spans="2:7" ht="20.100000000000001" customHeight="1">
      <c r="B1367" s="11"/>
      <c r="C1367" s="11"/>
      <c r="D1367" s="15"/>
      <c r="E1367" s="11"/>
      <c r="F1367" s="16"/>
      <c r="G1367" s="53" t="str">
        <f t="shared" si="22"/>
        <v xml:space="preserve"> </v>
      </c>
    </row>
    <row r="1368" spans="2:7" ht="20.100000000000001" customHeight="1">
      <c r="B1368" s="11"/>
      <c r="C1368" s="11"/>
      <c r="D1368" s="15"/>
      <c r="E1368" s="11"/>
      <c r="F1368" s="16"/>
      <c r="G1368" s="53" t="str">
        <f t="shared" si="22"/>
        <v xml:space="preserve"> </v>
      </c>
    </row>
    <row r="1369" spans="2:7" ht="20.100000000000001" customHeight="1">
      <c r="B1369" s="11"/>
      <c r="C1369" s="11"/>
      <c r="D1369" s="15"/>
      <c r="E1369" s="11"/>
      <c r="F1369" s="16"/>
      <c r="G1369" s="53" t="str">
        <f t="shared" si="22"/>
        <v xml:space="preserve"> </v>
      </c>
    </row>
    <row r="1370" spans="2:7" ht="20.100000000000001" customHeight="1">
      <c r="B1370" s="11"/>
      <c r="C1370" s="11"/>
      <c r="D1370" s="15"/>
      <c r="E1370" s="11"/>
      <c r="F1370" s="16"/>
      <c r="G1370" s="53" t="str">
        <f t="shared" si="22"/>
        <v xml:space="preserve"> </v>
      </c>
    </row>
    <row r="1371" spans="2:7" ht="20.100000000000001" customHeight="1">
      <c r="B1371" s="11"/>
      <c r="C1371" s="11"/>
      <c r="D1371" s="15"/>
      <c r="E1371" s="11"/>
      <c r="F1371" s="16"/>
      <c r="G1371" s="53" t="str">
        <f t="shared" si="22"/>
        <v xml:space="preserve"> </v>
      </c>
    </row>
    <row r="1372" spans="2:7" ht="20.100000000000001" customHeight="1">
      <c r="B1372" s="11"/>
      <c r="C1372" s="11"/>
      <c r="D1372" s="15"/>
      <c r="E1372" s="11"/>
      <c r="F1372" s="16"/>
      <c r="G1372" s="53" t="str">
        <f t="shared" si="22"/>
        <v xml:space="preserve"> </v>
      </c>
    </row>
    <row r="1373" spans="2:7" ht="20.100000000000001" customHeight="1">
      <c r="B1373" s="11"/>
      <c r="C1373" s="11"/>
      <c r="D1373" s="15"/>
      <c r="E1373" s="11"/>
      <c r="F1373" s="16"/>
      <c r="G1373" s="53" t="str">
        <f t="shared" si="22"/>
        <v xml:space="preserve"> </v>
      </c>
    </row>
    <row r="1374" spans="2:7" ht="20.100000000000001" customHeight="1">
      <c r="B1374" s="11"/>
      <c r="C1374" s="11"/>
      <c r="D1374" s="15"/>
      <c r="E1374" s="11"/>
      <c r="F1374" s="16"/>
      <c r="G1374" s="53" t="str">
        <f t="shared" si="22"/>
        <v xml:space="preserve"> </v>
      </c>
    </row>
    <row r="1375" spans="2:7" ht="20.100000000000001" customHeight="1">
      <c r="B1375" s="11"/>
      <c r="C1375" s="11"/>
      <c r="D1375" s="15"/>
      <c r="E1375" s="11"/>
      <c r="F1375" s="16"/>
      <c r="G1375" s="53" t="str">
        <f t="shared" si="22"/>
        <v xml:space="preserve"> </v>
      </c>
    </row>
    <row r="1376" spans="2:7" ht="20.100000000000001" customHeight="1">
      <c r="B1376" s="11"/>
      <c r="C1376" s="11"/>
      <c r="D1376" s="15"/>
      <c r="E1376" s="11"/>
      <c r="F1376" s="16"/>
      <c r="G1376" s="53" t="str">
        <f t="shared" si="22"/>
        <v xml:space="preserve"> </v>
      </c>
    </row>
    <row r="1377" spans="2:7" ht="20.100000000000001" customHeight="1">
      <c r="B1377" s="11"/>
      <c r="C1377" s="11"/>
      <c r="D1377" s="15"/>
      <c r="E1377" s="11"/>
      <c r="F1377" s="16"/>
      <c r="G1377" s="53" t="str">
        <f t="shared" si="22"/>
        <v xml:space="preserve"> </v>
      </c>
    </row>
    <row r="1378" spans="2:7" ht="20.100000000000001" customHeight="1">
      <c r="B1378" s="11"/>
      <c r="C1378" s="11"/>
      <c r="D1378" s="15"/>
      <c r="E1378" s="11"/>
      <c r="F1378" s="16"/>
      <c r="G1378" s="53" t="str">
        <f t="shared" ref="G1378:G1441" si="23">IFERROR(IF(ISBLANK(C1378)," ",IF(ISBLANK(D1378),"NUM ARBOL",IF(ISBLANK(E1378),"DAP",IF(ISBLANK(F1378),"ALTURA",IF($E$33="DAP (cm)",PI()*((E1378/100)^2)/4*F1378*$F$9,IF($E$33="CAP (cm)",PI()*((E1378/PI()/100)^2)/4*F1378*$F$9))))))," ")</f>
        <v xml:space="preserve"> </v>
      </c>
    </row>
    <row r="1379" spans="2:7" ht="20.100000000000001" customHeight="1">
      <c r="B1379" s="11"/>
      <c r="C1379" s="11"/>
      <c r="D1379" s="15"/>
      <c r="E1379" s="11"/>
      <c r="F1379" s="16"/>
      <c r="G1379" s="53" t="str">
        <f t="shared" si="23"/>
        <v xml:space="preserve"> </v>
      </c>
    </row>
    <row r="1380" spans="2:7" ht="20.100000000000001" customHeight="1">
      <c r="B1380" s="11"/>
      <c r="C1380" s="11"/>
      <c r="D1380" s="15"/>
      <c r="E1380" s="11"/>
      <c r="F1380" s="16"/>
      <c r="G1380" s="53" t="str">
        <f t="shared" si="23"/>
        <v xml:space="preserve"> </v>
      </c>
    </row>
    <row r="1381" spans="2:7" ht="20.100000000000001" customHeight="1">
      <c r="B1381" s="11"/>
      <c r="C1381" s="11"/>
      <c r="D1381" s="15"/>
      <c r="E1381" s="11"/>
      <c r="F1381" s="16"/>
      <c r="G1381" s="53" t="str">
        <f t="shared" si="23"/>
        <v xml:space="preserve"> </v>
      </c>
    </row>
    <row r="1382" spans="2:7" ht="20.100000000000001" customHeight="1">
      <c r="B1382" s="11"/>
      <c r="C1382" s="11"/>
      <c r="D1382" s="15"/>
      <c r="E1382" s="11"/>
      <c r="F1382" s="16"/>
      <c r="G1382" s="53" t="str">
        <f t="shared" si="23"/>
        <v xml:space="preserve"> </v>
      </c>
    </row>
    <row r="1383" spans="2:7" ht="20.100000000000001" customHeight="1">
      <c r="B1383" s="11"/>
      <c r="C1383" s="11"/>
      <c r="D1383" s="15"/>
      <c r="E1383" s="11"/>
      <c r="F1383" s="16"/>
      <c r="G1383" s="53" t="str">
        <f t="shared" si="23"/>
        <v xml:space="preserve"> </v>
      </c>
    </row>
    <row r="1384" spans="2:7" ht="20.100000000000001" customHeight="1">
      <c r="B1384" s="11"/>
      <c r="C1384" s="11"/>
      <c r="D1384" s="15"/>
      <c r="E1384" s="11"/>
      <c r="F1384" s="16"/>
      <c r="G1384" s="53" t="str">
        <f t="shared" si="23"/>
        <v xml:space="preserve"> </v>
      </c>
    </row>
    <row r="1385" spans="2:7" ht="20.100000000000001" customHeight="1">
      <c r="B1385" s="11"/>
      <c r="C1385" s="11"/>
      <c r="D1385" s="15"/>
      <c r="E1385" s="11"/>
      <c r="F1385" s="16"/>
      <c r="G1385" s="53" t="str">
        <f t="shared" si="23"/>
        <v xml:space="preserve"> </v>
      </c>
    </row>
    <row r="1386" spans="2:7" ht="20.100000000000001" customHeight="1">
      <c r="B1386" s="11"/>
      <c r="C1386" s="11"/>
      <c r="D1386" s="15"/>
      <c r="E1386" s="11"/>
      <c r="F1386" s="16"/>
      <c r="G1386" s="53" t="str">
        <f t="shared" si="23"/>
        <v xml:space="preserve"> </v>
      </c>
    </row>
    <row r="1387" spans="2:7" ht="20.100000000000001" customHeight="1">
      <c r="B1387" s="11"/>
      <c r="C1387" s="11"/>
      <c r="D1387" s="15"/>
      <c r="E1387" s="11"/>
      <c r="F1387" s="16"/>
      <c r="G1387" s="53" t="str">
        <f t="shared" si="23"/>
        <v xml:space="preserve"> </v>
      </c>
    </row>
    <row r="1388" spans="2:7" ht="20.100000000000001" customHeight="1">
      <c r="B1388" s="11"/>
      <c r="C1388" s="11"/>
      <c r="D1388" s="15"/>
      <c r="E1388" s="11"/>
      <c r="F1388" s="16"/>
      <c r="G1388" s="53" t="str">
        <f t="shared" si="23"/>
        <v xml:space="preserve"> </v>
      </c>
    </row>
    <row r="1389" spans="2:7" ht="20.100000000000001" customHeight="1">
      <c r="B1389" s="11"/>
      <c r="C1389" s="11"/>
      <c r="D1389" s="15"/>
      <c r="E1389" s="11"/>
      <c r="F1389" s="16"/>
      <c r="G1389" s="53" t="str">
        <f t="shared" si="23"/>
        <v xml:space="preserve"> </v>
      </c>
    </row>
    <row r="1390" spans="2:7" ht="20.100000000000001" customHeight="1">
      <c r="B1390" s="11"/>
      <c r="C1390" s="11"/>
      <c r="D1390" s="15"/>
      <c r="E1390" s="11"/>
      <c r="F1390" s="16"/>
      <c r="G1390" s="53" t="str">
        <f t="shared" si="23"/>
        <v xml:space="preserve"> </v>
      </c>
    </row>
    <row r="1391" spans="2:7" ht="20.100000000000001" customHeight="1">
      <c r="B1391" s="11"/>
      <c r="C1391" s="11"/>
      <c r="D1391" s="15"/>
      <c r="E1391" s="11"/>
      <c r="F1391" s="16"/>
      <c r="G1391" s="53" t="str">
        <f t="shared" si="23"/>
        <v xml:space="preserve"> </v>
      </c>
    </row>
    <row r="1392" spans="2:7" ht="20.100000000000001" customHeight="1">
      <c r="B1392" s="11"/>
      <c r="C1392" s="11"/>
      <c r="D1392" s="15"/>
      <c r="E1392" s="11"/>
      <c r="F1392" s="16"/>
      <c r="G1392" s="53" t="str">
        <f t="shared" si="23"/>
        <v xml:space="preserve"> </v>
      </c>
    </row>
    <row r="1393" spans="2:7" ht="20.100000000000001" customHeight="1">
      <c r="B1393" s="11"/>
      <c r="C1393" s="11"/>
      <c r="D1393" s="15"/>
      <c r="E1393" s="11"/>
      <c r="F1393" s="16"/>
      <c r="G1393" s="53" t="str">
        <f t="shared" si="23"/>
        <v xml:space="preserve"> </v>
      </c>
    </row>
    <row r="1394" spans="2:7" ht="20.100000000000001" customHeight="1">
      <c r="B1394" s="11"/>
      <c r="C1394" s="11"/>
      <c r="D1394" s="15"/>
      <c r="E1394" s="11"/>
      <c r="F1394" s="16"/>
      <c r="G1394" s="53" t="str">
        <f t="shared" si="23"/>
        <v xml:space="preserve"> </v>
      </c>
    </row>
    <row r="1395" spans="2:7" ht="20.100000000000001" customHeight="1">
      <c r="B1395" s="11"/>
      <c r="C1395" s="11"/>
      <c r="D1395" s="15"/>
      <c r="E1395" s="11"/>
      <c r="F1395" s="16"/>
      <c r="G1395" s="53" t="str">
        <f t="shared" si="23"/>
        <v xml:space="preserve"> </v>
      </c>
    </row>
    <row r="1396" spans="2:7" ht="20.100000000000001" customHeight="1">
      <c r="B1396" s="11"/>
      <c r="C1396" s="11"/>
      <c r="D1396" s="15"/>
      <c r="E1396" s="11"/>
      <c r="F1396" s="16"/>
      <c r="G1396" s="53" t="str">
        <f t="shared" si="23"/>
        <v xml:space="preserve"> </v>
      </c>
    </row>
    <row r="1397" spans="2:7" ht="20.100000000000001" customHeight="1">
      <c r="B1397" s="11"/>
      <c r="C1397" s="11"/>
      <c r="D1397" s="15"/>
      <c r="E1397" s="11"/>
      <c r="F1397" s="16"/>
      <c r="G1397" s="53" t="str">
        <f t="shared" si="23"/>
        <v xml:space="preserve"> </v>
      </c>
    </row>
    <row r="1398" spans="2:7" ht="20.100000000000001" customHeight="1">
      <c r="B1398" s="11"/>
      <c r="C1398" s="11"/>
      <c r="D1398" s="15"/>
      <c r="E1398" s="11"/>
      <c r="F1398" s="16"/>
      <c r="G1398" s="53" t="str">
        <f t="shared" si="23"/>
        <v xml:space="preserve"> </v>
      </c>
    </row>
    <row r="1399" spans="2:7" ht="20.100000000000001" customHeight="1">
      <c r="B1399" s="11"/>
      <c r="C1399" s="11"/>
      <c r="D1399" s="15"/>
      <c r="E1399" s="11"/>
      <c r="F1399" s="16"/>
      <c r="G1399" s="53" t="str">
        <f t="shared" si="23"/>
        <v xml:space="preserve"> </v>
      </c>
    </row>
    <row r="1400" spans="2:7" ht="20.100000000000001" customHeight="1">
      <c r="B1400" s="11"/>
      <c r="C1400" s="11"/>
      <c r="D1400" s="15"/>
      <c r="E1400" s="11"/>
      <c r="F1400" s="16"/>
      <c r="G1400" s="53" t="str">
        <f t="shared" si="23"/>
        <v xml:space="preserve"> </v>
      </c>
    </row>
    <row r="1401" spans="2:7" ht="20.100000000000001" customHeight="1">
      <c r="B1401" s="11"/>
      <c r="C1401" s="11"/>
      <c r="D1401" s="15"/>
      <c r="E1401" s="11"/>
      <c r="F1401" s="16"/>
      <c r="G1401" s="53" t="str">
        <f t="shared" si="23"/>
        <v xml:space="preserve"> </v>
      </c>
    </row>
    <row r="1402" spans="2:7" ht="20.100000000000001" customHeight="1">
      <c r="B1402" s="11"/>
      <c r="C1402" s="11"/>
      <c r="D1402" s="15"/>
      <c r="E1402" s="11"/>
      <c r="F1402" s="16"/>
      <c r="G1402" s="53" t="str">
        <f t="shared" si="23"/>
        <v xml:space="preserve"> </v>
      </c>
    </row>
    <row r="1403" spans="2:7" ht="20.100000000000001" customHeight="1">
      <c r="B1403" s="11"/>
      <c r="C1403" s="11"/>
      <c r="D1403" s="15"/>
      <c r="E1403" s="11"/>
      <c r="F1403" s="16"/>
      <c r="G1403" s="53" t="str">
        <f t="shared" si="23"/>
        <v xml:space="preserve"> </v>
      </c>
    </row>
    <row r="1404" spans="2:7" ht="20.100000000000001" customHeight="1">
      <c r="B1404" s="11"/>
      <c r="C1404" s="11"/>
      <c r="D1404" s="15"/>
      <c r="E1404" s="11"/>
      <c r="F1404" s="16"/>
      <c r="G1404" s="53" t="str">
        <f t="shared" si="23"/>
        <v xml:space="preserve"> </v>
      </c>
    </row>
    <row r="1405" spans="2:7" ht="20.100000000000001" customHeight="1">
      <c r="B1405" s="11"/>
      <c r="C1405" s="11"/>
      <c r="D1405" s="15"/>
      <c r="E1405" s="11"/>
      <c r="F1405" s="16"/>
      <c r="G1405" s="53" t="str">
        <f t="shared" si="23"/>
        <v xml:space="preserve"> </v>
      </c>
    </row>
    <row r="1406" spans="2:7" ht="20.100000000000001" customHeight="1">
      <c r="B1406" s="11"/>
      <c r="C1406" s="11"/>
      <c r="D1406" s="15"/>
      <c r="E1406" s="11"/>
      <c r="F1406" s="16"/>
      <c r="G1406" s="53" t="str">
        <f t="shared" si="23"/>
        <v xml:space="preserve"> </v>
      </c>
    </row>
    <row r="1407" spans="2:7" ht="20.100000000000001" customHeight="1">
      <c r="B1407" s="11"/>
      <c r="C1407" s="11"/>
      <c r="D1407" s="15"/>
      <c r="E1407" s="11"/>
      <c r="F1407" s="16"/>
      <c r="G1407" s="53" t="str">
        <f t="shared" si="23"/>
        <v xml:space="preserve"> </v>
      </c>
    </row>
    <row r="1408" spans="2:7" ht="20.100000000000001" customHeight="1">
      <c r="B1408" s="11"/>
      <c r="C1408" s="11"/>
      <c r="D1408" s="15"/>
      <c r="E1408" s="11"/>
      <c r="F1408" s="16"/>
      <c r="G1408" s="53" t="str">
        <f t="shared" si="23"/>
        <v xml:space="preserve"> </v>
      </c>
    </row>
    <row r="1409" spans="2:7" ht="20.100000000000001" customHeight="1">
      <c r="B1409" s="11"/>
      <c r="C1409" s="11"/>
      <c r="D1409" s="15"/>
      <c r="E1409" s="11"/>
      <c r="F1409" s="16"/>
      <c r="G1409" s="53" t="str">
        <f t="shared" si="23"/>
        <v xml:space="preserve"> </v>
      </c>
    </row>
    <row r="1410" spans="2:7" ht="20.100000000000001" customHeight="1">
      <c r="B1410" s="11"/>
      <c r="C1410" s="11"/>
      <c r="D1410" s="15"/>
      <c r="E1410" s="11"/>
      <c r="F1410" s="16"/>
      <c r="G1410" s="53" t="str">
        <f t="shared" si="23"/>
        <v xml:space="preserve"> </v>
      </c>
    </row>
    <row r="1411" spans="2:7" ht="20.100000000000001" customHeight="1">
      <c r="B1411" s="11"/>
      <c r="C1411" s="11"/>
      <c r="D1411" s="15"/>
      <c r="E1411" s="11"/>
      <c r="F1411" s="16"/>
      <c r="G1411" s="53" t="str">
        <f t="shared" si="23"/>
        <v xml:space="preserve"> </v>
      </c>
    </row>
    <row r="1412" spans="2:7" ht="20.100000000000001" customHeight="1">
      <c r="B1412" s="11"/>
      <c r="C1412" s="11"/>
      <c r="D1412" s="15"/>
      <c r="E1412" s="11"/>
      <c r="F1412" s="16"/>
      <c r="G1412" s="53" t="str">
        <f t="shared" si="23"/>
        <v xml:space="preserve"> </v>
      </c>
    </row>
    <row r="1413" spans="2:7" ht="20.100000000000001" customHeight="1">
      <c r="B1413" s="11"/>
      <c r="C1413" s="11"/>
      <c r="D1413" s="15"/>
      <c r="E1413" s="11"/>
      <c r="F1413" s="16"/>
      <c r="G1413" s="53" t="str">
        <f t="shared" si="23"/>
        <v xml:space="preserve"> </v>
      </c>
    </row>
    <row r="1414" spans="2:7" ht="20.100000000000001" customHeight="1">
      <c r="B1414" s="11"/>
      <c r="C1414" s="11"/>
      <c r="D1414" s="15"/>
      <c r="E1414" s="11"/>
      <c r="F1414" s="16"/>
      <c r="G1414" s="53" t="str">
        <f t="shared" si="23"/>
        <v xml:space="preserve"> </v>
      </c>
    </row>
    <row r="1415" spans="2:7" ht="20.100000000000001" customHeight="1">
      <c r="B1415" s="11"/>
      <c r="C1415" s="11"/>
      <c r="D1415" s="15"/>
      <c r="E1415" s="11"/>
      <c r="F1415" s="16"/>
      <c r="G1415" s="53" t="str">
        <f t="shared" si="23"/>
        <v xml:space="preserve"> </v>
      </c>
    </row>
    <row r="1416" spans="2:7" ht="20.100000000000001" customHeight="1">
      <c r="B1416" s="11"/>
      <c r="C1416" s="11"/>
      <c r="D1416" s="15"/>
      <c r="E1416" s="11"/>
      <c r="F1416" s="16"/>
      <c r="G1416" s="53" t="str">
        <f t="shared" si="23"/>
        <v xml:space="preserve"> </v>
      </c>
    </row>
    <row r="1417" spans="2:7" ht="20.100000000000001" customHeight="1">
      <c r="B1417" s="11"/>
      <c r="C1417" s="11"/>
      <c r="D1417" s="15"/>
      <c r="E1417" s="11"/>
      <c r="F1417" s="16"/>
      <c r="G1417" s="53" t="str">
        <f t="shared" si="23"/>
        <v xml:space="preserve"> </v>
      </c>
    </row>
    <row r="1418" spans="2:7" ht="20.100000000000001" customHeight="1">
      <c r="B1418" s="11"/>
      <c r="C1418" s="11"/>
      <c r="D1418" s="15"/>
      <c r="E1418" s="11"/>
      <c r="F1418" s="16"/>
      <c r="G1418" s="53" t="str">
        <f t="shared" si="23"/>
        <v xml:space="preserve"> </v>
      </c>
    </row>
    <row r="1419" spans="2:7" ht="20.100000000000001" customHeight="1">
      <c r="B1419" s="11"/>
      <c r="C1419" s="11"/>
      <c r="D1419" s="15"/>
      <c r="E1419" s="11"/>
      <c r="F1419" s="16"/>
      <c r="G1419" s="53" t="str">
        <f t="shared" si="23"/>
        <v xml:space="preserve"> </v>
      </c>
    </row>
    <row r="1420" spans="2:7" ht="20.100000000000001" customHeight="1">
      <c r="B1420" s="11"/>
      <c r="C1420" s="11"/>
      <c r="D1420" s="15"/>
      <c r="E1420" s="11"/>
      <c r="F1420" s="16"/>
      <c r="G1420" s="53" t="str">
        <f t="shared" si="23"/>
        <v xml:space="preserve"> </v>
      </c>
    </row>
    <row r="1421" spans="2:7" ht="20.100000000000001" customHeight="1">
      <c r="B1421" s="11"/>
      <c r="C1421" s="11"/>
      <c r="D1421" s="15"/>
      <c r="E1421" s="11"/>
      <c r="F1421" s="16"/>
      <c r="G1421" s="53" t="str">
        <f t="shared" si="23"/>
        <v xml:space="preserve"> </v>
      </c>
    </row>
    <row r="1422" spans="2:7" ht="20.100000000000001" customHeight="1">
      <c r="B1422" s="11"/>
      <c r="C1422" s="11"/>
      <c r="D1422" s="15"/>
      <c r="E1422" s="11"/>
      <c r="F1422" s="16"/>
      <c r="G1422" s="53" t="str">
        <f t="shared" si="23"/>
        <v xml:space="preserve"> </v>
      </c>
    </row>
    <row r="1423" spans="2:7" ht="20.100000000000001" customHeight="1">
      <c r="B1423" s="11"/>
      <c r="C1423" s="11"/>
      <c r="D1423" s="15"/>
      <c r="E1423" s="11"/>
      <c r="F1423" s="16"/>
      <c r="G1423" s="53" t="str">
        <f t="shared" si="23"/>
        <v xml:space="preserve"> </v>
      </c>
    </row>
    <row r="1424" spans="2:7" ht="20.100000000000001" customHeight="1">
      <c r="B1424" s="11"/>
      <c r="C1424" s="11"/>
      <c r="D1424" s="15"/>
      <c r="E1424" s="11"/>
      <c r="F1424" s="16"/>
      <c r="G1424" s="53" t="str">
        <f t="shared" si="23"/>
        <v xml:space="preserve"> </v>
      </c>
    </row>
    <row r="1425" spans="2:7" ht="20.100000000000001" customHeight="1">
      <c r="B1425" s="11"/>
      <c r="C1425" s="11"/>
      <c r="D1425" s="15"/>
      <c r="E1425" s="11"/>
      <c r="F1425" s="16"/>
      <c r="G1425" s="53" t="str">
        <f t="shared" si="23"/>
        <v xml:space="preserve"> </v>
      </c>
    </row>
    <row r="1426" spans="2:7" ht="20.100000000000001" customHeight="1">
      <c r="B1426" s="11"/>
      <c r="C1426" s="11"/>
      <c r="D1426" s="15"/>
      <c r="E1426" s="11"/>
      <c r="F1426" s="16"/>
      <c r="G1426" s="53" t="str">
        <f t="shared" si="23"/>
        <v xml:space="preserve"> </v>
      </c>
    </row>
    <row r="1427" spans="2:7" ht="20.100000000000001" customHeight="1">
      <c r="B1427" s="11"/>
      <c r="C1427" s="11"/>
      <c r="D1427" s="15"/>
      <c r="E1427" s="11"/>
      <c r="F1427" s="16"/>
      <c r="G1427" s="53" t="str">
        <f t="shared" si="23"/>
        <v xml:space="preserve"> </v>
      </c>
    </row>
    <row r="1428" spans="2:7" ht="20.100000000000001" customHeight="1">
      <c r="B1428" s="11"/>
      <c r="C1428" s="11"/>
      <c r="D1428" s="15"/>
      <c r="E1428" s="11"/>
      <c r="F1428" s="16"/>
      <c r="G1428" s="53" t="str">
        <f t="shared" si="23"/>
        <v xml:space="preserve"> </v>
      </c>
    </row>
    <row r="1429" spans="2:7" ht="20.100000000000001" customHeight="1">
      <c r="B1429" s="11"/>
      <c r="C1429" s="11"/>
      <c r="D1429" s="15"/>
      <c r="E1429" s="11"/>
      <c r="F1429" s="16"/>
      <c r="G1429" s="53" t="str">
        <f t="shared" si="23"/>
        <v xml:space="preserve"> </v>
      </c>
    </row>
    <row r="1430" spans="2:7" ht="20.100000000000001" customHeight="1">
      <c r="B1430" s="11"/>
      <c r="C1430" s="11"/>
      <c r="D1430" s="15"/>
      <c r="E1430" s="11"/>
      <c r="F1430" s="16"/>
      <c r="G1430" s="53" t="str">
        <f t="shared" si="23"/>
        <v xml:space="preserve"> </v>
      </c>
    </row>
    <row r="1431" spans="2:7" ht="20.100000000000001" customHeight="1">
      <c r="B1431" s="11"/>
      <c r="C1431" s="11"/>
      <c r="D1431" s="15"/>
      <c r="E1431" s="11"/>
      <c r="F1431" s="16"/>
      <c r="G1431" s="53" t="str">
        <f t="shared" si="23"/>
        <v xml:space="preserve"> </v>
      </c>
    </row>
    <row r="1432" spans="2:7" ht="20.100000000000001" customHeight="1">
      <c r="B1432" s="11"/>
      <c r="C1432" s="11"/>
      <c r="D1432" s="15"/>
      <c r="E1432" s="11"/>
      <c r="F1432" s="16"/>
      <c r="G1432" s="53" t="str">
        <f t="shared" si="23"/>
        <v xml:space="preserve"> </v>
      </c>
    </row>
    <row r="1433" spans="2:7" ht="20.100000000000001" customHeight="1">
      <c r="B1433" s="11"/>
      <c r="C1433" s="11"/>
      <c r="D1433" s="15"/>
      <c r="E1433" s="11"/>
      <c r="F1433" s="16"/>
      <c r="G1433" s="53" t="str">
        <f t="shared" si="23"/>
        <v xml:space="preserve"> </v>
      </c>
    </row>
    <row r="1434" spans="2:7" ht="20.100000000000001" customHeight="1">
      <c r="B1434" s="11"/>
      <c r="C1434" s="11"/>
      <c r="D1434" s="15"/>
      <c r="E1434" s="11"/>
      <c r="F1434" s="16"/>
      <c r="G1434" s="53" t="str">
        <f t="shared" si="23"/>
        <v xml:space="preserve"> </v>
      </c>
    </row>
    <row r="1435" spans="2:7" ht="20.100000000000001" customHeight="1">
      <c r="B1435" s="11"/>
      <c r="C1435" s="11"/>
      <c r="D1435" s="15"/>
      <c r="E1435" s="11"/>
      <c r="F1435" s="16"/>
      <c r="G1435" s="53" t="str">
        <f t="shared" si="23"/>
        <v xml:space="preserve"> </v>
      </c>
    </row>
    <row r="1436" spans="2:7" ht="20.100000000000001" customHeight="1">
      <c r="B1436" s="11"/>
      <c r="C1436" s="11"/>
      <c r="D1436" s="15"/>
      <c r="E1436" s="11"/>
      <c r="F1436" s="16"/>
      <c r="G1436" s="53" t="str">
        <f t="shared" si="23"/>
        <v xml:space="preserve"> </v>
      </c>
    </row>
    <row r="1437" spans="2:7" ht="20.100000000000001" customHeight="1">
      <c r="B1437" s="11"/>
      <c r="C1437" s="11"/>
      <c r="D1437" s="15"/>
      <c r="E1437" s="11"/>
      <c r="F1437" s="16"/>
      <c r="G1437" s="53" t="str">
        <f t="shared" si="23"/>
        <v xml:space="preserve"> </v>
      </c>
    </row>
    <row r="1438" spans="2:7" ht="20.100000000000001" customHeight="1">
      <c r="B1438" s="11"/>
      <c r="C1438" s="11"/>
      <c r="D1438" s="15"/>
      <c r="E1438" s="11"/>
      <c r="F1438" s="16"/>
      <c r="G1438" s="53" t="str">
        <f t="shared" si="23"/>
        <v xml:space="preserve"> </v>
      </c>
    </row>
    <row r="1439" spans="2:7" ht="20.100000000000001" customHeight="1">
      <c r="B1439" s="11"/>
      <c r="C1439" s="11"/>
      <c r="D1439" s="15"/>
      <c r="E1439" s="11"/>
      <c r="F1439" s="16"/>
      <c r="G1439" s="53" t="str">
        <f t="shared" si="23"/>
        <v xml:space="preserve"> </v>
      </c>
    </row>
    <row r="1440" spans="2:7" ht="20.100000000000001" customHeight="1">
      <c r="B1440" s="11"/>
      <c r="C1440" s="11"/>
      <c r="D1440" s="15"/>
      <c r="E1440" s="11"/>
      <c r="F1440" s="16"/>
      <c r="G1440" s="53" t="str">
        <f t="shared" si="23"/>
        <v xml:space="preserve"> </v>
      </c>
    </row>
    <row r="1441" spans="2:7" ht="20.100000000000001" customHeight="1">
      <c r="B1441" s="11"/>
      <c r="C1441" s="11"/>
      <c r="D1441" s="15"/>
      <c r="E1441" s="11"/>
      <c r="F1441" s="16"/>
      <c r="G1441" s="53" t="str">
        <f t="shared" si="23"/>
        <v xml:space="preserve"> </v>
      </c>
    </row>
    <row r="1442" spans="2:7" ht="20.100000000000001" customHeight="1">
      <c r="B1442" s="11"/>
      <c r="C1442" s="11"/>
      <c r="D1442" s="15"/>
      <c r="E1442" s="11"/>
      <c r="F1442" s="16"/>
      <c r="G1442" s="53" t="str">
        <f t="shared" ref="G1442:G1505" si="24">IFERROR(IF(ISBLANK(C1442)," ",IF(ISBLANK(D1442),"NUM ARBOL",IF(ISBLANK(E1442),"DAP",IF(ISBLANK(F1442),"ALTURA",IF($E$33="DAP (cm)",PI()*((E1442/100)^2)/4*F1442*$F$9,IF($E$33="CAP (cm)",PI()*((E1442/PI()/100)^2)/4*F1442*$F$9))))))," ")</f>
        <v xml:space="preserve"> </v>
      </c>
    </row>
    <row r="1443" spans="2:7" ht="20.100000000000001" customHeight="1">
      <c r="B1443" s="11"/>
      <c r="C1443" s="11"/>
      <c r="D1443" s="15"/>
      <c r="E1443" s="11"/>
      <c r="F1443" s="16"/>
      <c r="G1443" s="53" t="str">
        <f t="shared" si="24"/>
        <v xml:space="preserve"> </v>
      </c>
    </row>
    <row r="1444" spans="2:7" ht="20.100000000000001" customHeight="1">
      <c r="B1444" s="11"/>
      <c r="C1444" s="11"/>
      <c r="D1444" s="15"/>
      <c r="E1444" s="11"/>
      <c r="F1444" s="16"/>
      <c r="G1444" s="53" t="str">
        <f t="shared" si="24"/>
        <v xml:space="preserve"> </v>
      </c>
    </row>
    <row r="1445" spans="2:7" ht="20.100000000000001" customHeight="1">
      <c r="B1445" s="11"/>
      <c r="C1445" s="11"/>
      <c r="D1445" s="15"/>
      <c r="E1445" s="11"/>
      <c r="F1445" s="16"/>
      <c r="G1445" s="53" t="str">
        <f t="shared" si="24"/>
        <v xml:space="preserve"> </v>
      </c>
    </row>
    <row r="1446" spans="2:7" ht="20.100000000000001" customHeight="1">
      <c r="B1446" s="11"/>
      <c r="C1446" s="11"/>
      <c r="D1446" s="15"/>
      <c r="E1446" s="11"/>
      <c r="F1446" s="16"/>
      <c r="G1446" s="53" t="str">
        <f t="shared" si="24"/>
        <v xml:space="preserve"> </v>
      </c>
    </row>
    <row r="1447" spans="2:7" ht="20.100000000000001" customHeight="1">
      <c r="B1447" s="11"/>
      <c r="C1447" s="11"/>
      <c r="D1447" s="15"/>
      <c r="E1447" s="11"/>
      <c r="F1447" s="16"/>
      <c r="G1447" s="53" t="str">
        <f t="shared" si="24"/>
        <v xml:space="preserve"> </v>
      </c>
    </row>
    <row r="1448" spans="2:7" ht="20.100000000000001" customHeight="1">
      <c r="B1448" s="11"/>
      <c r="C1448" s="11"/>
      <c r="D1448" s="15"/>
      <c r="E1448" s="11"/>
      <c r="F1448" s="16"/>
      <c r="G1448" s="53" t="str">
        <f t="shared" si="24"/>
        <v xml:space="preserve"> </v>
      </c>
    </row>
    <row r="1449" spans="2:7" ht="20.100000000000001" customHeight="1">
      <c r="B1449" s="11"/>
      <c r="C1449" s="11"/>
      <c r="D1449" s="15"/>
      <c r="E1449" s="11"/>
      <c r="F1449" s="16"/>
      <c r="G1449" s="53" t="str">
        <f t="shared" si="24"/>
        <v xml:space="preserve"> </v>
      </c>
    </row>
    <row r="1450" spans="2:7" ht="20.100000000000001" customHeight="1">
      <c r="B1450" s="11"/>
      <c r="C1450" s="11"/>
      <c r="D1450" s="15"/>
      <c r="E1450" s="11"/>
      <c r="F1450" s="16"/>
      <c r="G1450" s="53" t="str">
        <f t="shared" si="24"/>
        <v xml:space="preserve"> </v>
      </c>
    </row>
    <row r="1451" spans="2:7" ht="20.100000000000001" customHeight="1">
      <c r="B1451" s="11"/>
      <c r="C1451" s="11"/>
      <c r="D1451" s="15"/>
      <c r="E1451" s="11"/>
      <c r="F1451" s="16"/>
      <c r="G1451" s="53" t="str">
        <f t="shared" si="24"/>
        <v xml:space="preserve"> </v>
      </c>
    </row>
    <row r="1452" spans="2:7" ht="20.100000000000001" customHeight="1">
      <c r="B1452" s="11"/>
      <c r="C1452" s="11"/>
      <c r="D1452" s="15"/>
      <c r="E1452" s="11"/>
      <c r="F1452" s="16"/>
      <c r="G1452" s="53" t="str">
        <f t="shared" si="24"/>
        <v xml:space="preserve"> </v>
      </c>
    </row>
    <row r="1453" spans="2:7" ht="20.100000000000001" customHeight="1">
      <c r="B1453" s="11"/>
      <c r="C1453" s="11"/>
      <c r="D1453" s="15"/>
      <c r="E1453" s="11"/>
      <c r="F1453" s="16"/>
      <c r="G1453" s="53" t="str">
        <f t="shared" si="24"/>
        <v xml:space="preserve"> </v>
      </c>
    </row>
    <row r="1454" spans="2:7" ht="20.100000000000001" customHeight="1">
      <c r="B1454" s="11"/>
      <c r="C1454" s="11"/>
      <c r="D1454" s="15"/>
      <c r="E1454" s="11"/>
      <c r="F1454" s="16"/>
      <c r="G1454" s="53" t="str">
        <f t="shared" si="24"/>
        <v xml:space="preserve"> </v>
      </c>
    </row>
    <row r="1455" spans="2:7" ht="20.100000000000001" customHeight="1">
      <c r="B1455" s="11"/>
      <c r="C1455" s="11"/>
      <c r="D1455" s="15"/>
      <c r="E1455" s="11"/>
      <c r="F1455" s="16"/>
      <c r="G1455" s="53" t="str">
        <f t="shared" si="24"/>
        <v xml:space="preserve"> </v>
      </c>
    </row>
    <row r="1456" spans="2:7" ht="20.100000000000001" customHeight="1">
      <c r="B1456" s="11"/>
      <c r="C1456" s="11"/>
      <c r="D1456" s="15"/>
      <c r="E1456" s="11"/>
      <c r="F1456" s="16"/>
      <c r="G1456" s="53" t="str">
        <f t="shared" si="24"/>
        <v xml:space="preserve"> </v>
      </c>
    </row>
    <row r="1457" spans="2:7" ht="20.100000000000001" customHeight="1">
      <c r="B1457" s="11"/>
      <c r="C1457" s="11"/>
      <c r="D1457" s="15"/>
      <c r="E1457" s="11"/>
      <c r="F1457" s="16"/>
      <c r="G1457" s="53" t="str">
        <f t="shared" si="24"/>
        <v xml:space="preserve"> </v>
      </c>
    </row>
    <row r="1458" spans="2:7" ht="20.100000000000001" customHeight="1">
      <c r="B1458" s="11"/>
      <c r="C1458" s="11"/>
      <c r="D1458" s="15"/>
      <c r="E1458" s="11"/>
      <c r="F1458" s="16"/>
      <c r="G1458" s="53" t="str">
        <f t="shared" si="24"/>
        <v xml:space="preserve"> </v>
      </c>
    </row>
    <row r="1459" spans="2:7" ht="20.100000000000001" customHeight="1">
      <c r="B1459" s="11"/>
      <c r="C1459" s="11"/>
      <c r="D1459" s="15"/>
      <c r="E1459" s="11"/>
      <c r="F1459" s="16"/>
      <c r="G1459" s="53" t="str">
        <f t="shared" si="24"/>
        <v xml:space="preserve"> </v>
      </c>
    </row>
    <row r="1460" spans="2:7" ht="20.100000000000001" customHeight="1">
      <c r="B1460" s="11"/>
      <c r="C1460" s="11"/>
      <c r="D1460" s="15"/>
      <c r="E1460" s="11"/>
      <c r="F1460" s="16"/>
      <c r="G1460" s="53" t="str">
        <f t="shared" si="24"/>
        <v xml:space="preserve"> </v>
      </c>
    </row>
    <row r="1461" spans="2:7" ht="20.100000000000001" customHeight="1">
      <c r="B1461" s="11"/>
      <c r="C1461" s="11"/>
      <c r="D1461" s="15"/>
      <c r="E1461" s="11"/>
      <c r="F1461" s="16"/>
      <c r="G1461" s="53" t="str">
        <f t="shared" si="24"/>
        <v xml:space="preserve"> </v>
      </c>
    </row>
    <row r="1462" spans="2:7" ht="20.100000000000001" customHeight="1">
      <c r="B1462" s="11"/>
      <c r="C1462" s="11"/>
      <c r="D1462" s="15"/>
      <c r="E1462" s="11"/>
      <c r="F1462" s="16"/>
      <c r="G1462" s="53" t="str">
        <f t="shared" si="24"/>
        <v xml:space="preserve"> </v>
      </c>
    </row>
    <row r="1463" spans="2:7" ht="20.100000000000001" customHeight="1">
      <c r="B1463" s="11"/>
      <c r="C1463" s="11"/>
      <c r="D1463" s="15"/>
      <c r="E1463" s="11"/>
      <c r="F1463" s="16"/>
      <c r="G1463" s="53" t="str">
        <f t="shared" si="24"/>
        <v xml:space="preserve"> </v>
      </c>
    </row>
    <row r="1464" spans="2:7" ht="20.100000000000001" customHeight="1">
      <c r="B1464" s="11"/>
      <c r="C1464" s="11"/>
      <c r="D1464" s="15"/>
      <c r="E1464" s="11"/>
      <c r="F1464" s="16"/>
      <c r="G1464" s="53" t="str">
        <f t="shared" si="24"/>
        <v xml:space="preserve"> </v>
      </c>
    </row>
    <row r="1465" spans="2:7" ht="20.100000000000001" customHeight="1">
      <c r="B1465" s="11"/>
      <c r="C1465" s="11"/>
      <c r="D1465" s="15"/>
      <c r="E1465" s="11"/>
      <c r="F1465" s="16"/>
      <c r="G1465" s="53" t="str">
        <f t="shared" si="24"/>
        <v xml:space="preserve"> </v>
      </c>
    </row>
    <row r="1466" spans="2:7" ht="20.100000000000001" customHeight="1">
      <c r="B1466" s="11"/>
      <c r="C1466" s="11"/>
      <c r="D1466" s="15"/>
      <c r="E1466" s="11"/>
      <c r="F1466" s="16"/>
      <c r="G1466" s="53" t="str">
        <f t="shared" si="24"/>
        <v xml:space="preserve"> </v>
      </c>
    </row>
    <row r="1467" spans="2:7" ht="20.100000000000001" customHeight="1">
      <c r="B1467" s="11"/>
      <c r="C1467" s="11"/>
      <c r="D1467" s="15"/>
      <c r="E1467" s="11"/>
      <c r="F1467" s="16"/>
      <c r="G1467" s="53" t="str">
        <f t="shared" si="24"/>
        <v xml:space="preserve"> </v>
      </c>
    </row>
    <row r="1468" spans="2:7" ht="20.100000000000001" customHeight="1">
      <c r="B1468" s="11"/>
      <c r="C1468" s="11"/>
      <c r="D1468" s="15"/>
      <c r="E1468" s="11"/>
      <c r="F1468" s="16"/>
      <c r="G1468" s="53" t="str">
        <f t="shared" si="24"/>
        <v xml:space="preserve"> </v>
      </c>
    </row>
    <row r="1469" spans="2:7" ht="20.100000000000001" customHeight="1">
      <c r="B1469" s="11"/>
      <c r="C1469" s="11"/>
      <c r="D1469" s="15"/>
      <c r="E1469" s="11"/>
      <c r="F1469" s="16"/>
      <c r="G1469" s="53" t="str">
        <f t="shared" si="24"/>
        <v xml:space="preserve"> </v>
      </c>
    </row>
    <row r="1470" spans="2:7" ht="20.100000000000001" customHeight="1">
      <c r="B1470" s="11"/>
      <c r="C1470" s="11"/>
      <c r="D1470" s="15"/>
      <c r="E1470" s="11"/>
      <c r="F1470" s="16"/>
      <c r="G1470" s="53" t="str">
        <f t="shared" si="24"/>
        <v xml:space="preserve"> </v>
      </c>
    </row>
    <row r="1471" spans="2:7" ht="20.100000000000001" customHeight="1">
      <c r="B1471" s="11"/>
      <c r="C1471" s="11"/>
      <c r="D1471" s="15"/>
      <c r="E1471" s="11"/>
      <c r="F1471" s="16"/>
      <c r="G1471" s="53" t="str">
        <f t="shared" si="24"/>
        <v xml:space="preserve"> </v>
      </c>
    </row>
    <row r="1472" spans="2:7" ht="20.100000000000001" customHeight="1">
      <c r="B1472" s="11"/>
      <c r="C1472" s="11"/>
      <c r="D1472" s="15"/>
      <c r="E1472" s="11"/>
      <c r="F1472" s="16"/>
      <c r="G1472" s="53" t="str">
        <f t="shared" si="24"/>
        <v xml:space="preserve"> </v>
      </c>
    </row>
    <row r="1473" spans="2:7" ht="20.100000000000001" customHeight="1">
      <c r="B1473" s="11"/>
      <c r="C1473" s="11"/>
      <c r="D1473" s="15"/>
      <c r="E1473" s="11"/>
      <c r="F1473" s="16"/>
      <c r="G1473" s="53" t="str">
        <f t="shared" si="24"/>
        <v xml:space="preserve"> </v>
      </c>
    </row>
    <row r="1474" spans="2:7" ht="20.100000000000001" customHeight="1">
      <c r="B1474" s="11"/>
      <c r="C1474" s="11"/>
      <c r="D1474" s="15"/>
      <c r="E1474" s="11"/>
      <c r="F1474" s="16"/>
      <c r="G1474" s="53" t="str">
        <f t="shared" si="24"/>
        <v xml:space="preserve"> </v>
      </c>
    </row>
    <row r="1475" spans="2:7" ht="20.100000000000001" customHeight="1">
      <c r="B1475" s="11"/>
      <c r="C1475" s="11"/>
      <c r="D1475" s="15"/>
      <c r="E1475" s="11"/>
      <c r="F1475" s="16"/>
      <c r="G1475" s="53" t="str">
        <f t="shared" si="24"/>
        <v xml:space="preserve"> </v>
      </c>
    </row>
    <row r="1476" spans="2:7" ht="20.100000000000001" customHeight="1">
      <c r="B1476" s="11"/>
      <c r="C1476" s="11"/>
      <c r="D1476" s="15"/>
      <c r="E1476" s="11"/>
      <c r="F1476" s="16"/>
      <c r="G1476" s="53" t="str">
        <f t="shared" si="24"/>
        <v xml:space="preserve"> </v>
      </c>
    </row>
    <row r="1477" spans="2:7" ht="20.100000000000001" customHeight="1">
      <c r="B1477" s="11"/>
      <c r="C1477" s="11"/>
      <c r="D1477" s="15"/>
      <c r="E1477" s="11"/>
      <c r="F1477" s="16"/>
      <c r="G1477" s="53" t="str">
        <f t="shared" si="24"/>
        <v xml:space="preserve"> </v>
      </c>
    </row>
    <row r="1478" spans="2:7" ht="20.100000000000001" customHeight="1">
      <c r="B1478" s="11"/>
      <c r="C1478" s="11"/>
      <c r="D1478" s="15"/>
      <c r="E1478" s="11"/>
      <c r="F1478" s="16"/>
      <c r="G1478" s="53" t="str">
        <f t="shared" si="24"/>
        <v xml:space="preserve"> </v>
      </c>
    </row>
    <row r="1479" spans="2:7" ht="20.100000000000001" customHeight="1">
      <c r="B1479" s="11"/>
      <c r="C1479" s="11"/>
      <c r="D1479" s="15"/>
      <c r="E1479" s="11"/>
      <c r="F1479" s="16"/>
      <c r="G1479" s="53" t="str">
        <f t="shared" si="24"/>
        <v xml:space="preserve"> </v>
      </c>
    </row>
    <row r="1480" spans="2:7" ht="20.100000000000001" customHeight="1">
      <c r="B1480" s="11"/>
      <c r="C1480" s="11"/>
      <c r="D1480" s="15"/>
      <c r="E1480" s="11"/>
      <c r="F1480" s="16"/>
      <c r="G1480" s="53" t="str">
        <f t="shared" si="24"/>
        <v xml:space="preserve"> </v>
      </c>
    </row>
    <row r="1481" spans="2:7" ht="20.100000000000001" customHeight="1">
      <c r="B1481" s="11"/>
      <c r="C1481" s="11"/>
      <c r="D1481" s="15"/>
      <c r="E1481" s="11"/>
      <c r="F1481" s="16"/>
      <c r="G1481" s="53" t="str">
        <f t="shared" si="24"/>
        <v xml:space="preserve"> </v>
      </c>
    </row>
    <row r="1482" spans="2:7" ht="20.100000000000001" customHeight="1">
      <c r="B1482" s="11"/>
      <c r="C1482" s="11"/>
      <c r="D1482" s="15"/>
      <c r="E1482" s="11"/>
      <c r="F1482" s="16"/>
      <c r="G1482" s="53" t="str">
        <f t="shared" si="24"/>
        <v xml:space="preserve"> </v>
      </c>
    </row>
    <row r="1483" spans="2:7" ht="20.100000000000001" customHeight="1">
      <c r="B1483" s="11"/>
      <c r="C1483" s="11"/>
      <c r="D1483" s="15"/>
      <c r="E1483" s="11"/>
      <c r="F1483" s="16"/>
      <c r="G1483" s="53" t="str">
        <f t="shared" si="24"/>
        <v xml:space="preserve"> </v>
      </c>
    </row>
    <row r="1484" spans="2:7" ht="20.100000000000001" customHeight="1">
      <c r="B1484" s="11"/>
      <c r="C1484" s="11"/>
      <c r="D1484" s="15"/>
      <c r="E1484" s="11"/>
      <c r="F1484" s="16"/>
      <c r="G1484" s="53" t="str">
        <f t="shared" si="24"/>
        <v xml:space="preserve"> </v>
      </c>
    </row>
    <row r="1485" spans="2:7" ht="20.100000000000001" customHeight="1">
      <c r="B1485" s="11"/>
      <c r="C1485" s="11"/>
      <c r="D1485" s="15"/>
      <c r="E1485" s="11"/>
      <c r="F1485" s="16"/>
      <c r="G1485" s="53" t="str">
        <f t="shared" si="24"/>
        <v xml:space="preserve"> </v>
      </c>
    </row>
    <row r="1486" spans="2:7" ht="20.100000000000001" customHeight="1">
      <c r="B1486" s="11"/>
      <c r="C1486" s="11"/>
      <c r="D1486" s="15"/>
      <c r="E1486" s="11"/>
      <c r="F1486" s="16"/>
      <c r="G1486" s="53" t="str">
        <f t="shared" si="24"/>
        <v xml:space="preserve"> </v>
      </c>
    </row>
    <row r="1487" spans="2:7" ht="20.100000000000001" customHeight="1">
      <c r="B1487" s="11"/>
      <c r="C1487" s="11"/>
      <c r="D1487" s="15"/>
      <c r="E1487" s="11"/>
      <c r="F1487" s="16"/>
      <c r="G1487" s="53" t="str">
        <f t="shared" si="24"/>
        <v xml:space="preserve"> </v>
      </c>
    </row>
    <row r="1488" spans="2:7" ht="20.100000000000001" customHeight="1">
      <c r="B1488" s="11"/>
      <c r="C1488" s="11"/>
      <c r="D1488" s="15"/>
      <c r="E1488" s="11"/>
      <c r="F1488" s="16"/>
      <c r="G1488" s="53" t="str">
        <f t="shared" si="24"/>
        <v xml:space="preserve"> </v>
      </c>
    </row>
    <row r="1489" spans="2:7" ht="20.100000000000001" customHeight="1">
      <c r="B1489" s="11"/>
      <c r="C1489" s="11"/>
      <c r="D1489" s="15"/>
      <c r="E1489" s="11"/>
      <c r="F1489" s="16"/>
      <c r="G1489" s="53" t="str">
        <f t="shared" si="24"/>
        <v xml:space="preserve"> </v>
      </c>
    </row>
    <row r="1490" spans="2:7" ht="20.100000000000001" customHeight="1">
      <c r="B1490" s="11"/>
      <c r="C1490" s="11"/>
      <c r="D1490" s="15"/>
      <c r="E1490" s="11"/>
      <c r="F1490" s="16"/>
      <c r="G1490" s="53" t="str">
        <f t="shared" si="24"/>
        <v xml:space="preserve"> </v>
      </c>
    </row>
    <row r="1491" spans="2:7" ht="20.100000000000001" customHeight="1">
      <c r="B1491" s="11"/>
      <c r="C1491" s="11"/>
      <c r="D1491" s="15"/>
      <c r="E1491" s="11"/>
      <c r="F1491" s="16"/>
      <c r="G1491" s="53" t="str">
        <f t="shared" si="24"/>
        <v xml:space="preserve"> </v>
      </c>
    </row>
    <row r="1492" spans="2:7" ht="20.100000000000001" customHeight="1">
      <c r="B1492" s="11"/>
      <c r="C1492" s="11"/>
      <c r="D1492" s="15"/>
      <c r="E1492" s="11"/>
      <c r="F1492" s="16"/>
      <c r="G1492" s="53" t="str">
        <f t="shared" si="24"/>
        <v xml:space="preserve"> </v>
      </c>
    </row>
    <row r="1493" spans="2:7" ht="20.100000000000001" customHeight="1">
      <c r="B1493" s="11"/>
      <c r="C1493" s="11"/>
      <c r="D1493" s="15"/>
      <c r="E1493" s="11"/>
      <c r="F1493" s="16"/>
      <c r="G1493" s="53" t="str">
        <f t="shared" si="24"/>
        <v xml:space="preserve"> </v>
      </c>
    </row>
    <row r="1494" spans="2:7" ht="20.100000000000001" customHeight="1">
      <c r="B1494" s="11"/>
      <c r="C1494" s="11"/>
      <c r="D1494" s="15"/>
      <c r="E1494" s="11"/>
      <c r="F1494" s="16"/>
      <c r="G1494" s="53" t="str">
        <f t="shared" si="24"/>
        <v xml:space="preserve"> </v>
      </c>
    </row>
    <row r="1495" spans="2:7" ht="20.100000000000001" customHeight="1">
      <c r="B1495" s="11"/>
      <c r="C1495" s="11"/>
      <c r="D1495" s="15"/>
      <c r="E1495" s="11"/>
      <c r="F1495" s="16"/>
      <c r="G1495" s="53" t="str">
        <f t="shared" si="24"/>
        <v xml:space="preserve"> </v>
      </c>
    </row>
    <row r="1496" spans="2:7" ht="20.100000000000001" customHeight="1">
      <c r="B1496" s="11"/>
      <c r="C1496" s="11"/>
      <c r="D1496" s="15"/>
      <c r="E1496" s="11"/>
      <c r="F1496" s="16"/>
      <c r="G1496" s="53" t="str">
        <f t="shared" si="24"/>
        <v xml:space="preserve"> </v>
      </c>
    </row>
    <row r="1497" spans="2:7" ht="20.100000000000001" customHeight="1">
      <c r="B1497" s="11"/>
      <c r="C1497" s="11"/>
      <c r="D1497" s="15"/>
      <c r="E1497" s="11"/>
      <c r="F1497" s="16"/>
      <c r="G1497" s="53" t="str">
        <f t="shared" si="24"/>
        <v xml:space="preserve"> </v>
      </c>
    </row>
    <row r="1498" spans="2:7" ht="20.100000000000001" customHeight="1">
      <c r="B1498" s="11"/>
      <c r="C1498" s="11"/>
      <c r="D1498" s="15"/>
      <c r="E1498" s="11"/>
      <c r="F1498" s="16"/>
      <c r="G1498" s="53" t="str">
        <f t="shared" si="24"/>
        <v xml:space="preserve"> </v>
      </c>
    </row>
    <row r="1499" spans="2:7" ht="20.100000000000001" customHeight="1">
      <c r="B1499" s="11"/>
      <c r="C1499" s="11"/>
      <c r="D1499" s="15"/>
      <c r="E1499" s="11"/>
      <c r="F1499" s="16"/>
      <c r="G1499" s="53" t="str">
        <f t="shared" si="24"/>
        <v xml:space="preserve"> </v>
      </c>
    </row>
    <row r="1500" spans="2:7" ht="20.100000000000001" customHeight="1">
      <c r="B1500" s="11"/>
      <c r="C1500" s="11"/>
      <c r="D1500" s="15"/>
      <c r="E1500" s="11"/>
      <c r="F1500" s="16"/>
      <c r="G1500" s="53" t="str">
        <f t="shared" si="24"/>
        <v xml:space="preserve"> </v>
      </c>
    </row>
    <row r="1501" spans="2:7" ht="20.100000000000001" customHeight="1">
      <c r="B1501" s="11"/>
      <c r="C1501" s="11"/>
      <c r="D1501" s="15"/>
      <c r="E1501" s="11"/>
      <c r="F1501" s="16"/>
      <c r="G1501" s="53" t="str">
        <f t="shared" si="24"/>
        <v xml:space="preserve"> </v>
      </c>
    </row>
    <row r="1502" spans="2:7" ht="20.100000000000001" customHeight="1">
      <c r="B1502" s="11"/>
      <c r="C1502" s="11"/>
      <c r="D1502" s="15"/>
      <c r="E1502" s="11"/>
      <c r="F1502" s="16"/>
      <c r="G1502" s="53" t="str">
        <f t="shared" si="24"/>
        <v xml:space="preserve"> </v>
      </c>
    </row>
    <row r="1503" spans="2:7" ht="20.100000000000001" customHeight="1">
      <c r="B1503" s="11"/>
      <c r="C1503" s="11"/>
      <c r="D1503" s="15"/>
      <c r="E1503" s="11"/>
      <c r="F1503" s="16"/>
      <c r="G1503" s="53" t="str">
        <f t="shared" si="24"/>
        <v xml:space="preserve"> </v>
      </c>
    </row>
    <row r="1504" spans="2:7" ht="20.100000000000001" customHeight="1">
      <c r="B1504" s="11"/>
      <c r="C1504" s="11"/>
      <c r="D1504" s="15"/>
      <c r="E1504" s="11"/>
      <c r="F1504" s="16"/>
      <c r="G1504" s="53" t="str">
        <f t="shared" si="24"/>
        <v xml:space="preserve"> </v>
      </c>
    </row>
    <row r="1505" spans="2:7" ht="20.100000000000001" customHeight="1">
      <c r="B1505" s="11"/>
      <c r="C1505" s="11"/>
      <c r="D1505" s="15"/>
      <c r="E1505" s="11"/>
      <c r="F1505" s="16"/>
      <c r="G1505" s="53" t="str">
        <f t="shared" si="24"/>
        <v xml:space="preserve"> </v>
      </c>
    </row>
    <row r="1506" spans="2:7" ht="20.100000000000001" customHeight="1">
      <c r="B1506" s="11"/>
      <c r="C1506" s="11"/>
      <c r="D1506" s="15"/>
      <c r="E1506" s="11"/>
      <c r="F1506" s="16"/>
      <c r="G1506" s="53" t="str">
        <f t="shared" ref="G1506:G1569" si="25">IFERROR(IF(ISBLANK(C1506)," ",IF(ISBLANK(D1506),"NUM ARBOL",IF(ISBLANK(E1506),"DAP",IF(ISBLANK(F1506),"ALTURA",IF($E$33="DAP (cm)",PI()*((E1506/100)^2)/4*F1506*$F$9,IF($E$33="CAP (cm)",PI()*((E1506/PI()/100)^2)/4*F1506*$F$9))))))," ")</f>
        <v xml:space="preserve"> </v>
      </c>
    </row>
    <row r="1507" spans="2:7" ht="20.100000000000001" customHeight="1">
      <c r="B1507" s="11"/>
      <c r="C1507" s="11"/>
      <c r="D1507" s="15"/>
      <c r="E1507" s="11"/>
      <c r="F1507" s="16"/>
      <c r="G1507" s="53" t="str">
        <f t="shared" si="25"/>
        <v xml:space="preserve"> </v>
      </c>
    </row>
    <row r="1508" spans="2:7" ht="20.100000000000001" customHeight="1">
      <c r="B1508" s="11"/>
      <c r="C1508" s="11"/>
      <c r="D1508" s="15"/>
      <c r="E1508" s="11"/>
      <c r="F1508" s="16"/>
      <c r="G1508" s="53" t="str">
        <f t="shared" si="25"/>
        <v xml:space="preserve"> </v>
      </c>
    </row>
    <row r="1509" spans="2:7" ht="20.100000000000001" customHeight="1">
      <c r="B1509" s="11"/>
      <c r="C1509" s="11"/>
      <c r="D1509" s="15"/>
      <c r="E1509" s="11"/>
      <c r="F1509" s="16"/>
      <c r="G1509" s="53" t="str">
        <f t="shared" si="25"/>
        <v xml:space="preserve"> </v>
      </c>
    </row>
    <row r="1510" spans="2:7" ht="20.100000000000001" customHeight="1">
      <c r="B1510" s="11"/>
      <c r="C1510" s="11"/>
      <c r="D1510" s="15"/>
      <c r="E1510" s="11"/>
      <c r="F1510" s="16"/>
      <c r="G1510" s="53" t="str">
        <f t="shared" si="25"/>
        <v xml:space="preserve"> </v>
      </c>
    </row>
    <row r="1511" spans="2:7" ht="20.100000000000001" customHeight="1">
      <c r="B1511" s="11"/>
      <c r="C1511" s="11"/>
      <c r="D1511" s="15"/>
      <c r="E1511" s="11"/>
      <c r="F1511" s="16"/>
      <c r="G1511" s="53" t="str">
        <f t="shared" si="25"/>
        <v xml:space="preserve"> </v>
      </c>
    </row>
    <row r="1512" spans="2:7" ht="20.100000000000001" customHeight="1">
      <c r="B1512" s="11"/>
      <c r="C1512" s="11"/>
      <c r="D1512" s="15"/>
      <c r="E1512" s="11"/>
      <c r="F1512" s="16"/>
      <c r="G1512" s="53" t="str">
        <f t="shared" si="25"/>
        <v xml:space="preserve"> </v>
      </c>
    </row>
    <row r="1513" spans="2:7" ht="20.100000000000001" customHeight="1">
      <c r="B1513" s="11"/>
      <c r="C1513" s="11"/>
      <c r="D1513" s="15"/>
      <c r="E1513" s="11"/>
      <c r="F1513" s="16"/>
      <c r="G1513" s="53" t="str">
        <f t="shared" si="25"/>
        <v xml:space="preserve"> </v>
      </c>
    </row>
    <row r="1514" spans="2:7" ht="20.100000000000001" customHeight="1">
      <c r="B1514" s="11"/>
      <c r="C1514" s="11"/>
      <c r="D1514" s="15"/>
      <c r="E1514" s="11"/>
      <c r="F1514" s="16"/>
      <c r="G1514" s="53" t="str">
        <f t="shared" si="25"/>
        <v xml:space="preserve"> </v>
      </c>
    </row>
    <row r="1515" spans="2:7" ht="20.100000000000001" customHeight="1">
      <c r="B1515" s="11"/>
      <c r="C1515" s="11"/>
      <c r="D1515" s="15"/>
      <c r="E1515" s="11"/>
      <c r="F1515" s="16"/>
      <c r="G1515" s="53" t="str">
        <f t="shared" si="25"/>
        <v xml:space="preserve"> </v>
      </c>
    </row>
    <row r="1516" spans="2:7" ht="20.100000000000001" customHeight="1">
      <c r="B1516" s="11"/>
      <c r="C1516" s="11"/>
      <c r="D1516" s="15"/>
      <c r="E1516" s="11"/>
      <c r="F1516" s="16"/>
      <c r="G1516" s="53" t="str">
        <f t="shared" si="25"/>
        <v xml:space="preserve"> </v>
      </c>
    </row>
    <row r="1517" spans="2:7" ht="20.100000000000001" customHeight="1">
      <c r="B1517" s="11"/>
      <c r="C1517" s="11"/>
      <c r="D1517" s="15"/>
      <c r="E1517" s="11"/>
      <c r="F1517" s="16"/>
      <c r="G1517" s="53" t="str">
        <f t="shared" si="25"/>
        <v xml:space="preserve"> </v>
      </c>
    </row>
    <row r="1518" spans="2:7" ht="20.100000000000001" customHeight="1">
      <c r="B1518" s="11"/>
      <c r="C1518" s="11"/>
      <c r="D1518" s="15"/>
      <c r="E1518" s="11"/>
      <c r="F1518" s="16"/>
      <c r="G1518" s="53" t="str">
        <f t="shared" si="25"/>
        <v xml:space="preserve"> </v>
      </c>
    </row>
    <row r="1519" spans="2:7" ht="20.100000000000001" customHeight="1">
      <c r="B1519" s="11"/>
      <c r="C1519" s="11"/>
      <c r="D1519" s="15"/>
      <c r="E1519" s="11"/>
      <c r="F1519" s="16"/>
      <c r="G1519" s="53" t="str">
        <f t="shared" si="25"/>
        <v xml:space="preserve"> </v>
      </c>
    </row>
    <row r="1520" spans="2:7" ht="20.100000000000001" customHeight="1">
      <c r="B1520" s="11"/>
      <c r="C1520" s="11"/>
      <c r="D1520" s="15"/>
      <c r="E1520" s="11"/>
      <c r="F1520" s="16"/>
      <c r="G1520" s="53" t="str">
        <f t="shared" si="25"/>
        <v xml:space="preserve"> </v>
      </c>
    </row>
    <row r="1521" spans="2:7" ht="20.100000000000001" customHeight="1">
      <c r="B1521" s="11"/>
      <c r="C1521" s="11"/>
      <c r="D1521" s="15"/>
      <c r="E1521" s="11"/>
      <c r="F1521" s="16"/>
      <c r="G1521" s="53" t="str">
        <f t="shared" si="25"/>
        <v xml:space="preserve"> </v>
      </c>
    </row>
    <row r="1522" spans="2:7" ht="20.100000000000001" customHeight="1">
      <c r="B1522" s="11"/>
      <c r="C1522" s="11"/>
      <c r="D1522" s="15"/>
      <c r="E1522" s="11"/>
      <c r="F1522" s="16"/>
      <c r="G1522" s="53" t="str">
        <f t="shared" si="25"/>
        <v xml:space="preserve"> </v>
      </c>
    </row>
    <row r="1523" spans="2:7" ht="20.100000000000001" customHeight="1">
      <c r="B1523" s="11"/>
      <c r="C1523" s="11"/>
      <c r="D1523" s="15"/>
      <c r="E1523" s="11"/>
      <c r="F1523" s="16"/>
      <c r="G1523" s="53" t="str">
        <f t="shared" si="25"/>
        <v xml:space="preserve"> </v>
      </c>
    </row>
    <row r="1524" spans="2:7" ht="20.100000000000001" customHeight="1">
      <c r="B1524" s="11"/>
      <c r="C1524" s="11"/>
      <c r="D1524" s="15"/>
      <c r="E1524" s="11"/>
      <c r="F1524" s="16"/>
      <c r="G1524" s="53" t="str">
        <f t="shared" si="25"/>
        <v xml:space="preserve"> </v>
      </c>
    </row>
    <row r="1525" spans="2:7" ht="20.100000000000001" customHeight="1">
      <c r="B1525" s="11"/>
      <c r="C1525" s="11"/>
      <c r="D1525" s="15"/>
      <c r="E1525" s="11"/>
      <c r="F1525" s="16"/>
      <c r="G1525" s="53" t="str">
        <f t="shared" si="25"/>
        <v xml:space="preserve"> </v>
      </c>
    </row>
    <row r="1526" spans="2:7" ht="20.100000000000001" customHeight="1">
      <c r="B1526" s="11"/>
      <c r="C1526" s="11"/>
      <c r="D1526" s="15"/>
      <c r="E1526" s="11"/>
      <c r="F1526" s="16"/>
      <c r="G1526" s="53" t="str">
        <f t="shared" si="25"/>
        <v xml:space="preserve"> </v>
      </c>
    </row>
    <row r="1527" spans="2:7" ht="20.100000000000001" customHeight="1">
      <c r="B1527" s="11"/>
      <c r="C1527" s="11"/>
      <c r="D1527" s="15"/>
      <c r="E1527" s="11"/>
      <c r="F1527" s="16"/>
      <c r="G1527" s="53" t="str">
        <f t="shared" si="25"/>
        <v xml:space="preserve"> </v>
      </c>
    </row>
    <row r="1528" spans="2:7" ht="20.100000000000001" customHeight="1">
      <c r="B1528" s="11"/>
      <c r="C1528" s="11"/>
      <c r="D1528" s="15"/>
      <c r="E1528" s="11"/>
      <c r="F1528" s="16"/>
      <c r="G1528" s="53" t="str">
        <f t="shared" si="25"/>
        <v xml:space="preserve"> </v>
      </c>
    </row>
    <row r="1529" spans="2:7" ht="20.100000000000001" customHeight="1">
      <c r="B1529" s="11"/>
      <c r="C1529" s="11"/>
      <c r="D1529" s="15"/>
      <c r="E1529" s="11"/>
      <c r="F1529" s="16"/>
      <c r="G1529" s="53" t="str">
        <f t="shared" si="25"/>
        <v xml:space="preserve"> </v>
      </c>
    </row>
    <row r="1530" spans="2:7" ht="20.100000000000001" customHeight="1">
      <c r="B1530" s="11"/>
      <c r="C1530" s="11"/>
      <c r="D1530" s="15"/>
      <c r="E1530" s="11"/>
      <c r="F1530" s="16"/>
      <c r="G1530" s="53" t="str">
        <f t="shared" si="25"/>
        <v xml:space="preserve"> </v>
      </c>
    </row>
    <row r="1531" spans="2:7" ht="20.100000000000001" customHeight="1">
      <c r="B1531" s="11"/>
      <c r="C1531" s="11"/>
      <c r="D1531" s="15"/>
      <c r="E1531" s="11"/>
      <c r="F1531" s="16"/>
      <c r="G1531" s="53" t="str">
        <f t="shared" si="25"/>
        <v xml:space="preserve"> </v>
      </c>
    </row>
    <row r="1532" spans="2:7" ht="20.100000000000001" customHeight="1">
      <c r="B1532" s="11"/>
      <c r="C1532" s="11"/>
      <c r="D1532" s="15"/>
      <c r="E1532" s="11"/>
      <c r="F1532" s="16"/>
      <c r="G1532" s="53" t="str">
        <f t="shared" si="25"/>
        <v xml:space="preserve"> </v>
      </c>
    </row>
    <row r="1533" spans="2:7" ht="20.100000000000001" customHeight="1">
      <c r="B1533" s="11"/>
      <c r="C1533" s="11"/>
      <c r="D1533" s="15"/>
      <c r="E1533" s="11"/>
      <c r="F1533" s="16"/>
      <c r="G1533" s="53" t="str">
        <f t="shared" si="25"/>
        <v xml:space="preserve"> </v>
      </c>
    </row>
    <row r="1534" spans="2:7" ht="20.100000000000001" customHeight="1">
      <c r="B1534" s="11"/>
      <c r="C1534" s="11"/>
      <c r="D1534" s="15"/>
      <c r="E1534" s="11"/>
      <c r="F1534" s="16"/>
      <c r="G1534" s="53" t="str">
        <f t="shared" si="25"/>
        <v xml:space="preserve"> </v>
      </c>
    </row>
    <row r="1535" spans="2:7" ht="20.100000000000001" customHeight="1">
      <c r="B1535" s="11"/>
      <c r="C1535" s="11"/>
      <c r="D1535" s="15"/>
      <c r="E1535" s="11"/>
      <c r="F1535" s="16"/>
      <c r="G1535" s="53" t="str">
        <f t="shared" si="25"/>
        <v xml:space="preserve"> </v>
      </c>
    </row>
    <row r="1536" spans="2:7" ht="20.100000000000001" customHeight="1">
      <c r="B1536" s="11"/>
      <c r="C1536" s="11"/>
      <c r="D1536" s="15"/>
      <c r="E1536" s="11"/>
      <c r="F1536" s="16"/>
      <c r="G1536" s="53" t="str">
        <f t="shared" si="25"/>
        <v xml:space="preserve"> </v>
      </c>
    </row>
    <row r="1537" spans="2:7" ht="20.100000000000001" customHeight="1">
      <c r="B1537" s="11"/>
      <c r="C1537" s="11"/>
      <c r="D1537" s="15"/>
      <c r="E1537" s="11"/>
      <c r="F1537" s="16"/>
      <c r="G1537" s="53" t="str">
        <f t="shared" si="25"/>
        <v xml:space="preserve"> </v>
      </c>
    </row>
    <row r="1538" spans="2:7" ht="20.100000000000001" customHeight="1">
      <c r="B1538" s="11"/>
      <c r="C1538" s="11"/>
      <c r="D1538" s="15"/>
      <c r="E1538" s="11"/>
      <c r="F1538" s="16"/>
      <c r="G1538" s="53" t="str">
        <f t="shared" si="25"/>
        <v xml:space="preserve"> </v>
      </c>
    </row>
    <row r="1539" spans="2:7" ht="20.100000000000001" customHeight="1">
      <c r="B1539" s="11"/>
      <c r="C1539" s="11"/>
      <c r="D1539" s="15"/>
      <c r="E1539" s="11"/>
      <c r="F1539" s="16"/>
      <c r="G1539" s="53" t="str">
        <f t="shared" si="25"/>
        <v xml:space="preserve"> </v>
      </c>
    </row>
    <row r="1540" spans="2:7" ht="20.100000000000001" customHeight="1">
      <c r="B1540" s="11"/>
      <c r="C1540" s="11"/>
      <c r="D1540" s="15"/>
      <c r="E1540" s="11"/>
      <c r="F1540" s="16"/>
      <c r="G1540" s="53" t="str">
        <f t="shared" si="25"/>
        <v xml:space="preserve"> </v>
      </c>
    </row>
    <row r="1541" spans="2:7" ht="20.100000000000001" customHeight="1">
      <c r="B1541" s="11"/>
      <c r="C1541" s="11"/>
      <c r="D1541" s="15"/>
      <c r="E1541" s="11"/>
      <c r="F1541" s="16"/>
      <c r="G1541" s="53" t="str">
        <f t="shared" si="25"/>
        <v xml:space="preserve"> </v>
      </c>
    </row>
    <row r="1542" spans="2:7" ht="20.100000000000001" customHeight="1">
      <c r="B1542" s="11"/>
      <c r="C1542" s="11"/>
      <c r="D1542" s="15"/>
      <c r="E1542" s="11"/>
      <c r="F1542" s="16"/>
      <c r="G1542" s="53" t="str">
        <f t="shared" si="25"/>
        <v xml:space="preserve"> </v>
      </c>
    </row>
    <row r="1543" spans="2:7" ht="20.100000000000001" customHeight="1">
      <c r="B1543" s="11"/>
      <c r="C1543" s="11"/>
      <c r="D1543" s="15"/>
      <c r="E1543" s="11"/>
      <c r="F1543" s="16"/>
      <c r="G1543" s="53" t="str">
        <f t="shared" si="25"/>
        <v xml:space="preserve"> </v>
      </c>
    </row>
    <row r="1544" spans="2:7" ht="20.100000000000001" customHeight="1">
      <c r="B1544" s="11"/>
      <c r="C1544" s="11"/>
      <c r="D1544" s="15"/>
      <c r="E1544" s="11"/>
      <c r="F1544" s="16"/>
      <c r="G1544" s="53" t="str">
        <f t="shared" si="25"/>
        <v xml:space="preserve"> </v>
      </c>
    </row>
    <row r="1545" spans="2:7" ht="20.100000000000001" customHeight="1">
      <c r="B1545" s="11"/>
      <c r="C1545" s="11"/>
      <c r="D1545" s="15"/>
      <c r="E1545" s="11"/>
      <c r="F1545" s="16"/>
      <c r="G1545" s="53" t="str">
        <f t="shared" si="25"/>
        <v xml:space="preserve"> </v>
      </c>
    </row>
    <row r="1546" spans="2:7" ht="20.100000000000001" customHeight="1">
      <c r="B1546" s="11"/>
      <c r="C1546" s="11"/>
      <c r="D1546" s="15"/>
      <c r="E1546" s="11"/>
      <c r="F1546" s="16"/>
      <c r="G1546" s="53" t="str">
        <f t="shared" si="25"/>
        <v xml:space="preserve"> </v>
      </c>
    </row>
    <row r="1547" spans="2:7" ht="20.100000000000001" customHeight="1">
      <c r="B1547" s="11"/>
      <c r="C1547" s="11"/>
      <c r="D1547" s="15"/>
      <c r="E1547" s="11"/>
      <c r="F1547" s="16"/>
      <c r="G1547" s="53" t="str">
        <f t="shared" si="25"/>
        <v xml:space="preserve"> </v>
      </c>
    </row>
    <row r="1548" spans="2:7" ht="20.100000000000001" customHeight="1">
      <c r="B1548" s="11"/>
      <c r="C1548" s="11"/>
      <c r="D1548" s="15"/>
      <c r="E1548" s="11"/>
      <c r="F1548" s="16"/>
      <c r="G1548" s="53" t="str">
        <f t="shared" si="25"/>
        <v xml:space="preserve"> </v>
      </c>
    </row>
    <row r="1549" spans="2:7" ht="20.100000000000001" customHeight="1">
      <c r="B1549" s="11"/>
      <c r="C1549" s="11"/>
      <c r="D1549" s="15"/>
      <c r="E1549" s="11"/>
      <c r="F1549" s="16"/>
      <c r="G1549" s="53" t="str">
        <f t="shared" si="25"/>
        <v xml:space="preserve"> </v>
      </c>
    </row>
    <row r="1550" spans="2:7" ht="20.100000000000001" customHeight="1">
      <c r="B1550" s="11"/>
      <c r="C1550" s="11"/>
      <c r="D1550" s="15"/>
      <c r="E1550" s="11"/>
      <c r="F1550" s="16"/>
      <c r="G1550" s="53" t="str">
        <f t="shared" si="25"/>
        <v xml:space="preserve"> </v>
      </c>
    </row>
    <row r="1551" spans="2:7" ht="20.100000000000001" customHeight="1">
      <c r="B1551" s="11"/>
      <c r="C1551" s="11"/>
      <c r="D1551" s="15"/>
      <c r="E1551" s="11"/>
      <c r="F1551" s="16"/>
      <c r="G1551" s="53" t="str">
        <f t="shared" si="25"/>
        <v xml:space="preserve"> </v>
      </c>
    </row>
    <row r="1552" spans="2:7" ht="20.100000000000001" customHeight="1">
      <c r="B1552" s="11"/>
      <c r="C1552" s="11"/>
      <c r="D1552" s="15"/>
      <c r="E1552" s="11"/>
      <c r="F1552" s="16"/>
      <c r="G1552" s="53" t="str">
        <f t="shared" si="25"/>
        <v xml:space="preserve"> </v>
      </c>
    </row>
    <row r="1553" spans="2:7" ht="20.100000000000001" customHeight="1">
      <c r="B1553" s="11"/>
      <c r="C1553" s="11"/>
      <c r="D1553" s="15"/>
      <c r="E1553" s="11"/>
      <c r="F1553" s="16"/>
      <c r="G1553" s="53" t="str">
        <f t="shared" si="25"/>
        <v xml:space="preserve"> </v>
      </c>
    </row>
    <row r="1554" spans="2:7" ht="20.100000000000001" customHeight="1">
      <c r="B1554" s="11"/>
      <c r="C1554" s="11"/>
      <c r="D1554" s="15"/>
      <c r="E1554" s="11"/>
      <c r="F1554" s="16"/>
      <c r="G1554" s="53" t="str">
        <f t="shared" si="25"/>
        <v xml:space="preserve"> </v>
      </c>
    </row>
    <row r="1555" spans="2:7" ht="20.100000000000001" customHeight="1">
      <c r="B1555" s="11"/>
      <c r="C1555" s="11"/>
      <c r="D1555" s="15"/>
      <c r="E1555" s="11"/>
      <c r="F1555" s="16"/>
      <c r="G1555" s="53" t="str">
        <f t="shared" si="25"/>
        <v xml:space="preserve"> </v>
      </c>
    </row>
    <row r="1556" spans="2:7" ht="20.100000000000001" customHeight="1">
      <c r="B1556" s="11"/>
      <c r="C1556" s="11"/>
      <c r="D1556" s="15"/>
      <c r="E1556" s="11"/>
      <c r="F1556" s="16"/>
      <c r="G1556" s="53" t="str">
        <f t="shared" si="25"/>
        <v xml:space="preserve"> </v>
      </c>
    </row>
    <row r="1557" spans="2:7" ht="20.100000000000001" customHeight="1">
      <c r="B1557" s="11"/>
      <c r="C1557" s="11"/>
      <c r="D1557" s="15"/>
      <c r="E1557" s="11"/>
      <c r="F1557" s="16"/>
      <c r="G1557" s="53" t="str">
        <f t="shared" si="25"/>
        <v xml:space="preserve"> </v>
      </c>
    </row>
    <row r="1558" spans="2:7" ht="20.100000000000001" customHeight="1">
      <c r="B1558" s="11"/>
      <c r="C1558" s="11"/>
      <c r="D1558" s="15"/>
      <c r="E1558" s="11"/>
      <c r="F1558" s="16"/>
      <c r="G1558" s="53" t="str">
        <f t="shared" si="25"/>
        <v xml:space="preserve"> </v>
      </c>
    </row>
    <row r="1559" spans="2:7" ht="20.100000000000001" customHeight="1">
      <c r="B1559" s="11"/>
      <c r="C1559" s="11"/>
      <c r="D1559" s="15"/>
      <c r="E1559" s="11"/>
      <c r="F1559" s="16"/>
      <c r="G1559" s="53" t="str">
        <f t="shared" si="25"/>
        <v xml:space="preserve"> </v>
      </c>
    </row>
    <row r="1560" spans="2:7" ht="20.100000000000001" customHeight="1">
      <c r="B1560" s="11"/>
      <c r="C1560" s="11"/>
      <c r="D1560" s="15"/>
      <c r="E1560" s="11"/>
      <c r="F1560" s="16"/>
      <c r="G1560" s="53" t="str">
        <f t="shared" si="25"/>
        <v xml:space="preserve"> </v>
      </c>
    </row>
    <row r="1561" spans="2:7" ht="20.100000000000001" customHeight="1">
      <c r="B1561" s="11"/>
      <c r="C1561" s="11"/>
      <c r="D1561" s="15"/>
      <c r="E1561" s="11"/>
      <c r="F1561" s="16"/>
      <c r="G1561" s="53" t="str">
        <f t="shared" si="25"/>
        <v xml:space="preserve"> </v>
      </c>
    </row>
    <row r="1562" spans="2:7" ht="20.100000000000001" customHeight="1">
      <c r="B1562" s="11"/>
      <c r="C1562" s="11"/>
      <c r="D1562" s="15"/>
      <c r="E1562" s="11"/>
      <c r="F1562" s="16"/>
      <c r="G1562" s="53" t="str">
        <f t="shared" si="25"/>
        <v xml:space="preserve"> </v>
      </c>
    </row>
    <row r="1563" spans="2:7" ht="20.100000000000001" customHeight="1">
      <c r="B1563" s="11"/>
      <c r="C1563" s="11"/>
      <c r="D1563" s="15"/>
      <c r="E1563" s="11"/>
      <c r="F1563" s="16"/>
      <c r="G1563" s="53" t="str">
        <f t="shared" si="25"/>
        <v xml:space="preserve"> </v>
      </c>
    </row>
    <row r="1564" spans="2:7" ht="20.100000000000001" customHeight="1">
      <c r="B1564" s="11"/>
      <c r="C1564" s="11"/>
      <c r="D1564" s="15"/>
      <c r="E1564" s="11"/>
      <c r="F1564" s="16"/>
      <c r="G1564" s="53" t="str">
        <f t="shared" si="25"/>
        <v xml:space="preserve"> </v>
      </c>
    </row>
    <row r="1565" spans="2:7" ht="20.100000000000001" customHeight="1">
      <c r="B1565" s="11"/>
      <c r="C1565" s="11"/>
      <c r="D1565" s="15"/>
      <c r="E1565" s="11"/>
      <c r="F1565" s="16"/>
      <c r="G1565" s="53" t="str">
        <f t="shared" si="25"/>
        <v xml:space="preserve"> </v>
      </c>
    </row>
    <row r="1566" spans="2:7" ht="20.100000000000001" customHeight="1">
      <c r="B1566" s="11"/>
      <c r="C1566" s="11"/>
      <c r="D1566" s="15"/>
      <c r="E1566" s="11"/>
      <c r="F1566" s="16"/>
      <c r="G1566" s="53" t="str">
        <f t="shared" si="25"/>
        <v xml:space="preserve"> </v>
      </c>
    </row>
    <row r="1567" spans="2:7" ht="20.100000000000001" customHeight="1">
      <c r="B1567" s="11"/>
      <c r="C1567" s="11"/>
      <c r="D1567" s="15"/>
      <c r="E1567" s="11"/>
      <c r="F1567" s="16"/>
      <c r="G1567" s="53" t="str">
        <f t="shared" si="25"/>
        <v xml:space="preserve"> </v>
      </c>
    </row>
    <row r="1568" spans="2:7" ht="20.100000000000001" customHeight="1">
      <c r="B1568" s="11"/>
      <c r="C1568" s="11"/>
      <c r="D1568" s="15"/>
      <c r="E1568" s="11"/>
      <c r="F1568" s="16"/>
      <c r="G1568" s="53" t="str">
        <f t="shared" si="25"/>
        <v xml:space="preserve"> </v>
      </c>
    </row>
    <row r="1569" spans="2:7" ht="20.100000000000001" customHeight="1">
      <c r="B1569" s="11"/>
      <c r="C1569" s="11"/>
      <c r="D1569" s="15"/>
      <c r="E1569" s="11"/>
      <c r="F1569" s="16"/>
      <c r="G1569" s="53" t="str">
        <f t="shared" si="25"/>
        <v xml:space="preserve"> </v>
      </c>
    </row>
    <row r="1570" spans="2:7" ht="20.100000000000001" customHeight="1">
      <c r="B1570" s="11"/>
      <c r="C1570" s="11"/>
      <c r="D1570" s="15"/>
      <c r="E1570" s="11"/>
      <c r="F1570" s="16"/>
      <c r="G1570" s="53" t="str">
        <f t="shared" ref="G1570:G1633" si="26">IFERROR(IF(ISBLANK(C1570)," ",IF(ISBLANK(D1570),"NUM ARBOL",IF(ISBLANK(E1570),"DAP",IF(ISBLANK(F1570),"ALTURA",IF($E$33="DAP (cm)",PI()*((E1570/100)^2)/4*F1570*$F$9,IF($E$33="CAP (cm)",PI()*((E1570/PI()/100)^2)/4*F1570*$F$9))))))," ")</f>
        <v xml:space="preserve"> </v>
      </c>
    </row>
    <row r="1571" spans="2:7" ht="20.100000000000001" customHeight="1">
      <c r="B1571" s="11"/>
      <c r="C1571" s="11"/>
      <c r="D1571" s="15"/>
      <c r="E1571" s="11"/>
      <c r="F1571" s="16"/>
      <c r="G1571" s="53" t="str">
        <f t="shared" si="26"/>
        <v xml:space="preserve"> </v>
      </c>
    </row>
    <row r="1572" spans="2:7" ht="20.100000000000001" customHeight="1">
      <c r="B1572" s="11"/>
      <c r="C1572" s="11"/>
      <c r="D1572" s="15"/>
      <c r="E1572" s="11"/>
      <c r="F1572" s="16"/>
      <c r="G1572" s="53" t="str">
        <f t="shared" si="26"/>
        <v xml:space="preserve"> </v>
      </c>
    </row>
    <row r="1573" spans="2:7" ht="20.100000000000001" customHeight="1">
      <c r="B1573" s="11"/>
      <c r="C1573" s="11"/>
      <c r="D1573" s="15"/>
      <c r="E1573" s="11"/>
      <c r="F1573" s="16"/>
      <c r="G1573" s="53" t="str">
        <f t="shared" si="26"/>
        <v xml:space="preserve"> </v>
      </c>
    </row>
    <row r="1574" spans="2:7" ht="20.100000000000001" customHeight="1">
      <c r="B1574" s="11"/>
      <c r="C1574" s="11"/>
      <c r="D1574" s="15"/>
      <c r="E1574" s="11"/>
      <c r="F1574" s="16"/>
      <c r="G1574" s="53" t="str">
        <f t="shared" si="26"/>
        <v xml:space="preserve"> </v>
      </c>
    </row>
    <row r="1575" spans="2:7" ht="20.100000000000001" customHeight="1">
      <c r="B1575" s="11"/>
      <c r="C1575" s="11"/>
      <c r="D1575" s="15"/>
      <c r="E1575" s="11"/>
      <c r="F1575" s="16"/>
      <c r="G1575" s="53" t="str">
        <f t="shared" si="26"/>
        <v xml:space="preserve"> </v>
      </c>
    </row>
    <row r="1576" spans="2:7" ht="20.100000000000001" customHeight="1">
      <c r="B1576" s="11"/>
      <c r="C1576" s="11"/>
      <c r="D1576" s="15"/>
      <c r="E1576" s="11"/>
      <c r="F1576" s="16"/>
      <c r="G1576" s="53" t="str">
        <f t="shared" si="26"/>
        <v xml:space="preserve"> </v>
      </c>
    </row>
    <row r="1577" spans="2:7" ht="20.100000000000001" customHeight="1">
      <c r="B1577" s="11"/>
      <c r="C1577" s="11"/>
      <c r="D1577" s="15"/>
      <c r="E1577" s="11"/>
      <c r="F1577" s="16"/>
      <c r="G1577" s="53" t="str">
        <f t="shared" si="26"/>
        <v xml:space="preserve"> </v>
      </c>
    </row>
    <row r="1578" spans="2:7" ht="20.100000000000001" customHeight="1">
      <c r="B1578" s="11"/>
      <c r="C1578" s="11"/>
      <c r="D1578" s="15"/>
      <c r="E1578" s="11"/>
      <c r="F1578" s="16"/>
      <c r="G1578" s="53" t="str">
        <f t="shared" si="26"/>
        <v xml:space="preserve"> </v>
      </c>
    </row>
    <row r="1579" spans="2:7" ht="20.100000000000001" customHeight="1">
      <c r="B1579" s="11"/>
      <c r="C1579" s="11"/>
      <c r="D1579" s="15"/>
      <c r="E1579" s="11"/>
      <c r="F1579" s="16"/>
      <c r="G1579" s="53" t="str">
        <f t="shared" si="26"/>
        <v xml:space="preserve"> </v>
      </c>
    </row>
    <row r="1580" spans="2:7" ht="20.100000000000001" customHeight="1">
      <c r="B1580" s="11"/>
      <c r="C1580" s="11"/>
      <c r="D1580" s="15"/>
      <c r="E1580" s="11"/>
      <c r="F1580" s="16"/>
      <c r="G1580" s="53" t="str">
        <f t="shared" si="26"/>
        <v xml:space="preserve"> </v>
      </c>
    </row>
    <row r="1581" spans="2:7" ht="20.100000000000001" customHeight="1">
      <c r="B1581" s="11"/>
      <c r="C1581" s="11"/>
      <c r="D1581" s="15"/>
      <c r="E1581" s="11"/>
      <c r="F1581" s="16"/>
      <c r="G1581" s="53" t="str">
        <f t="shared" si="26"/>
        <v xml:space="preserve"> </v>
      </c>
    </row>
    <row r="1582" spans="2:7" ht="20.100000000000001" customHeight="1">
      <c r="B1582" s="11"/>
      <c r="C1582" s="11"/>
      <c r="D1582" s="15"/>
      <c r="E1582" s="11"/>
      <c r="F1582" s="16"/>
      <c r="G1582" s="53" t="str">
        <f t="shared" si="26"/>
        <v xml:space="preserve"> </v>
      </c>
    </row>
    <row r="1583" spans="2:7" ht="20.100000000000001" customHeight="1">
      <c r="B1583" s="11"/>
      <c r="C1583" s="11"/>
      <c r="D1583" s="15"/>
      <c r="E1583" s="11"/>
      <c r="F1583" s="16"/>
      <c r="G1583" s="53" t="str">
        <f t="shared" si="26"/>
        <v xml:space="preserve"> </v>
      </c>
    </row>
    <row r="1584" spans="2:7" ht="20.100000000000001" customHeight="1">
      <c r="B1584" s="11"/>
      <c r="C1584" s="11"/>
      <c r="D1584" s="15"/>
      <c r="E1584" s="11"/>
      <c r="F1584" s="16"/>
      <c r="G1584" s="53" t="str">
        <f t="shared" si="26"/>
        <v xml:space="preserve"> </v>
      </c>
    </row>
    <row r="1585" spans="2:7" ht="20.100000000000001" customHeight="1">
      <c r="B1585" s="11"/>
      <c r="C1585" s="11"/>
      <c r="D1585" s="15"/>
      <c r="E1585" s="11"/>
      <c r="F1585" s="16"/>
      <c r="G1585" s="53" t="str">
        <f t="shared" si="26"/>
        <v xml:space="preserve"> </v>
      </c>
    </row>
    <row r="1586" spans="2:7" ht="20.100000000000001" customHeight="1">
      <c r="B1586" s="11"/>
      <c r="C1586" s="11"/>
      <c r="D1586" s="15"/>
      <c r="E1586" s="11"/>
      <c r="F1586" s="16"/>
      <c r="G1586" s="53" t="str">
        <f t="shared" si="26"/>
        <v xml:space="preserve"> </v>
      </c>
    </row>
    <row r="1587" spans="2:7" ht="20.100000000000001" customHeight="1">
      <c r="B1587" s="11"/>
      <c r="C1587" s="11"/>
      <c r="D1587" s="15"/>
      <c r="E1587" s="11"/>
      <c r="F1587" s="16"/>
      <c r="G1587" s="53" t="str">
        <f t="shared" si="26"/>
        <v xml:space="preserve"> </v>
      </c>
    </row>
    <row r="1588" spans="2:7" ht="20.100000000000001" customHeight="1">
      <c r="B1588" s="11"/>
      <c r="C1588" s="11"/>
      <c r="D1588" s="15"/>
      <c r="E1588" s="11"/>
      <c r="F1588" s="16"/>
      <c r="G1588" s="53" t="str">
        <f t="shared" si="26"/>
        <v xml:space="preserve"> </v>
      </c>
    </row>
    <row r="1589" spans="2:7" ht="20.100000000000001" customHeight="1">
      <c r="B1589" s="11"/>
      <c r="C1589" s="11"/>
      <c r="D1589" s="15"/>
      <c r="E1589" s="11"/>
      <c r="F1589" s="16"/>
      <c r="G1589" s="53" t="str">
        <f t="shared" si="26"/>
        <v xml:space="preserve"> </v>
      </c>
    </row>
    <row r="1590" spans="2:7" ht="20.100000000000001" customHeight="1">
      <c r="B1590" s="11"/>
      <c r="C1590" s="11"/>
      <c r="D1590" s="15"/>
      <c r="E1590" s="11"/>
      <c r="F1590" s="16"/>
      <c r="G1590" s="53" t="str">
        <f t="shared" si="26"/>
        <v xml:space="preserve"> </v>
      </c>
    </row>
    <row r="1591" spans="2:7" ht="20.100000000000001" customHeight="1">
      <c r="B1591" s="11"/>
      <c r="C1591" s="11"/>
      <c r="D1591" s="15"/>
      <c r="E1591" s="11"/>
      <c r="F1591" s="16"/>
      <c r="G1591" s="53" t="str">
        <f t="shared" si="26"/>
        <v xml:space="preserve"> </v>
      </c>
    </row>
    <row r="1592" spans="2:7" ht="20.100000000000001" customHeight="1">
      <c r="B1592" s="11"/>
      <c r="C1592" s="11"/>
      <c r="D1592" s="15"/>
      <c r="E1592" s="11"/>
      <c r="F1592" s="16"/>
      <c r="G1592" s="53" t="str">
        <f t="shared" si="26"/>
        <v xml:space="preserve"> </v>
      </c>
    </row>
    <row r="1593" spans="2:7" ht="20.100000000000001" customHeight="1">
      <c r="B1593" s="11"/>
      <c r="C1593" s="11"/>
      <c r="D1593" s="15"/>
      <c r="E1593" s="11"/>
      <c r="F1593" s="16"/>
      <c r="G1593" s="53" t="str">
        <f t="shared" si="26"/>
        <v xml:space="preserve"> </v>
      </c>
    </row>
    <row r="1594" spans="2:7" ht="20.100000000000001" customHeight="1">
      <c r="B1594" s="11"/>
      <c r="C1594" s="11"/>
      <c r="D1594" s="15"/>
      <c r="E1594" s="11"/>
      <c r="F1594" s="16"/>
      <c r="G1594" s="53" t="str">
        <f t="shared" si="26"/>
        <v xml:space="preserve"> </v>
      </c>
    </row>
    <row r="1595" spans="2:7" ht="20.100000000000001" customHeight="1">
      <c r="B1595" s="11"/>
      <c r="C1595" s="11"/>
      <c r="D1595" s="15"/>
      <c r="E1595" s="11"/>
      <c r="F1595" s="16"/>
      <c r="G1595" s="53" t="str">
        <f t="shared" si="26"/>
        <v xml:space="preserve"> </v>
      </c>
    </row>
    <row r="1596" spans="2:7" ht="20.100000000000001" customHeight="1">
      <c r="B1596" s="11"/>
      <c r="C1596" s="11"/>
      <c r="D1596" s="15"/>
      <c r="E1596" s="11"/>
      <c r="F1596" s="16"/>
      <c r="G1596" s="53" t="str">
        <f t="shared" si="26"/>
        <v xml:space="preserve"> </v>
      </c>
    </row>
    <row r="1597" spans="2:7" ht="20.100000000000001" customHeight="1">
      <c r="B1597" s="11"/>
      <c r="C1597" s="11"/>
      <c r="D1597" s="15"/>
      <c r="E1597" s="11"/>
      <c r="F1597" s="16"/>
      <c r="G1597" s="53" t="str">
        <f t="shared" si="26"/>
        <v xml:space="preserve"> </v>
      </c>
    </row>
    <row r="1598" spans="2:7" ht="20.100000000000001" customHeight="1">
      <c r="B1598" s="11"/>
      <c r="C1598" s="11"/>
      <c r="D1598" s="15"/>
      <c r="E1598" s="11"/>
      <c r="F1598" s="16"/>
      <c r="G1598" s="53" t="str">
        <f t="shared" si="26"/>
        <v xml:space="preserve"> </v>
      </c>
    </row>
    <row r="1599" spans="2:7" ht="20.100000000000001" customHeight="1">
      <c r="B1599" s="11"/>
      <c r="C1599" s="11"/>
      <c r="D1599" s="15"/>
      <c r="E1599" s="11"/>
      <c r="F1599" s="16"/>
      <c r="G1599" s="53" t="str">
        <f t="shared" si="26"/>
        <v xml:space="preserve"> </v>
      </c>
    </row>
    <row r="1600" spans="2:7" ht="20.100000000000001" customHeight="1">
      <c r="B1600" s="11"/>
      <c r="C1600" s="11"/>
      <c r="D1600" s="15"/>
      <c r="E1600" s="11"/>
      <c r="F1600" s="16"/>
      <c r="G1600" s="53" t="str">
        <f t="shared" si="26"/>
        <v xml:space="preserve"> </v>
      </c>
    </row>
    <row r="1601" spans="2:7" ht="20.100000000000001" customHeight="1">
      <c r="B1601" s="11"/>
      <c r="C1601" s="11"/>
      <c r="D1601" s="15"/>
      <c r="E1601" s="11"/>
      <c r="F1601" s="16"/>
      <c r="G1601" s="53" t="str">
        <f t="shared" si="26"/>
        <v xml:space="preserve"> </v>
      </c>
    </row>
    <row r="1602" spans="2:7" ht="20.100000000000001" customHeight="1">
      <c r="B1602" s="11"/>
      <c r="C1602" s="11"/>
      <c r="D1602" s="15"/>
      <c r="E1602" s="11"/>
      <c r="F1602" s="16"/>
      <c r="G1602" s="53" t="str">
        <f t="shared" si="26"/>
        <v xml:space="preserve"> </v>
      </c>
    </row>
    <row r="1603" spans="2:7" ht="20.100000000000001" customHeight="1">
      <c r="B1603" s="11"/>
      <c r="C1603" s="11"/>
      <c r="D1603" s="15"/>
      <c r="E1603" s="11"/>
      <c r="F1603" s="16"/>
      <c r="G1603" s="53" t="str">
        <f t="shared" si="26"/>
        <v xml:space="preserve"> </v>
      </c>
    </row>
    <row r="1604" spans="2:7" ht="20.100000000000001" customHeight="1">
      <c r="B1604" s="11"/>
      <c r="C1604" s="11"/>
      <c r="D1604" s="15"/>
      <c r="E1604" s="11"/>
      <c r="F1604" s="16"/>
      <c r="G1604" s="53" t="str">
        <f t="shared" si="26"/>
        <v xml:space="preserve"> </v>
      </c>
    </row>
    <row r="1605" spans="2:7" ht="20.100000000000001" customHeight="1">
      <c r="B1605" s="11"/>
      <c r="C1605" s="11"/>
      <c r="D1605" s="15"/>
      <c r="E1605" s="11"/>
      <c r="F1605" s="16"/>
      <c r="G1605" s="53" t="str">
        <f t="shared" si="26"/>
        <v xml:space="preserve"> </v>
      </c>
    </row>
    <row r="1606" spans="2:7" ht="20.100000000000001" customHeight="1">
      <c r="B1606" s="11"/>
      <c r="C1606" s="11"/>
      <c r="D1606" s="15"/>
      <c r="E1606" s="11"/>
      <c r="F1606" s="16"/>
      <c r="G1606" s="53" t="str">
        <f t="shared" si="26"/>
        <v xml:space="preserve"> </v>
      </c>
    </row>
    <row r="1607" spans="2:7" ht="20.100000000000001" customHeight="1">
      <c r="B1607" s="11"/>
      <c r="C1607" s="11"/>
      <c r="D1607" s="15"/>
      <c r="E1607" s="11"/>
      <c r="F1607" s="16"/>
      <c r="G1607" s="53" t="str">
        <f t="shared" si="26"/>
        <v xml:space="preserve"> </v>
      </c>
    </row>
    <row r="1608" spans="2:7" ht="20.100000000000001" customHeight="1">
      <c r="B1608" s="11"/>
      <c r="C1608" s="11"/>
      <c r="D1608" s="15"/>
      <c r="E1608" s="11"/>
      <c r="F1608" s="16"/>
      <c r="G1608" s="53" t="str">
        <f t="shared" si="26"/>
        <v xml:space="preserve"> </v>
      </c>
    </row>
    <row r="1609" spans="2:7" ht="20.100000000000001" customHeight="1">
      <c r="B1609" s="11"/>
      <c r="C1609" s="11"/>
      <c r="D1609" s="15"/>
      <c r="E1609" s="11"/>
      <c r="F1609" s="16"/>
      <c r="G1609" s="53" t="str">
        <f t="shared" si="26"/>
        <v xml:space="preserve"> </v>
      </c>
    </row>
    <row r="1610" spans="2:7" ht="20.100000000000001" customHeight="1">
      <c r="B1610" s="11"/>
      <c r="C1610" s="11"/>
      <c r="D1610" s="15"/>
      <c r="E1610" s="11"/>
      <c r="F1610" s="16"/>
      <c r="G1610" s="53" t="str">
        <f t="shared" si="26"/>
        <v xml:space="preserve"> </v>
      </c>
    </row>
    <row r="1611" spans="2:7" ht="20.100000000000001" customHeight="1">
      <c r="B1611" s="11"/>
      <c r="C1611" s="11"/>
      <c r="D1611" s="15"/>
      <c r="E1611" s="11"/>
      <c r="F1611" s="16"/>
      <c r="G1611" s="53" t="str">
        <f t="shared" si="26"/>
        <v xml:space="preserve"> </v>
      </c>
    </row>
    <row r="1612" spans="2:7" ht="20.100000000000001" customHeight="1">
      <c r="B1612" s="11"/>
      <c r="C1612" s="11"/>
      <c r="D1612" s="15"/>
      <c r="E1612" s="11"/>
      <c r="F1612" s="16"/>
      <c r="G1612" s="53" t="str">
        <f t="shared" si="26"/>
        <v xml:space="preserve"> </v>
      </c>
    </row>
    <row r="1613" spans="2:7" ht="20.100000000000001" customHeight="1">
      <c r="B1613" s="11"/>
      <c r="C1613" s="11"/>
      <c r="D1613" s="15"/>
      <c r="E1613" s="11"/>
      <c r="F1613" s="16"/>
      <c r="G1613" s="53" t="str">
        <f t="shared" si="26"/>
        <v xml:space="preserve"> </v>
      </c>
    </row>
    <row r="1614" spans="2:7" ht="20.100000000000001" customHeight="1">
      <c r="B1614" s="11"/>
      <c r="C1614" s="11"/>
      <c r="D1614" s="15"/>
      <c r="E1614" s="11"/>
      <c r="F1614" s="16"/>
      <c r="G1614" s="53" t="str">
        <f t="shared" si="26"/>
        <v xml:space="preserve"> </v>
      </c>
    </row>
    <row r="1615" spans="2:7" ht="20.100000000000001" customHeight="1">
      <c r="B1615" s="11"/>
      <c r="C1615" s="11"/>
      <c r="D1615" s="15"/>
      <c r="E1615" s="11"/>
      <c r="F1615" s="16"/>
      <c r="G1615" s="53" t="str">
        <f t="shared" si="26"/>
        <v xml:space="preserve"> </v>
      </c>
    </row>
    <row r="1616" spans="2:7" ht="20.100000000000001" customHeight="1">
      <c r="B1616" s="11"/>
      <c r="C1616" s="11"/>
      <c r="D1616" s="15"/>
      <c r="E1616" s="11"/>
      <c r="F1616" s="16"/>
      <c r="G1616" s="53" t="str">
        <f t="shared" si="26"/>
        <v xml:space="preserve"> </v>
      </c>
    </row>
    <row r="1617" spans="2:7" ht="20.100000000000001" customHeight="1">
      <c r="B1617" s="11"/>
      <c r="C1617" s="11"/>
      <c r="D1617" s="15"/>
      <c r="E1617" s="11"/>
      <c r="F1617" s="16"/>
      <c r="G1617" s="53" t="str">
        <f t="shared" si="26"/>
        <v xml:space="preserve"> </v>
      </c>
    </row>
    <row r="1618" spans="2:7" ht="20.100000000000001" customHeight="1">
      <c r="B1618" s="11"/>
      <c r="C1618" s="11"/>
      <c r="D1618" s="15"/>
      <c r="E1618" s="11"/>
      <c r="F1618" s="16"/>
      <c r="G1618" s="53" t="str">
        <f t="shared" si="26"/>
        <v xml:space="preserve"> </v>
      </c>
    </row>
    <row r="1619" spans="2:7" ht="20.100000000000001" customHeight="1">
      <c r="B1619" s="11"/>
      <c r="C1619" s="11"/>
      <c r="D1619" s="15"/>
      <c r="E1619" s="11"/>
      <c r="F1619" s="16"/>
      <c r="G1619" s="53" t="str">
        <f t="shared" si="26"/>
        <v xml:space="preserve"> </v>
      </c>
    </row>
    <row r="1620" spans="2:7" ht="20.100000000000001" customHeight="1">
      <c r="B1620" s="11"/>
      <c r="C1620" s="11"/>
      <c r="D1620" s="15"/>
      <c r="E1620" s="11"/>
      <c r="F1620" s="16"/>
      <c r="G1620" s="53" t="str">
        <f t="shared" si="26"/>
        <v xml:space="preserve"> </v>
      </c>
    </row>
    <row r="1621" spans="2:7" ht="20.100000000000001" customHeight="1">
      <c r="B1621" s="11"/>
      <c r="C1621" s="11"/>
      <c r="D1621" s="15"/>
      <c r="E1621" s="11"/>
      <c r="F1621" s="16"/>
      <c r="G1621" s="53" t="str">
        <f t="shared" si="26"/>
        <v xml:space="preserve"> </v>
      </c>
    </row>
    <row r="1622" spans="2:7" ht="20.100000000000001" customHeight="1">
      <c r="B1622" s="11"/>
      <c r="C1622" s="11"/>
      <c r="D1622" s="15"/>
      <c r="E1622" s="11"/>
      <c r="F1622" s="16"/>
      <c r="G1622" s="53" t="str">
        <f t="shared" si="26"/>
        <v xml:space="preserve"> </v>
      </c>
    </row>
    <row r="1623" spans="2:7" ht="20.100000000000001" customHeight="1">
      <c r="B1623" s="11"/>
      <c r="C1623" s="11"/>
      <c r="D1623" s="15"/>
      <c r="E1623" s="11"/>
      <c r="F1623" s="16"/>
      <c r="G1623" s="53" t="str">
        <f t="shared" si="26"/>
        <v xml:space="preserve"> </v>
      </c>
    </row>
    <row r="1624" spans="2:7" ht="20.100000000000001" customHeight="1">
      <c r="B1624" s="11"/>
      <c r="C1624" s="11"/>
      <c r="D1624" s="15"/>
      <c r="E1624" s="11"/>
      <c r="F1624" s="16"/>
      <c r="G1624" s="53" t="str">
        <f t="shared" si="26"/>
        <v xml:space="preserve"> </v>
      </c>
    </row>
    <row r="1625" spans="2:7" ht="20.100000000000001" customHeight="1">
      <c r="B1625" s="11"/>
      <c r="C1625" s="11"/>
      <c r="D1625" s="15"/>
      <c r="E1625" s="11"/>
      <c r="F1625" s="16"/>
      <c r="G1625" s="53" t="str">
        <f t="shared" si="26"/>
        <v xml:space="preserve"> </v>
      </c>
    </row>
    <row r="1626" spans="2:7" ht="20.100000000000001" customHeight="1">
      <c r="B1626" s="11"/>
      <c r="C1626" s="11"/>
      <c r="D1626" s="15"/>
      <c r="E1626" s="11"/>
      <c r="F1626" s="16"/>
      <c r="G1626" s="53" t="str">
        <f t="shared" si="26"/>
        <v xml:space="preserve"> </v>
      </c>
    </row>
    <row r="1627" spans="2:7" ht="20.100000000000001" customHeight="1">
      <c r="B1627" s="11"/>
      <c r="C1627" s="11"/>
      <c r="D1627" s="15"/>
      <c r="E1627" s="11"/>
      <c r="F1627" s="16"/>
      <c r="G1627" s="53" t="str">
        <f t="shared" si="26"/>
        <v xml:space="preserve"> </v>
      </c>
    </row>
    <row r="1628" spans="2:7" ht="20.100000000000001" customHeight="1">
      <c r="B1628" s="11"/>
      <c r="C1628" s="11"/>
      <c r="D1628" s="15"/>
      <c r="E1628" s="11"/>
      <c r="F1628" s="16"/>
      <c r="G1628" s="53" t="str">
        <f t="shared" si="26"/>
        <v xml:space="preserve"> </v>
      </c>
    </row>
    <row r="1629" spans="2:7" ht="20.100000000000001" customHeight="1">
      <c r="B1629" s="11"/>
      <c r="C1629" s="11"/>
      <c r="D1629" s="15"/>
      <c r="E1629" s="11"/>
      <c r="F1629" s="16"/>
      <c r="G1629" s="53" t="str">
        <f t="shared" si="26"/>
        <v xml:space="preserve"> </v>
      </c>
    </row>
    <row r="1630" spans="2:7" ht="20.100000000000001" customHeight="1">
      <c r="B1630" s="11"/>
      <c r="C1630" s="11"/>
      <c r="D1630" s="15"/>
      <c r="E1630" s="11"/>
      <c r="F1630" s="16"/>
      <c r="G1630" s="53" t="str">
        <f t="shared" si="26"/>
        <v xml:space="preserve"> </v>
      </c>
    </row>
    <row r="1631" spans="2:7" ht="20.100000000000001" customHeight="1">
      <c r="B1631" s="11"/>
      <c r="C1631" s="11"/>
      <c r="D1631" s="15"/>
      <c r="E1631" s="11"/>
      <c r="F1631" s="16"/>
      <c r="G1631" s="53" t="str">
        <f t="shared" si="26"/>
        <v xml:space="preserve"> </v>
      </c>
    </row>
    <row r="1632" spans="2:7" ht="20.100000000000001" customHeight="1">
      <c r="B1632" s="11"/>
      <c r="C1632" s="11"/>
      <c r="D1632" s="15"/>
      <c r="E1632" s="11"/>
      <c r="F1632" s="16"/>
      <c r="G1632" s="53" t="str">
        <f t="shared" si="26"/>
        <v xml:space="preserve"> </v>
      </c>
    </row>
    <row r="1633" spans="2:7" ht="20.100000000000001" customHeight="1">
      <c r="B1633" s="11"/>
      <c r="C1633" s="11"/>
      <c r="D1633" s="15"/>
      <c r="E1633" s="11"/>
      <c r="F1633" s="16"/>
      <c r="G1633" s="53" t="str">
        <f t="shared" si="26"/>
        <v xml:space="preserve"> </v>
      </c>
    </row>
    <row r="1634" spans="2:7" ht="20.100000000000001" customHeight="1">
      <c r="B1634" s="11"/>
      <c r="C1634" s="11"/>
      <c r="D1634" s="15"/>
      <c r="E1634" s="11"/>
      <c r="F1634" s="16"/>
      <c r="G1634" s="53" t="str">
        <f t="shared" ref="G1634:G1697" si="27">IFERROR(IF(ISBLANK(C1634)," ",IF(ISBLANK(D1634),"NUM ARBOL",IF(ISBLANK(E1634),"DAP",IF(ISBLANK(F1634),"ALTURA",IF($E$33="DAP (cm)",PI()*((E1634/100)^2)/4*F1634*$F$9,IF($E$33="CAP (cm)",PI()*((E1634/PI()/100)^2)/4*F1634*$F$9))))))," ")</f>
        <v xml:space="preserve"> </v>
      </c>
    </row>
    <row r="1635" spans="2:7" ht="20.100000000000001" customHeight="1">
      <c r="B1635" s="11"/>
      <c r="C1635" s="11"/>
      <c r="D1635" s="15"/>
      <c r="E1635" s="11"/>
      <c r="F1635" s="16"/>
      <c r="G1635" s="53" t="str">
        <f t="shared" si="27"/>
        <v xml:space="preserve"> </v>
      </c>
    </row>
    <row r="1636" spans="2:7" ht="20.100000000000001" customHeight="1">
      <c r="B1636" s="11"/>
      <c r="C1636" s="11"/>
      <c r="D1636" s="15"/>
      <c r="E1636" s="11"/>
      <c r="F1636" s="16"/>
      <c r="G1636" s="53" t="str">
        <f t="shared" si="27"/>
        <v xml:space="preserve"> </v>
      </c>
    </row>
    <row r="1637" spans="2:7" ht="20.100000000000001" customHeight="1">
      <c r="B1637" s="11"/>
      <c r="C1637" s="11"/>
      <c r="D1637" s="15"/>
      <c r="E1637" s="11"/>
      <c r="F1637" s="16"/>
      <c r="G1637" s="53" t="str">
        <f t="shared" si="27"/>
        <v xml:space="preserve"> </v>
      </c>
    </row>
    <row r="1638" spans="2:7" ht="20.100000000000001" customHeight="1">
      <c r="B1638" s="11"/>
      <c r="C1638" s="11"/>
      <c r="D1638" s="15"/>
      <c r="E1638" s="11"/>
      <c r="F1638" s="16"/>
      <c r="G1638" s="53" t="str">
        <f t="shared" si="27"/>
        <v xml:space="preserve"> </v>
      </c>
    </row>
    <row r="1639" spans="2:7" ht="20.100000000000001" customHeight="1">
      <c r="B1639" s="11"/>
      <c r="C1639" s="11"/>
      <c r="D1639" s="15"/>
      <c r="E1639" s="11"/>
      <c r="F1639" s="16"/>
      <c r="G1639" s="53" t="str">
        <f t="shared" si="27"/>
        <v xml:space="preserve"> </v>
      </c>
    </row>
    <row r="1640" spans="2:7" ht="20.100000000000001" customHeight="1">
      <c r="B1640" s="11"/>
      <c r="C1640" s="11"/>
      <c r="D1640" s="15"/>
      <c r="E1640" s="11"/>
      <c r="F1640" s="16"/>
      <c r="G1640" s="53" t="str">
        <f t="shared" si="27"/>
        <v xml:space="preserve"> </v>
      </c>
    </row>
    <row r="1641" spans="2:7" ht="20.100000000000001" customHeight="1">
      <c r="B1641" s="11"/>
      <c r="C1641" s="11"/>
      <c r="D1641" s="15"/>
      <c r="E1641" s="11"/>
      <c r="F1641" s="16"/>
      <c r="G1641" s="53" t="str">
        <f t="shared" si="27"/>
        <v xml:space="preserve"> </v>
      </c>
    </row>
    <row r="1642" spans="2:7" ht="20.100000000000001" customHeight="1">
      <c r="B1642" s="11"/>
      <c r="C1642" s="11"/>
      <c r="D1642" s="15"/>
      <c r="E1642" s="11"/>
      <c r="F1642" s="16"/>
      <c r="G1642" s="53" t="str">
        <f t="shared" si="27"/>
        <v xml:space="preserve"> </v>
      </c>
    </row>
    <row r="1643" spans="2:7" ht="20.100000000000001" customHeight="1">
      <c r="B1643" s="11"/>
      <c r="C1643" s="11"/>
      <c r="D1643" s="15"/>
      <c r="E1643" s="11"/>
      <c r="F1643" s="16"/>
      <c r="G1643" s="53" t="str">
        <f t="shared" si="27"/>
        <v xml:space="preserve"> </v>
      </c>
    </row>
    <row r="1644" spans="2:7" ht="20.100000000000001" customHeight="1">
      <c r="B1644" s="11"/>
      <c r="C1644" s="11"/>
      <c r="D1644" s="15"/>
      <c r="E1644" s="11"/>
      <c r="F1644" s="16"/>
      <c r="G1644" s="53" t="str">
        <f t="shared" si="27"/>
        <v xml:space="preserve"> </v>
      </c>
    </row>
    <row r="1645" spans="2:7" ht="20.100000000000001" customHeight="1">
      <c r="B1645" s="11"/>
      <c r="C1645" s="11"/>
      <c r="D1645" s="15"/>
      <c r="E1645" s="11"/>
      <c r="F1645" s="16"/>
      <c r="G1645" s="53" t="str">
        <f t="shared" si="27"/>
        <v xml:space="preserve"> </v>
      </c>
    </row>
    <row r="1646" spans="2:7" ht="20.100000000000001" customHeight="1">
      <c r="B1646" s="11"/>
      <c r="C1646" s="11"/>
      <c r="D1646" s="15"/>
      <c r="E1646" s="11"/>
      <c r="F1646" s="16"/>
      <c r="G1646" s="53" t="str">
        <f t="shared" si="27"/>
        <v xml:space="preserve"> </v>
      </c>
    </row>
    <row r="1647" spans="2:7" ht="20.100000000000001" customHeight="1">
      <c r="B1647" s="11"/>
      <c r="C1647" s="11"/>
      <c r="D1647" s="15"/>
      <c r="E1647" s="11"/>
      <c r="F1647" s="16"/>
      <c r="G1647" s="53" t="str">
        <f t="shared" si="27"/>
        <v xml:space="preserve"> </v>
      </c>
    </row>
    <row r="1648" spans="2:7" ht="20.100000000000001" customHeight="1">
      <c r="B1648" s="11"/>
      <c r="C1648" s="11"/>
      <c r="D1648" s="15"/>
      <c r="E1648" s="11"/>
      <c r="F1648" s="16"/>
      <c r="G1648" s="53" t="str">
        <f t="shared" si="27"/>
        <v xml:space="preserve"> </v>
      </c>
    </row>
    <row r="1649" spans="2:7" ht="20.100000000000001" customHeight="1">
      <c r="B1649" s="11"/>
      <c r="C1649" s="11"/>
      <c r="D1649" s="15"/>
      <c r="E1649" s="11"/>
      <c r="F1649" s="16"/>
      <c r="G1649" s="53" t="str">
        <f t="shared" si="27"/>
        <v xml:space="preserve"> </v>
      </c>
    </row>
    <row r="1650" spans="2:7" ht="20.100000000000001" customHeight="1">
      <c r="B1650" s="11"/>
      <c r="C1650" s="11"/>
      <c r="D1650" s="15"/>
      <c r="E1650" s="11"/>
      <c r="F1650" s="16"/>
      <c r="G1650" s="53" t="str">
        <f t="shared" si="27"/>
        <v xml:space="preserve"> </v>
      </c>
    </row>
    <row r="1651" spans="2:7" ht="20.100000000000001" customHeight="1">
      <c r="B1651" s="11"/>
      <c r="C1651" s="11"/>
      <c r="D1651" s="15"/>
      <c r="E1651" s="11"/>
      <c r="F1651" s="16"/>
      <c r="G1651" s="53" t="str">
        <f t="shared" si="27"/>
        <v xml:space="preserve"> </v>
      </c>
    </row>
    <row r="1652" spans="2:7" ht="20.100000000000001" customHeight="1">
      <c r="B1652" s="11"/>
      <c r="C1652" s="11"/>
      <c r="D1652" s="15"/>
      <c r="E1652" s="11"/>
      <c r="F1652" s="16"/>
      <c r="G1652" s="53" t="str">
        <f t="shared" si="27"/>
        <v xml:space="preserve"> </v>
      </c>
    </row>
    <row r="1653" spans="2:7" ht="20.100000000000001" customHeight="1">
      <c r="B1653" s="11"/>
      <c r="C1653" s="11"/>
      <c r="D1653" s="15"/>
      <c r="E1653" s="11"/>
      <c r="F1653" s="16"/>
      <c r="G1653" s="53" t="str">
        <f t="shared" si="27"/>
        <v xml:space="preserve"> </v>
      </c>
    </row>
    <row r="1654" spans="2:7" ht="20.100000000000001" customHeight="1">
      <c r="B1654" s="11"/>
      <c r="C1654" s="11"/>
      <c r="D1654" s="15"/>
      <c r="E1654" s="11"/>
      <c r="F1654" s="16"/>
      <c r="G1654" s="53" t="str">
        <f t="shared" si="27"/>
        <v xml:space="preserve"> </v>
      </c>
    </row>
    <row r="1655" spans="2:7" ht="20.100000000000001" customHeight="1">
      <c r="B1655" s="11"/>
      <c r="C1655" s="11"/>
      <c r="D1655" s="15"/>
      <c r="E1655" s="11"/>
      <c r="F1655" s="16"/>
      <c r="G1655" s="53" t="str">
        <f t="shared" si="27"/>
        <v xml:space="preserve"> </v>
      </c>
    </row>
    <row r="1656" spans="2:7" ht="20.100000000000001" customHeight="1">
      <c r="B1656" s="11"/>
      <c r="C1656" s="11"/>
      <c r="D1656" s="15"/>
      <c r="E1656" s="11"/>
      <c r="F1656" s="16"/>
      <c r="G1656" s="53" t="str">
        <f t="shared" si="27"/>
        <v xml:space="preserve"> </v>
      </c>
    </row>
    <row r="1657" spans="2:7" ht="20.100000000000001" customHeight="1">
      <c r="B1657" s="11"/>
      <c r="C1657" s="11"/>
      <c r="D1657" s="15"/>
      <c r="E1657" s="11"/>
      <c r="F1657" s="16"/>
      <c r="G1657" s="53" t="str">
        <f t="shared" si="27"/>
        <v xml:space="preserve"> </v>
      </c>
    </row>
    <row r="1658" spans="2:7" ht="20.100000000000001" customHeight="1">
      <c r="B1658" s="11"/>
      <c r="C1658" s="11"/>
      <c r="D1658" s="15"/>
      <c r="E1658" s="11"/>
      <c r="F1658" s="16"/>
      <c r="G1658" s="53" t="str">
        <f t="shared" si="27"/>
        <v xml:space="preserve"> </v>
      </c>
    </row>
    <row r="1659" spans="2:7" ht="20.100000000000001" customHeight="1">
      <c r="B1659" s="11"/>
      <c r="C1659" s="11"/>
      <c r="D1659" s="15"/>
      <c r="E1659" s="11"/>
      <c r="F1659" s="16"/>
      <c r="G1659" s="53" t="str">
        <f t="shared" si="27"/>
        <v xml:space="preserve"> </v>
      </c>
    </row>
    <row r="1660" spans="2:7" ht="20.100000000000001" customHeight="1">
      <c r="B1660" s="11"/>
      <c r="C1660" s="11"/>
      <c r="D1660" s="15"/>
      <c r="E1660" s="11"/>
      <c r="F1660" s="16"/>
      <c r="G1660" s="53" t="str">
        <f t="shared" si="27"/>
        <v xml:space="preserve"> </v>
      </c>
    </row>
    <row r="1661" spans="2:7" ht="20.100000000000001" customHeight="1">
      <c r="B1661" s="11"/>
      <c r="C1661" s="11"/>
      <c r="D1661" s="15"/>
      <c r="E1661" s="11"/>
      <c r="F1661" s="16"/>
      <c r="G1661" s="53" t="str">
        <f t="shared" si="27"/>
        <v xml:space="preserve"> </v>
      </c>
    </row>
    <row r="1662" spans="2:7" ht="20.100000000000001" customHeight="1">
      <c r="B1662" s="11"/>
      <c r="C1662" s="11"/>
      <c r="D1662" s="15"/>
      <c r="E1662" s="11"/>
      <c r="F1662" s="16"/>
      <c r="G1662" s="53" t="str">
        <f t="shared" si="27"/>
        <v xml:space="preserve"> </v>
      </c>
    </row>
    <row r="1663" spans="2:7" ht="20.100000000000001" customHeight="1">
      <c r="B1663" s="11"/>
      <c r="C1663" s="11"/>
      <c r="D1663" s="15"/>
      <c r="E1663" s="11"/>
      <c r="F1663" s="16"/>
      <c r="G1663" s="53" t="str">
        <f t="shared" si="27"/>
        <v xml:space="preserve"> </v>
      </c>
    </row>
    <row r="1664" spans="2:7" ht="20.100000000000001" customHeight="1">
      <c r="B1664" s="11"/>
      <c r="C1664" s="11"/>
      <c r="D1664" s="15"/>
      <c r="E1664" s="11"/>
      <c r="F1664" s="16"/>
      <c r="G1664" s="53" t="str">
        <f t="shared" si="27"/>
        <v xml:space="preserve"> </v>
      </c>
    </row>
    <row r="1665" spans="2:7" ht="20.100000000000001" customHeight="1">
      <c r="B1665" s="11"/>
      <c r="C1665" s="11"/>
      <c r="D1665" s="15"/>
      <c r="E1665" s="11"/>
      <c r="F1665" s="16"/>
      <c r="G1665" s="53" t="str">
        <f t="shared" si="27"/>
        <v xml:space="preserve"> </v>
      </c>
    </row>
    <row r="1666" spans="2:7" ht="20.100000000000001" customHeight="1">
      <c r="B1666" s="11"/>
      <c r="C1666" s="11"/>
      <c r="D1666" s="15"/>
      <c r="E1666" s="11"/>
      <c r="F1666" s="16"/>
      <c r="G1666" s="53" t="str">
        <f t="shared" si="27"/>
        <v xml:space="preserve"> </v>
      </c>
    </row>
    <row r="1667" spans="2:7" ht="20.100000000000001" customHeight="1">
      <c r="B1667" s="11"/>
      <c r="C1667" s="11"/>
      <c r="D1667" s="15"/>
      <c r="E1667" s="11"/>
      <c r="F1667" s="16"/>
      <c r="G1667" s="53" t="str">
        <f t="shared" si="27"/>
        <v xml:space="preserve"> </v>
      </c>
    </row>
    <row r="1668" spans="2:7" ht="20.100000000000001" customHeight="1">
      <c r="B1668" s="11"/>
      <c r="C1668" s="11"/>
      <c r="D1668" s="15"/>
      <c r="E1668" s="11"/>
      <c r="F1668" s="16"/>
      <c r="G1668" s="53" t="str">
        <f t="shared" si="27"/>
        <v xml:space="preserve"> </v>
      </c>
    </row>
    <row r="1669" spans="2:7" ht="20.100000000000001" customHeight="1">
      <c r="B1669" s="11"/>
      <c r="C1669" s="11"/>
      <c r="D1669" s="15"/>
      <c r="E1669" s="11"/>
      <c r="F1669" s="16"/>
      <c r="G1669" s="53" t="str">
        <f t="shared" si="27"/>
        <v xml:space="preserve"> </v>
      </c>
    </row>
    <row r="1670" spans="2:7" ht="20.100000000000001" customHeight="1">
      <c r="B1670" s="11"/>
      <c r="C1670" s="11"/>
      <c r="D1670" s="15"/>
      <c r="E1670" s="11"/>
      <c r="F1670" s="16"/>
      <c r="G1670" s="53" t="str">
        <f t="shared" si="27"/>
        <v xml:space="preserve"> </v>
      </c>
    </row>
    <row r="1671" spans="2:7" ht="20.100000000000001" customHeight="1">
      <c r="B1671" s="11"/>
      <c r="C1671" s="11"/>
      <c r="D1671" s="15"/>
      <c r="E1671" s="11"/>
      <c r="F1671" s="16"/>
      <c r="G1671" s="53" t="str">
        <f t="shared" si="27"/>
        <v xml:space="preserve"> </v>
      </c>
    </row>
    <row r="1672" spans="2:7" ht="20.100000000000001" customHeight="1">
      <c r="B1672" s="11"/>
      <c r="C1672" s="11"/>
      <c r="D1672" s="15"/>
      <c r="E1672" s="11"/>
      <c r="F1672" s="16"/>
      <c r="G1672" s="53" t="str">
        <f t="shared" si="27"/>
        <v xml:space="preserve"> </v>
      </c>
    </row>
    <row r="1673" spans="2:7" ht="20.100000000000001" customHeight="1">
      <c r="B1673" s="11"/>
      <c r="C1673" s="11"/>
      <c r="D1673" s="15"/>
      <c r="E1673" s="11"/>
      <c r="F1673" s="16"/>
      <c r="G1673" s="53" t="str">
        <f t="shared" si="27"/>
        <v xml:space="preserve"> </v>
      </c>
    </row>
    <row r="1674" spans="2:7" ht="20.100000000000001" customHeight="1">
      <c r="B1674" s="11"/>
      <c r="C1674" s="11"/>
      <c r="D1674" s="15"/>
      <c r="E1674" s="11"/>
      <c r="F1674" s="16"/>
      <c r="G1674" s="53" t="str">
        <f t="shared" si="27"/>
        <v xml:space="preserve"> </v>
      </c>
    </row>
    <row r="1675" spans="2:7" ht="20.100000000000001" customHeight="1">
      <c r="B1675" s="11"/>
      <c r="C1675" s="11"/>
      <c r="D1675" s="15"/>
      <c r="E1675" s="11"/>
      <c r="F1675" s="16"/>
      <c r="G1675" s="53" t="str">
        <f t="shared" si="27"/>
        <v xml:space="preserve"> </v>
      </c>
    </row>
    <row r="1676" spans="2:7" ht="20.100000000000001" customHeight="1">
      <c r="B1676" s="11"/>
      <c r="C1676" s="11"/>
      <c r="D1676" s="15"/>
      <c r="E1676" s="11"/>
      <c r="F1676" s="16"/>
      <c r="G1676" s="53" t="str">
        <f t="shared" si="27"/>
        <v xml:space="preserve"> </v>
      </c>
    </row>
    <row r="1677" spans="2:7" ht="20.100000000000001" customHeight="1">
      <c r="B1677" s="11"/>
      <c r="C1677" s="11"/>
      <c r="D1677" s="15"/>
      <c r="E1677" s="11"/>
      <c r="F1677" s="16"/>
      <c r="G1677" s="53" t="str">
        <f t="shared" si="27"/>
        <v xml:space="preserve"> </v>
      </c>
    </row>
    <row r="1678" spans="2:7" ht="20.100000000000001" customHeight="1">
      <c r="B1678" s="11"/>
      <c r="C1678" s="11"/>
      <c r="D1678" s="15"/>
      <c r="E1678" s="11"/>
      <c r="F1678" s="16"/>
      <c r="G1678" s="53" t="str">
        <f t="shared" si="27"/>
        <v xml:space="preserve"> </v>
      </c>
    </row>
    <row r="1679" spans="2:7" ht="20.100000000000001" customHeight="1">
      <c r="B1679" s="11"/>
      <c r="C1679" s="11"/>
      <c r="D1679" s="15"/>
      <c r="E1679" s="11"/>
      <c r="F1679" s="16"/>
      <c r="G1679" s="53" t="str">
        <f t="shared" si="27"/>
        <v xml:space="preserve"> </v>
      </c>
    </row>
    <row r="1680" spans="2:7" ht="20.100000000000001" customHeight="1">
      <c r="B1680" s="11"/>
      <c r="C1680" s="11"/>
      <c r="D1680" s="15"/>
      <c r="E1680" s="11"/>
      <c r="F1680" s="16"/>
      <c r="G1680" s="53" t="str">
        <f t="shared" si="27"/>
        <v xml:space="preserve"> </v>
      </c>
    </row>
    <row r="1681" spans="2:7" ht="20.100000000000001" customHeight="1">
      <c r="B1681" s="11"/>
      <c r="C1681" s="11"/>
      <c r="D1681" s="15"/>
      <c r="E1681" s="11"/>
      <c r="F1681" s="16"/>
      <c r="G1681" s="53" t="str">
        <f t="shared" si="27"/>
        <v xml:space="preserve"> </v>
      </c>
    </row>
    <row r="1682" spans="2:7" ht="20.100000000000001" customHeight="1">
      <c r="B1682" s="11"/>
      <c r="C1682" s="11"/>
      <c r="D1682" s="15"/>
      <c r="E1682" s="11"/>
      <c r="F1682" s="16"/>
      <c r="G1682" s="53" t="str">
        <f t="shared" si="27"/>
        <v xml:space="preserve"> </v>
      </c>
    </row>
    <row r="1683" spans="2:7" ht="20.100000000000001" customHeight="1">
      <c r="B1683" s="11"/>
      <c r="C1683" s="11"/>
      <c r="D1683" s="15"/>
      <c r="E1683" s="11"/>
      <c r="F1683" s="16"/>
      <c r="G1683" s="53" t="str">
        <f t="shared" si="27"/>
        <v xml:space="preserve"> </v>
      </c>
    </row>
    <row r="1684" spans="2:7" ht="20.100000000000001" customHeight="1">
      <c r="B1684" s="11"/>
      <c r="C1684" s="11"/>
      <c r="D1684" s="15"/>
      <c r="E1684" s="11"/>
      <c r="F1684" s="16"/>
      <c r="G1684" s="53" t="str">
        <f t="shared" si="27"/>
        <v xml:space="preserve"> </v>
      </c>
    </row>
    <row r="1685" spans="2:7" ht="20.100000000000001" customHeight="1">
      <c r="B1685" s="11"/>
      <c r="C1685" s="11"/>
      <c r="D1685" s="15"/>
      <c r="E1685" s="11"/>
      <c r="F1685" s="16"/>
      <c r="G1685" s="53" t="str">
        <f t="shared" si="27"/>
        <v xml:space="preserve"> </v>
      </c>
    </row>
    <row r="1686" spans="2:7" ht="20.100000000000001" customHeight="1">
      <c r="B1686" s="11"/>
      <c r="C1686" s="11"/>
      <c r="D1686" s="15"/>
      <c r="E1686" s="11"/>
      <c r="F1686" s="16"/>
      <c r="G1686" s="53" t="str">
        <f t="shared" si="27"/>
        <v xml:space="preserve"> </v>
      </c>
    </row>
    <row r="1687" spans="2:7" ht="20.100000000000001" customHeight="1">
      <c r="B1687" s="11"/>
      <c r="C1687" s="11"/>
      <c r="D1687" s="15"/>
      <c r="E1687" s="11"/>
      <c r="F1687" s="16"/>
      <c r="G1687" s="53" t="str">
        <f t="shared" si="27"/>
        <v xml:space="preserve"> </v>
      </c>
    </row>
    <row r="1688" spans="2:7" ht="20.100000000000001" customHeight="1">
      <c r="B1688" s="11"/>
      <c r="C1688" s="11"/>
      <c r="D1688" s="15"/>
      <c r="E1688" s="11"/>
      <c r="F1688" s="16"/>
      <c r="G1688" s="53" t="str">
        <f t="shared" si="27"/>
        <v xml:space="preserve"> </v>
      </c>
    </row>
    <row r="1689" spans="2:7" ht="20.100000000000001" customHeight="1">
      <c r="B1689" s="11"/>
      <c r="C1689" s="11"/>
      <c r="D1689" s="15"/>
      <c r="E1689" s="11"/>
      <c r="F1689" s="16"/>
      <c r="G1689" s="53" t="str">
        <f t="shared" si="27"/>
        <v xml:space="preserve"> </v>
      </c>
    </row>
    <row r="1690" spans="2:7" ht="20.100000000000001" customHeight="1">
      <c r="B1690" s="11"/>
      <c r="C1690" s="11"/>
      <c r="D1690" s="15"/>
      <c r="E1690" s="11"/>
      <c r="F1690" s="16"/>
      <c r="G1690" s="53" t="str">
        <f t="shared" si="27"/>
        <v xml:space="preserve"> </v>
      </c>
    </row>
    <row r="1691" spans="2:7" ht="20.100000000000001" customHeight="1">
      <c r="B1691" s="11"/>
      <c r="C1691" s="11"/>
      <c r="D1691" s="15"/>
      <c r="E1691" s="11"/>
      <c r="F1691" s="16"/>
      <c r="G1691" s="53" t="str">
        <f t="shared" si="27"/>
        <v xml:space="preserve"> </v>
      </c>
    </row>
    <row r="1692" spans="2:7" ht="20.100000000000001" customHeight="1">
      <c r="B1692" s="11"/>
      <c r="C1692" s="11"/>
      <c r="D1692" s="15"/>
      <c r="E1692" s="11"/>
      <c r="F1692" s="16"/>
      <c r="G1692" s="53" t="str">
        <f t="shared" si="27"/>
        <v xml:space="preserve"> </v>
      </c>
    </row>
    <row r="1693" spans="2:7" ht="20.100000000000001" customHeight="1">
      <c r="B1693" s="11"/>
      <c r="C1693" s="11"/>
      <c r="D1693" s="15"/>
      <c r="E1693" s="11"/>
      <c r="F1693" s="16"/>
      <c r="G1693" s="53" t="str">
        <f t="shared" si="27"/>
        <v xml:space="preserve"> </v>
      </c>
    </row>
    <row r="1694" spans="2:7" ht="20.100000000000001" customHeight="1">
      <c r="B1694" s="11"/>
      <c r="C1694" s="11"/>
      <c r="D1694" s="15"/>
      <c r="E1694" s="11"/>
      <c r="F1694" s="16"/>
      <c r="G1694" s="53" t="str">
        <f t="shared" si="27"/>
        <v xml:space="preserve"> </v>
      </c>
    </row>
    <row r="1695" spans="2:7" ht="20.100000000000001" customHeight="1">
      <c r="B1695" s="11"/>
      <c r="C1695" s="11"/>
      <c r="D1695" s="15"/>
      <c r="E1695" s="11"/>
      <c r="F1695" s="16"/>
      <c r="G1695" s="53" t="str">
        <f t="shared" si="27"/>
        <v xml:space="preserve"> </v>
      </c>
    </row>
    <row r="1696" spans="2:7" ht="20.100000000000001" customHeight="1">
      <c r="B1696" s="11"/>
      <c r="C1696" s="11"/>
      <c r="D1696" s="15"/>
      <c r="E1696" s="11"/>
      <c r="F1696" s="16"/>
      <c r="G1696" s="53" t="str">
        <f t="shared" si="27"/>
        <v xml:space="preserve"> </v>
      </c>
    </row>
    <row r="1697" spans="2:7" ht="20.100000000000001" customHeight="1">
      <c r="B1697" s="11"/>
      <c r="C1697" s="11"/>
      <c r="D1697" s="15"/>
      <c r="E1697" s="11"/>
      <c r="F1697" s="16"/>
      <c r="G1697" s="53" t="str">
        <f t="shared" si="27"/>
        <v xml:space="preserve"> </v>
      </c>
    </row>
    <row r="1698" spans="2:7" ht="20.100000000000001" customHeight="1">
      <c r="B1698" s="11"/>
      <c r="C1698" s="11"/>
      <c r="D1698" s="15"/>
      <c r="E1698" s="11"/>
      <c r="F1698" s="16"/>
      <c r="G1698" s="53" t="str">
        <f t="shared" ref="G1698:G1761" si="28">IFERROR(IF(ISBLANK(C1698)," ",IF(ISBLANK(D1698),"NUM ARBOL",IF(ISBLANK(E1698),"DAP",IF(ISBLANK(F1698),"ALTURA",IF($E$33="DAP (cm)",PI()*((E1698/100)^2)/4*F1698*$F$9,IF($E$33="CAP (cm)",PI()*((E1698/PI()/100)^2)/4*F1698*$F$9))))))," ")</f>
        <v xml:space="preserve"> </v>
      </c>
    </row>
    <row r="1699" spans="2:7" ht="20.100000000000001" customHeight="1">
      <c r="B1699" s="11"/>
      <c r="C1699" s="11"/>
      <c r="D1699" s="15"/>
      <c r="E1699" s="11"/>
      <c r="F1699" s="16"/>
      <c r="G1699" s="53" t="str">
        <f t="shared" si="28"/>
        <v xml:space="preserve"> </v>
      </c>
    </row>
    <row r="1700" spans="2:7" ht="20.100000000000001" customHeight="1">
      <c r="B1700" s="11"/>
      <c r="C1700" s="11"/>
      <c r="D1700" s="15"/>
      <c r="E1700" s="11"/>
      <c r="F1700" s="16"/>
      <c r="G1700" s="53" t="str">
        <f t="shared" si="28"/>
        <v xml:space="preserve"> </v>
      </c>
    </row>
    <row r="1701" spans="2:7" ht="20.100000000000001" customHeight="1">
      <c r="B1701" s="11"/>
      <c r="C1701" s="11"/>
      <c r="D1701" s="15"/>
      <c r="E1701" s="11"/>
      <c r="F1701" s="16"/>
      <c r="G1701" s="53" t="str">
        <f t="shared" si="28"/>
        <v xml:space="preserve"> </v>
      </c>
    </row>
    <row r="1702" spans="2:7" ht="20.100000000000001" customHeight="1">
      <c r="B1702" s="11"/>
      <c r="C1702" s="11"/>
      <c r="D1702" s="15"/>
      <c r="E1702" s="11"/>
      <c r="F1702" s="16"/>
      <c r="G1702" s="53" t="str">
        <f t="shared" si="28"/>
        <v xml:space="preserve"> </v>
      </c>
    </row>
    <row r="1703" spans="2:7" ht="20.100000000000001" customHeight="1">
      <c r="B1703" s="11"/>
      <c r="C1703" s="11"/>
      <c r="D1703" s="15"/>
      <c r="E1703" s="11"/>
      <c r="F1703" s="16"/>
      <c r="G1703" s="53" t="str">
        <f t="shared" si="28"/>
        <v xml:space="preserve"> </v>
      </c>
    </row>
    <row r="1704" spans="2:7" ht="20.100000000000001" customHeight="1">
      <c r="B1704" s="11"/>
      <c r="C1704" s="11"/>
      <c r="D1704" s="15"/>
      <c r="E1704" s="11"/>
      <c r="F1704" s="16"/>
      <c r="G1704" s="53" t="str">
        <f t="shared" si="28"/>
        <v xml:space="preserve"> </v>
      </c>
    </row>
    <row r="1705" spans="2:7" ht="20.100000000000001" customHeight="1">
      <c r="B1705" s="11"/>
      <c r="C1705" s="11"/>
      <c r="D1705" s="15"/>
      <c r="E1705" s="11"/>
      <c r="F1705" s="16"/>
      <c r="G1705" s="53" t="str">
        <f t="shared" si="28"/>
        <v xml:space="preserve"> </v>
      </c>
    </row>
    <row r="1706" spans="2:7" ht="20.100000000000001" customHeight="1">
      <c r="B1706" s="11"/>
      <c r="C1706" s="11"/>
      <c r="D1706" s="15"/>
      <c r="E1706" s="11"/>
      <c r="F1706" s="16"/>
      <c r="G1706" s="53" t="str">
        <f t="shared" si="28"/>
        <v xml:space="preserve"> </v>
      </c>
    </row>
    <row r="1707" spans="2:7" ht="20.100000000000001" customHeight="1">
      <c r="B1707" s="11"/>
      <c r="C1707" s="11"/>
      <c r="D1707" s="15"/>
      <c r="E1707" s="11"/>
      <c r="F1707" s="16"/>
      <c r="G1707" s="53" t="str">
        <f t="shared" si="28"/>
        <v xml:space="preserve"> </v>
      </c>
    </row>
    <row r="1708" spans="2:7" ht="20.100000000000001" customHeight="1">
      <c r="B1708" s="11"/>
      <c r="C1708" s="11"/>
      <c r="D1708" s="15"/>
      <c r="E1708" s="11"/>
      <c r="F1708" s="16"/>
      <c r="G1708" s="53" t="str">
        <f t="shared" si="28"/>
        <v xml:space="preserve"> </v>
      </c>
    </row>
    <row r="1709" spans="2:7" ht="20.100000000000001" customHeight="1">
      <c r="B1709" s="11"/>
      <c r="C1709" s="11"/>
      <c r="D1709" s="15"/>
      <c r="E1709" s="11"/>
      <c r="F1709" s="16"/>
      <c r="G1709" s="53" t="str">
        <f t="shared" si="28"/>
        <v xml:space="preserve"> </v>
      </c>
    </row>
    <row r="1710" spans="2:7" ht="20.100000000000001" customHeight="1">
      <c r="B1710" s="11"/>
      <c r="C1710" s="11"/>
      <c r="D1710" s="15"/>
      <c r="E1710" s="11"/>
      <c r="F1710" s="16"/>
      <c r="G1710" s="53" t="str">
        <f t="shared" si="28"/>
        <v xml:space="preserve"> </v>
      </c>
    </row>
    <row r="1711" spans="2:7" ht="20.100000000000001" customHeight="1">
      <c r="B1711" s="11"/>
      <c r="C1711" s="11"/>
      <c r="D1711" s="15"/>
      <c r="E1711" s="11"/>
      <c r="F1711" s="16"/>
      <c r="G1711" s="53" t="str">
        <f t="shared" si="28"/>
        <v xml:space="preserve"> </v>
      </c>
    </row>
    <row r="1712" spans="2:7" ht="20.100000000000001" customHeight="1">
      <c r="B1712" s="11"/>
      <c r="C1712" s="11"/>
      <c r="D1712" s="15"/>
      <c r="E1712" s="11"/>
      <c r="F1712" s="16"/>
      <c r="G1712" s="53" t="str">
        <f t="shared" si="28"/>
        <v xml:space="preserve"> </v>
      </c>
    </row>
    <row r="1713" spans="2:7" ht="20.100000000000001" customHeight="1">
      <c r="B1713" s="11"/>
      <c r="C1713" s="11"/>
      <c r="D1713" s="15"/>
      <c r="E1713" s="11"/>
      <c r="F1713" s="16"/>
      <c r="G1713" s="53" t="str">
        <f t="shared" si="28"/>
        <v xml:space="preserve"> </v>
      </c>
    </row>
    <row r="1714" spans="2:7" ht="20.100000000000001" customHeight="1">
      <c r="B1714" s="11"/>
      <c r="C1714" s="11"/>
      <c r="D1714" s="15"/>
      <c r="E1714" s="11"/>
      <c r="F1714" s="16"/>
      <c r="G1714" s="53" t="str">
        <f t="shared" si="28"/>
        <v xml:space="preserve"> </v>
      </c>
    </row>
    <row r="1715" spans="2:7" ht="20.100000000000001" customHeight="1">
      <c r="B1715" s="11"/>
      <c r="C1715" s="11"/>
      <c r="D1715" s="15"/>
      <c r="E1715" s="11"/>
      <c r="F1715" s="16"/>
      <c r="G1715" s="53" t="str">
        <f t="shared" si="28"/>
        <v xml:space="preserve"> </v>
      </c>
    </row>
    <row r="1716" spans="2:7" ht="20.100000000000001" customHeight="1">
      <c r="B1716" s="11"/>
      <c r="C1716" s="11"/>
      <c r="D1716" s="15"/>
      <c r="E1716" s="11"/>
      <c r="F1716" s="16"/>
      <c r="G1716" s="53" t="str">
        <f t="shared" si="28"/>
        <v xml:space="preserve"> </v>
      </c>
    </row>
    <row r="1717" spans="2:7" ht="20.100000000000001" customHeight="1">
      <c r="B1717" s="11"/>
      <c r="C1717" s="11"/>
      <c r="D1717" s="15"/>
      <c r="E1717" s="11"/>
      <c r="F1717" s="16"/>
      <c r="G1717" s="53" t="str">
        <f t="shared" si="28"/>
        <v xml:space="preserve"> </v>
      </c>
    </row>
    <row r="1718" spans="2:7" ht="20.100000000000001" customHeight="1">
      <c r="B1718" s="11"/>
      <c r="C1718" s="11"/>
      <c r="D1718" s="15"/>
      <c r="E1718" s="11"/>
      <c r="F1718" s="16"/>
      <c r="G1718" s="53" t="str">
        <f t="shared" si="28"/>
        <v xml:space="preserve"> </v>
      </c>
    </row>
    <row r="1719" spans="2:7" ht="20.100000000000001" customHeight="1">
      <c r="B1719" s="11"/>
      <c r="C1719" s="11"/>
      <c r="D1719" s="15"/>
      <c r="E1719" s="11"/>
      <c r="F1719" s="16"/>
      <c r="G1719" s="53" t="str">
        <f t="shared" si="28"/>
        <v xml:space="preserve"> </v>
      </c>
    </row>
    <row r="1720" spans="2:7" ht="20.100000000000001" customHeight="1">
      <c r="B1720" s="11"/>
      <c r="C1720" s="11"/>
      <c r="D1720" s="15"/>
      <c r="E1720" s="11"/>
      <c r="F1720" s="16"/>
      <c r="G1720" s="53" t="str">
        <f t="shared" si="28"/>
        <v xml:space="preserve"> </v>
      </c>
    </row>
    <row r="1721" spans="2:7" ht="20.100000000000001" customHeight="1">
      <c r="B1721" s="11"/>
      <c r="C1721" s="11"/>
      <c r="D1721" s="15"/>
      <c r="E1721" s="11"/>
      <c r="F1721" s="16"/>
      <c r="G1721" s="53" t="str">
        <f t="shared" si="28"/>
        <v xml:space="preserve"> </v>
      </c>
    </row>
    <row r="1722" spans="2:7" ht="20.100000000000001" customHeight="1">
      <c r="B1722" s="11"/>
      <c r="C1722" s="11"/>
      <c r="D1722" s="15"/>
      <c r="E1722" s="11"/>
      <c r="F1722" s="16"/>
      <c r="G1722" s="53" t="str">
        <f t="shared" si="28"/>
        <v xml:space="preserve"> </v>
      </c>
    </row>
    <row r="1723" spans="2:7" ht="20.100000000000001" customHeight="1">
      <c r="B1723" s="11"/>
      <c r="C1723" s="11"/>
      <c r="D1723" s="15"/>
      <c r="E1723" s="11"/>
      <c r="F1723" s="16"/>
      <c r="G1723" s="53" t="str">
        <f t="shared" si="28"/>
        <v xml:space="preserve"> </v>
      </c>
    </row>
    <row r="1724" spans="2:7" ht="20.100000000000001" customHeight="1">
      <c r="B1724" s="11"/>
      <c r="C1724" s="11"/>
      <c r="D1724" s="15"/>
      <c r="E1724" s="11"/>
      <c r="F1724" s="16"/>
      <c r="G1724" s="53" t="str">
        <f t="shared" si="28"/>
        <v xml:space="preserve"> </v>
      </c>
    </row>
    <row r="1725" spans="2:7" ht="20.100000000000001" customHeight="1">
      <c r="B1725" s="11"/>
      <c r="C1725" s="11"/>
      <c r="D1725" s="15"/>
      <c r="E1725" s="11"/>
      <c r="F1725" s="16"/>
      <c r="G1725" s="53" t="str">
        <f t="shared" si="28"/>
        <v xml:space="preserve"> </v>
      </c>
    </row>
    <row r="1726" spans="2:7" ht="20.100000000000001" customHeight="1">
      <c r="B1726" s="11"/>
      <c r="C1726" s="11"/>
      <c r="D1726" s="15"/>
      <c r="E1726" s="11"/>
      <c r="F1726" s="16"/>
      <c r="G1726" s="53" t="str">
        <f t="shared" si="28"/>
        <v xml:space="preserve"> </v>
      </c>
    </row>
    <row r="1727" spans="2:7" ht="20.100000000000001" customHeight="1">
      <c r="B1727" s="11"/>
      <c r="C1727" s="11"/>
      <c r="D1727" s="15"/>
      <c r="E1727" s="11"/>
      <c r="F1727" s="16"/>
      <c r="G1727" s="53" t="str">
        <f t="shared" si="28"/>
        <v xml:space="preserve"> </v>
      </c>
    </row>
    <row r="1728" spans="2:7" ht="20.100000000000001" customHeight="1">
      <c r="B1728" s="11"/>
      <c r="C1728" s="11"/>
      <c r="D1728" s="15"/>
      <c r="E1728" s="11"/>
      <c r="F1728" s="16"/>
      <c r="G1728" s="53" t="str">
        <f t="shared" si="28"/>
        <v xml:space="preserve"> </v>
      </c>
    </row>
    <row r="1729" spans="2:7" ht="20.100000000000001" customHeight="1">
      <c r="B1729" s="11"/>
      <c r="C1729" s="11"/>
      <c r="D1729" s="15"/>
      <c r="E1729" s="11"/>
      <c r="F1729" s="16"/>
      <c r="G1729" s="53" t="str">
        <f t="shared" si="28"/>
        <v xml:space="preserve"> </v>
      </c>
    </row>
    <row r="1730" spans="2:7" ht="20.100000000000001" customHeight="1">
      <c r="B1730" s="11"/>
      <c r="C1730" s="11"/>
      <c r="D1730" s="15"/>
      <c r="E1730" s="11"/>
      <c r="F1730" s="16"/>
      <c r="G1730" s="53" t="str">
        <f t="shared" si="28"/>
        <v xml:space="preserve"> </v>
      </c>
    </row>
    <row r="1731" spans="2:7" ht="20.100000000000001" customHeight="1">
      <c r="B1731" s="11"/>
      <c r="C1731" s="11"/>
      <c r="D1731" s="15"/>
      <c r="E1731" s="11"/>
      <c r="F1731" s="16"/>
      <c r="G1731" s="53" t="str">
        <f t="shared" si="28"/>
        <v xml:space="preserve"> </v>
      </c>
    </row>
    <row r="1732" spans="2:7" ht="20.100000000000001" customHeight="1">
      <c r="B1732" s="11"/>
      <c r="C1732" s="11"/>
      <c r="D1732" s="15"/>
      <c r="E1732" s="11"/>
      <c r="F1732" s="16"/>
      <c r="G1732" s="53" t="str">
        <f t="shared" si="28"/>
        <v xml:space="preserve"> </v>
      </c>
    </row>
    <row r="1733" spans="2:7" ht="20.100000000000001" customHeight="1">
      <c r="B1733" s="11"/>
      <c r="C1733" s="11"/>
      <c r="D1733" s="15"/>
      <c r="E1733" s="11"/>
      <c r="F1733" s="16"/>
      <c r="G1733" s="53" t="str">
        <f t="shared" si="28"/>
        <v xml:space="preserve"> </v>
      </c>
    </row>
    <row r="1734" spans="2:7" ht="20.100000000000001" customHeight="1">
      <c r="B1734" s="11"/>
      <c r="C1734" s="11"/>
      <c r="D1734" s="15"/>
      <c r="E1734" s="11"/>
      <c r="F1734" s="16"/>
      <c r="G1734" s="53" t="str">
        <f t="shared" si="28"/>
        <v xml:space="preserve"> </v>
      </c>
    </row>
    <row r="1735" spans="2:7" ht="20.100000000000001" customHeight="1">
      <c r="B1735" s="11"/>
      <c r="C1735" s="11"/>
      <c r="D1735" s="15"/>
      <c r="E1735" s="11"/>
      <c r="F1735" s="16"/>
      <c r="G1735" s="53" t="str">
        <f t="shared" si="28"/>
        <v xml:space="preserve"> </v>
      </c>
    </row>
    <row r="1736" spans="2:7" ht="20.100000000000001" customHeight="1">
      <c r="B1736" s="11"/>
      <c r="C1736" s="11"/>
      <c r="D1736" s="15"/>
      <c r="E1736" s="11"/>
      <c r="F1736" s="16"/>
      <c r="G1736" s="53" t="str">
        <f t="shared" si="28"/>
        <v xml:space="preserve"> </v>
      </c>
    </row>
    <row r="1737" spans="2:7" ht="20.100000000000001" customHeight="1">
      <c r="B1737" s="11"/>
      <c r="C1737" s="11"/>
      <c r="D1737" s="15"/>
      <c r="E1737" s="11"/>
      <c r="F1737" s="16"/>
      <c r="G1737" s="53" t="str">
        <f t="shared" si="28"/>
        <v xml:space="preserve"> </v>
      </c>
    </row>
    <row r="1738" spans="2:7" ht="20.100000000000001" customHeight="1">
      <c r="B1738" s="11"/>
      <c r="C1738" s="11"/>
      <c r="D1738" s="15"/>
      <c r="E1738" s="11"/>
      <c r="F1738" s="16"/>
      <c r="G1738" s="53" t="str">
        <f t="shared" si="28"/>
        <v xml:space="preserve"> </v>
      </c>
    </row>
    <row r="1739" spans="2:7" ht="20.100000000000001" customHeight="1">
      <c r="B1739" s="11"/>
      <c r="C1739" s="11"/>
      <c r="D1739" s="15"/>
      <c r="E1739" s="11"/>
      <c r="F1739" s="16"/>
      <c r="G1739" s="53" t="str">
        <f t="shared" si="28"/>
        <v xml:space="preserve"> </v>
      </c>
    </row>
    <row r="1740" spans="2:7" ht="20.100000000000001" customHeight="1">
      <c r="B1740" s="11"/>
      <c r="C1740" s="11"/>
      <c r="D1740" s="15"/>
      <c r="E1740" s="11"/>
      <c r="F1740" s="16"/>
      <c r="G1740" s="53" t="str">
        <f t="shared" si="28"/>
        <v xml:space="preserve"> </v>
      </c>
    </row>
    <row r="1741" spans="2:7" ht="20.100000000000001" customHeight="1">
      <c r="B1741" s="11"/>
      <c r="C1741" s="11"/>
      <c r="D1741" s="15"/>
      <c r="E1741" s="11"/>
      <c r="F1741" s="16"/>
      <c r="G1741" s="53" t="str">
        <f t="shared" si="28"/>
        <v xml:space="preserve"> </v>
      </c>
    </row>
    <row r="1742" spans="2:7" ht="20.100000000000001" customHeight="1">
      <c r="B1742" s="11"/>
      <c r="C1742" s="11"/>
      <c r="D1742" s="15"/>
      <c r="E1742" s="11"/>
      <c r="F1742" s="16"/>
      <c r="G1742" s="53" t="str">
        <f t="shared" si="28"/>
        <v xml:space="preserve"> </v>
      </c>
    </row>
    <row r="1743" spans="2:7" ht="20.100000000000001" customHeight="1">
      <c r="B1743" s="11"/>
      <c r="C1743" s="11"/>
      <c r="D1743" s="15"/>
      <c r="E1743" s="11"/>
      <c r="F1743" s="16"/>
      <c r="G1743" s="53" t="str">
        <f t="shared" si="28"/>
        <v xml:space="preserve"> </v>
      </c>
    </row>
    <row r="1744" spans="2:7" ht="20.100000000000001" customHeight="1">
      <c r="B1744" s="11"/>
      <c r="C1744" s="11"/>
      <c r="D1744" s="15"/>
      <c r="E1744" s="11"/>
      <c r="F1744" s="16"/>
      <c r="G1744" s="53" t="str">
        <f t="shared" si="28"/>
        <v xml:space="preserve"> </v>
      </c>
    </row>
    <row r="1745" spans="2:7" ht="20.100000000000001" customHeight="1">
      <c r="B1745" s="11"/>
      <c r="C1745" s="11"/>
      <c r="D1745" s="15"/>
      <c r="E1745" s="11"/>
      <c r="F1745" s="16"/>
      <c r="G1745" s="53" t="str">
        <f t="shared" si="28"/>
        <v xml:space="preserve"> </v>
      </c>
    </row>
    <row r="1746" spans="2:7" ht="20.100000000000001" customHeight="1">
      <c r="B1746" s="11"/>
      <c r="C1746" s="11"/>
      <c r="D1746" s="15"/>
      <c r="E1746" s="11"/>
      <c r="F1746" s="16"/>
      <c r="G1746" s="53" t="str">
        <f t="shared" si="28"/>
        <v xml:space="preserve"> </v>
      </c>
    </row>
    <row r="1747" spans="2:7" ht="20.100000000000001" customHeight="1">
      <c r="B1747" s="11"/>
      <c r="C1747" s="11"/>
      <c r="D1747" s="15"/>
      <c r="E1747" s="11"/>
      <c r="F1747" s="16"/>
      <c r="G1747" s="53" t="str">
        <f t="shared" si="28"/>
        <v xml:space="preserve"> </v>
      </c>
    </row>
    <row r="1748" spans="2:7" ht="20.100000000000001" customHeight="1">
      <c r="B1748" s="11"/>
      <c r="C1748" s="11"/>
      <c r="D1748" s="15"/>
      <c r="E1748" s="11"/>
      <c r="F1748" s="16"/>
      <c r="G1748" s="53" t="str">
        <f t="shared" si="28"/>
        <v xml:space="preserve"> </v>
      </c>
    </row>
    <row r="1749" spans="2:7" ht="20.100000000000001" customHeight="1">
      <c r="B1749" s="11"/>
      <c r="C1749" s="11"/>
      <c r="D1749" s="15"/>
      <c r="E1749" s="11"/>
      <c r="F1749" s="16"/>
      <c r="G1749" s="53" t="str">
        <f t="shared" si="28"/>
        <v xml:space="preserve"> </v>
      </c>
    </row>
    <row r="1750" spans="2:7" ht="20.100000000000001" customHeight="1">
      <c r="B1750" s="11"/>
      <c r="C1750" s="11"/>
      <c r="D1750" s="15"/>
      <c r="E1750" s="11"/>
      <c r="F1750" s="16"/>
      <c r="G1750" s="53" t="str">
        <f t="shared" si="28"/>
        <v xml:space="preserve"> </v>
      </c>
    </row>
    <row r="1751" spans="2:7" ht="20.100000000000001" customHeight="1">
      <c r="B1751" s="11"/>
      <c r="C1751" s="11"/>
      <c r="D1751" s="15"/>
      <c r="E1751" s="11"/>
      <c r="F1751" s="16"/>
      <c r="G1751" s="53" t="str">
        <f t="shared" si="28"/>
        <v xml:space="preserve"> </v>
      </c>
    </row>
    <row r="1752" spans="2:7" ht="20.100000000000001" customHeight="1">
      <c r="B1752" s="11"/>
      <c r="C1752" s="11"/>
      <c r="D1752" s="15"/>
      <c r="E1752" s="11"/>
      <c r="F1752" s="16"/>
      <c r="G1752" s="53" t="str">
        <f t="shared" si="28"/>
        <v xml:space="preserve"> </v>
      </c>
    </row>
    <row r="1753" spans="2:7" ht="20.100000000000001" customHeight="1">
      <c r="B1753" s="11"/>
      <c r="C1753" s="11"/>
      <c r="D1753" s="15"/>
      <c r="E1753" s="11"/>
      <c r="F1753" s="16"/>
      <c r="G1753" s="53" t="str">
        <f t="shared" si="28"/>
        <v xml:space="preserve"> </v>
      </c>
    </row>
    <row r="1754" spans="2:7" ht="20.100000000000001" customHeight="1">
      <c r="B1754" s="11"/>
      <c r="C1754" s="11"/>
      <c r="D1754" s="15"/>
      <c r="E1754" s="11"/>
      <c r="F1754" s="16"/>
      <c r="G1754" s="53" t="str">
        <f t="shared" si="28"/>
        <v xml:space="preserve"> </v>
      </c>
    </row>
    <row r="1755" spans="2:7" ht="20.100000000000001" customHeight="1">
      <c r="B1755" s="11"/>
      <c r="C1755" s="11"/>
      <c r="D1755" s="15"/>
      <c r="E1755" s="11"/>
      <c r="F1755" s="16"/>
      <c r="G1755" s="53" t="str">
        <f t="shared" si="28"/>
        <v xml:space="preserve"> </v>
      </c>
    </row>
    <row r="1756" spans="2:7" ht="20.100000000000001" customHeight="1">
      <c r="B1756" s="11"/>
      <c r="C1756" s="11"/>
      <c r="D1756" s="15"/>
      <c r="E1756" s="11"/>
      <c r="F1756" s="16"/>
      <c r="G1756" s="53" t="str">
        <f t="shared" si="28"/>
        <v xml:space="preserve"> </v>
      </c>
    </row>
    <row r="1757" spans="2:7" ht="20.100000000000001" customHeight="1">
      <c r="B1757" s="11"/>
      <c r="C1757" s="11"/>
      <c r="D1757" s="15"/>
      <c r="E1757" s="11"/>
      <c r="F1757" s="16"/>
      <c r="G1757" s="53" t="str">
        <f t="shared" si="28"/>
        <v xml:space="preserve"> </v>
      </c>
    </row>
    <row r="1758" spans="2:7" ht="20.100000000000001" customHeight="1">
      <c r="B1758" s="11"/>
      <c r="C1758" s="11"/>
      <c r="D1758" s="15"/>
      <c r="E1758" s="11"/>
      <c r="F1758" s="16"/>
      <c r="G1758" s="53" t="str">
        <f t="shared" si="28"/>
        <v xml:space="preserve"> </v>
      </c>
    </row>
    <row r="1759" spans="2:7" ht="20.100000000000001" customHeight="1">
      <c r="B1759" s="11"/>
      <c r="C1759" s="11"/>
      <c r="D1759" s="15"/>
      <c r="E1759" s="11"/>
      <c r="F1759" s="16"/>
      <c r="G1759" s="53" t="str">
        <f t="shared" si="28"/>
        <v xml:space="preserve"> </v>
      </c>
    </row>
    <row r="1760" spans="2:7" ht="20.100000000000001" customHeight="1">
      <c r="B1760" s="11"/>
      <c r="C1760" s="11"/>
      <c r="D1760" s="15"/>
      <c r="E1760" s="11"/>
      <c r="F1760" s="16"/>
      <c r="G1760" s="53" t="str">
        <f t="shared" si="28"/>
        <v xml:space="preserve"> </v>
      </c>
    </row>
    <row r="1761" spans="2:7" ht="20.100000000000001" customHeight="1">
      <c r="B1761" s="11"/>
      <c r="C1761" s="11"/>
      <c r="D1761" s="15"/>
      <c r="E1761" s="11"/>
      <c r="F1761" s="16"/>
      <c r="G1761" s="53" t="str">
        <f t="shared" si="28"/>
        <v xml:space="preserve"> </v>
      </c>
    </row>
    <row r="1762" spans="2:7" ht="20.100000000000001" customHeight="1">
      <c r="B1762" s="11"/>
      <c r="C1762" s="11"/>
      <c r="D1762" s="15"/>
      <c r="E1762" s="11"/>
      <c r="F1762" s="16"/>
      <c r="G1762" s="53" t="str">
        <f t="shared" ref="G1762:G1825" si="29">IFERROR(IF(ISBLANK(C1762)," ",IF(ISBLANK(D1762),"NUM ARBOL",IF(ISBLANK(E1762),"DAP",IF(ISBLANK(F1762),"ALTURA",IF($E$33="DAP (cm)",PI()*((E1762/100)^2)/4*F1762*$F$9,IF($E$33="CAP (cm)",PI()*((E1762/PI()/100)^2)/4*F1762*$F$9))))))," ")</f>
        <v xml:space="preserve"> </v>
      </c>
    </row>
    <row r="1763" spans="2:7" ht="20.100000000000001" customHeight="1">
      <c r="B1763" s="11"/>
      <c r="C1763" s="11"/>
      <c r="D1763" s="15"/>
      <c r="E1763" s="11"/>
      <c r="F1763" s="16"/>
      <c r="G1763" s="53" t="str">
        <f t="shared" si="29"/>
        <v xml:space="preserve"> </v>
      </c>
    </row>
    <row r="1764" spans="2:7" ht="20.100000000000001" customHeight="1">
      <c r="B1764" s="11"/>
      <c r="C1764" s="11"/>
      <c r="D1764" s="15"/>
      <c r="E1764" s="11"/>
      <c r="F1764" s="16"/>
      <c r="G1764" s="53" t="str">
        <f t="shared" si="29"/>
        <v xml:space="preserve"> </v>
      </c>
    </row>
    <row r="1765" spans="2:7" ht="20.100000000000001" customHeight="1">
      <c r="B1765" s="11"/>
      <c r="C1765" s="11"/>
      <c r="D1765" s="15"/>
      <c r="E1765" s="11"/>
      <c r="F1765" s="16"/>
      <c r="G1765" s="53" t="str">
        <f t="shared" si="29"/>
        <v xml:space="preserve"> </v>
      </c>
    </row>
    <row r="1766" spans="2:7" ht="20.100000000000001" customHeight="1">
      <c r="B1766" s="11"/>
      <c r="C1766" s="11"/>
      <c r="D1766" s="15"/>
      <c r="E1766" s="11"/>
      <c r="F1766" s="16"/>
      <c r="G1766" s="53" t="str">
        <f t="shared" si="29"/>
        <v xml:space="preserve"> </v>
      </c>
    </row>
    <row r="1767" spans="2:7" ht="20.100000000000001" customHeight="1">
      <c r="B1767" s="11"/>
      <c r="C1767" s="11"/>
      <c r="D1767" s="15"/>
      <c r="E1767" s="11"/>
      <c r="F1767" s="16"/>
      <c r="G1767" s="53" t="str">
        <f t="shared" si="29"/>
        <v xml:space="preserve"> </v>
      </c>
    </row>
    <row r="1768" spans="2:7" ht="20.100000000000001" customHeight="1">
      <c r="B1768" s="11"/>
      <c r="C1768" s="11"/>
      <c r="D1768" s="15"/>
      <c r="E1768" s="11"/>
      <c r="F1768" s="16"/>
      <c r="G1768" s="53" t="str">
        <f t="shared" si="29"/>
        <v xml:space="preserve"> </v>
      </c>
    </row>
    <row r="1769" spans="2:7" ht="20.100000000000001" customHeight="1">
      <c r="B1769" s="11"/>
      <c r="C1769" s="11"/>
      <c r="D1769" s="15"/>
      <c r="E1769" s="11"/>
      <c r="F1769" s="16"/>
      <c r="G1769" s="53" t="str">
        <f t="shared" si="29"/>
        <v xml:space="preserve"> </v>
      </c>
    </row>
    <row r="1770" spans="2:7" ht="20.100000000000001" customHeight="1">
      <c r="B1770" s="11"/>
      <c r="C1770" s="11"/>
      <c r="D1770" s="15"/>
      <c r="E1770" s="11"/>
      <c r="F1770" s="16"/>
      <c r="G1770" s="53" t="str">
        <f t="shared" si="29"/>
        <v xml:space="preserve"> </v>
      </c>
    </row>
    <row r="1771" spans="2:7" ht="20.100000000000001" customHeight="1">
      <c r="B1771" s="11"/>
      <c r="C1771" s="11"/>
      <c r="D1771" s="15"/>
      <c r="E1771" s="11"/>
      <c r="F1771" s="16"/>
      <c r="G1771" s="53" t="str">
        <f t="shared" si="29"/>
        <v xml:space="preserve"> </v>
      </c>
    </row>
    <row r="1772" spans="2:7" ht="20.100000000000001" customHeight="1">
      <c r="B1772" s="11"/>
      <c r="C1772" s="11"/>
      <c r="D1772" s="15"/>
      <c r="E1772" s="11"/>
      <c r="F1772" s="16"/>
      <c r="G1772" s="53" t="str">
        <f t="shared" si="29"/>
        <v xml:space="preserve"> </v>
      </c>
    </row>
    <row r="1773" spans="2:7" ht="20.100000000000001" customHeight="1">
      <c r="B1773" s="11"/>
      <c r="C1773" s="11"/>
      <c r="D1773" s="15"/>
      <c r="E1773" s="11"/>
      <c r="F1773" s="16"/>
      <c r="G1773" s="53" t="str">
        <f t="shared" si="29"/>
        <v xml:space="preserve"> </v>
      </c>
    </row>
    <row r="1774" spans="2:7" ht="20.100000000000001" customHeight="1">
      <c r="B1774" s="11"/>
      <c r="C1774" s="11"/>
      <c r="D1774" s="15"/>
      <c r="E1774" s="11"/>
      <c r="F1774" s="16"/>
      <c r="G1774" s="53" t="str">
        <f t="shared" si="29"/>
        <v xml:space="preserve"> </v>
      </c>
    </row>
    <row r="1775" spans="2:7" ht="20.100000000000001" customHeight="1">
      <c r="B1775" s="11"/>
      <c r="C1775" s="11"/>
      <c r="D1775" s="15"/>
      <c r="E1775" s="11"/>
      <c r="F1775" s="16"/>
      <c r="G1775" s="53" t="str">
        <f t="shared" si="29"/>
        <v xml:space="preserve"> </v>
      </c>
    </row>
    <row r="1776" spans="2:7" ht="20.100000000000001" customHeight="1">
      <c r="B1776" s="11"/>
      <c r="C1776" s="11"/>
      <c r="D1776" s="15"/>
      <c r="E1776" s="11"/>
      <c r="F1776" s="16"/>
      <c r="G1776" s="53" t="str">
        <f t="shared" si="29"/>
        <v xml:space="preserve"> </v>
      </c>
    </row>
    <row r="1777" spans="2:7" ht="20.100000000000001" customHeight="1">
      <c r="B1777" s="11"/>
      <c r="C1777" s="11"/>
      <c r="D1777" s="15"/>
      <c r="E1777" s="11"/>
      <c r="F1777" s="16"/>
      <c r="G1777" s="53" t="str">
        <f t="shared" si="29"/>
        <v xml:space="preserve"> </v>
      </c>
    </row>
    <row r="1778" spans="2:7" ht="20.100000000000001" customHeight="1">
      <c r="B1778" s="11"/>
      <c r="C1778" s="11"/>
      <c r="D1778" s="15"/>
      <c r="E1778" s="11"/>
      <c r="F1778" s="16"/>
      <c r="G1778" s="53" t="str">
        <f t="shared" si="29"/>
        <v xml:space="preserve"> </v>
      </c>
    </row>
    <row r="1779" spans="2:7" ht="20.100000000000001" customHeight="1">
      <c r="B1779" s="11"/>
      <c r="C1779" s="11"/>
      <c r="D1779" s="15"/>
      <c r="E1779" s="11"/>
      <c r="F1779" s="16"/>
      <c r="G1779" s="53" t="str">
        <f t="shared" si="29"/>
        <v xml:space="preserve"> </v>
      </c>
    </row>
    <row r="1780" spans="2:7" ht="20.100000000000001" customHeight="1">
      <c r="B1780" s="11"/>
      <c r="C1780" s="11"/>
      <c r="D1780" s="15"/>
      <c r="E1780" s="11"/>
      <c r="F1780" s="16"/>
      <c r="G1780" s="53" t="str">
        <f t="shared" si="29"/>
        <v xml:space="preserve"> </v>
      </c>
    </row>
    <row r="1781" spans="2:7" ht="20.100000000000001" customHeight="1">
      <c r="B1781" s="11"/>
      <c r="C1781" s="11"/>
      <c r="D1781" s="15"/>
      <c r="E1781" s="11"/>
      <c r="F1781" s="16"/>
      <c r="G1781" s="53" t="str">
        <f t="shared" si="29"/>
        <v xml:space="preserve"> </v>
      </c>
    </row>
    <row r="1782" spans="2:7" ht="20.100000000000001" customHeight="1">
      <c r="B1782" s="11"/>
      <c r="C1782" s="11"/>
      <c r="D1782" s="15"/>
      <c r="E1782" s="11"/>
      <c r="F1782" s="16"/>
      <c r="G1782" s="53" t="str">
        <f t="shared" si="29"/>
        <v xml:space="preserve"> </v>
      </c>
    </row>
    <row r="1783" spans="2:7" ht="20.100000000000001" customHeight="1">
      <c r="B1783" s="11"/>
      <c r="C1783" s="11"/>
      <c r="D1783" s="15"/>
      <c r="E1783" s="11"/>
      <c r="F1783" s="16"/>
      <c r="G1783" s="53" t="str">
        <f t="shared" si="29"/>
        <v xml:space="preserve"> </v>
      </c>
    </row>
    <row r="1784" spans="2:7" ht="20.100000000000001" customHeight="1">
      <c r="B1784" s="11"/>
      <c r="C1784" s="11"/>
      <c r="D1784" s="15"/>
      <c r="E1784" s="11"/>
      <c r="F1784" s="16"/>
      <c r="G1784" s="53" t="str">
        <f t="shared" si="29"/>
        <v xml:space="preserve"> </v>
      </c>
    </row>
    <row r="1785" spans="2:7" ht="20.100000000000001" customHeight="1">
      <c r="B1785" s="11"/>
      <c r="C1785" s="11"/>
      <c r="D1785" s="15"/>
      <c r="E1785" s="11"/>
      <c r="F1785" s="16"/>
      <c r="G1785" s="53" t="str">
        <f t="shared" si="29"/>
        <v xml:space="preserve"> </v>
      </c>
    </row>
    <row r="1786" spans="2:7" ht="20.100000000000001" customHeight="1">
      <c r="B1786" s="11"/>
      <c r="C1786" s="11"/>
      <c r="D1786" s="15"/>
      <c r="E1786" s="11"/>
      <c r="F1786" s="16"/>
      <c r="G1786" s="53" t="str">
        <f t="shared" si="29"/>
        <v xml:space="preserve"> </v>
      </c>
    </row>
    <row r="1787" spans="2:7" ht="20.100000000000001" customHeight="1">
      <c r="B1787" s="11"/>
      <c r="C1787" s="11"/>
      <c r="D1787" s="15"/>
      <c r="E1787" s="11"/>
      <c r="F1787" s="16"/>
      <c r="G1787" s="53" t="str">
        <f t="shared" si="29"/>
        <v xml:space="preserve"> </v>
      </c>
    </row>
    <row r="1788" spans="2:7" ht="20.100000000000001" customHeight="1">
      <c r="B1788" s="11"/>
      <c r="C1788" s="11"/>
      <c r="D1788" s="15"/>
      <c r="E1788" s="11"/>
      <c r="F1788" s="16"/>
      <c r="G1788" s="53" t="str">
        <f t="shared" si="29"/>
        <v xml:space="preserve"> </v>
      </c>
    </row>
    <row r="1789" spans="2:7" ht="20.100000000000001" customHeight="1">
      <c r="B1789" s="11"/>
      <c r="C1789" s="11"/>
      <c r="D1789" s="15"/>
      <c r="E1789" s="11"/>
      <c r="F1789" s="16"/>
      <c r="G1789" s="53" t="str">
        <f t="shared" si="29"/>
        <v xml:space="preserve"> </v>
      </c>
    </row>
    <row r="1790" spans="2:7" ht="20.100000000000001" customHeight="1">
      <c r="B1790" s="11"/>
      <c r="C1790" s="11"/>
      <c r="D1790" s="15"/>
      <c r="E1790" s="11"/>
      <c r="F1790" s="16"/>
      <c r="G1790" s="53" t="str">
        <f t="shared" si="29"/>
        <v xml:space="preserve"> </v>
      </c>
    </row>
    <row r="1791" spans="2:7" ht="20.100000000000001" customHeight="1">
      <c r="B1791" s="11"/>
      <c r="C1791" s="11"/>
      <c r="D1791" s="15"/>
      <c r="E1791" s="11"/>
      <c r="F1791" s="16"/>
      <c r="G1791" s="53" t="str">
        <f t="shared" si="29"/>
        <v xml:space="preserve"> </v>
      </c>
    </row>
    <row r="1792" spans="2:7" ht="20.100000000000001" customHeight="1">
      <c r="B1792" s="11"/>
      <c r="C1792" s="11"/>
      <c r="D1792" s="15"/>
      <c r="E1792" s="11"/>
      <c r="F1792" s="16"/>
      <c r="G1792" s="53" t="str">
        <f t="shared" si="29"/>
        <v xml:space="preserve"> </v>
      </c>
    </row>
    <row r="1793" spans="2:7" ht="20.100000000000001" customHeight="1">
      <c r="B1793" s="11"/>
      <c r="C1793" s="11"/>
      <c r="D1793" s="15"/>
      <c r="E1793" s="11"/>
      <c r="F1793" s="16"/>
      <c r="G1793" s="53" t="str">
        <f t="shared" si="29"/>
        <v xml:space="preserve"> </v>
      </c>
    </row>
    <row r="1794" spans="2:7" ht="20.100000000000001" customHeight="1">
      <c r="B1794" s="11"/>
      <c r="C1794" s="11"/>
      <c r="D1794" s="15"/>
      <c r="E1794" s="11"/>
      <c r="F1794" s="16"/>
      <c r="G1794" s="53" t="str">
        <f t="shared" si="29"/>
        <v xml:space="preserve"> </v>
      </c>
    </row>
    <row r="1795" spans="2:7" ht="20.100000000000001" customHeight="1">
      <c r="B1795" s="11"/>
      <c r="C1795" s="11"/>
      <c r="D1795" s="15"/>
      <c r="E1795" s="11"/>
      <c r="F1795" s="16"/>
      <c r="G1795" s="53" t="str">
        <f t="shared" si="29"/>
        <v xml:space="preserve"> </v>
      </c>
    </row>
    <row r="1796" spans="2:7" ht="20.100000000000001" customHeight="1">
      <c r="B1796" s="11"/>
      <c r="C1796" s="11"/>
      <c r="D1796" s="15"/>
      <c r="E1796" s="11"/>
      <c r="F1796" s="16"/>
      <c r="G1796" s="53" t="str">
        <f t="shared" si="29"/>
        <v xml:space="preserve"> </v>
      </c>
    </row>
    <row r="1797" spans="2:7" ht="20.100000000000001" customHeight="1">
      <c r="B1797" s="11"/>
      <c r="C1797" s="11"/>
      <c r="D1797" s="15"/>
      <c r="E1797" s="11"/>
      <c r="F1797" s="16"/>
      <c r="G1797" s="53" t="str">
        <f t="shared" si="29"/>
        <v xml:space="preserve"> </v>
      </c>
    </row>
    <row r="1798" spans="2:7" ht="20.100000000000001" customHeight="1">
      <c r="B1798" s="11"/>
      <c r="C1798" s="11"/>
      <c r="D1798" s="15"/>
      <c r="E1798" s="11"/>
      <c r="F1798" s="16"/>
      <c r="G1798" s="53" t="str">
        <f t="shared" si="29"/>
        <v xml:space="preserve"> </v>
      </c>
    </row>
    <row r="1799" spans="2:7" ht="20.100000000000001" customHeight="1">
      <c r="B1799" s="11"/>
      <c r="C1799" s="11"/>
      <c r="D1799" s="15"/>
      <c r="E1799" s="11"/>
      <c r="F1799" s="16"/>
      <c r="G1799" s="53" t="str">
        <f t="shared" si="29"/>
        <v xml:space="preserve"> </v>
      </c>
    </row>
    <row r="1800" spans="2:7" ht="20.100000000000001" customHeight="1">
      <c r="B1800" s="11"/>
      <c r="C1800" s="11"/>
      <c r="D1800" s="15"/>
      <c r="E1800" s="11"/>
      <c r="F1800" s="16"/>
      <c r="G1800" s="53" t="str">
        <f t="shared" si="29"/>
        <v xml:space="preserve"> </v>
      </c>
    </row>
    <row r="1801" spans="2:7" ht="20.100000000000001" customHeight="1">
      <c r="B1801" s="11"/>
      <c r="C1801" s="11"/>
      <c r="D1801" s="15"/>
      <c r="E1801" s="11"/>
      <c r="F1801" s="16"/>
      <c r="G1801" s="53" t="str">
        <f t="shared" si="29"/>
        <v xml:space="preserve"> </v>
      </c>
    </row>
    <row r="1802" spans="2:7" ht="20.100000000000001" customHeight="1">
      <c r="B1802" s="11"/>
      <c r="C1802" s="11"/>
      <c r="D1802" s="15"/>
      <c r="E1802" s="11"/>
      <c r="F1802" s="16"/>
      <c r="G1802" s="53" t="str">
        <f t="shared" si="29"/>
        <v xml:space="preserve"> </v>
      </c>
    </row>
    <row r="1803" spans="2:7" ht="20.100000000000001" customHeight="1">
      <c r="B1803" s="11"/>
      <c r="C1803" s="11"/>
      <c r="D1803" s="15"/>
      <c r="E1803" s="11"/>
      <c r="F1803" s="16"/>
      <c r="G1803" s="53" t="str">
        <f t="shared" si="29"/>
        <v xml:space="preserve"> </v>
      </c>
    </row>
    <row r="1804" spans="2:7" ht="20.100000000000001" customHeight="1">
      <c r="B1804" s="11"/>
      <c r="C1804" s="11"/>
      <c r="D1804" s="15"/>
      <c r="E1804" s="11"/>
      <c r="F1804" s="16"/>
      <c r="G1804" s="53" t="str">
        <f t="shared" si="29"/>
        <v xml:space="preserve"> </v>
      </c>
    </row>
    <row r="1805" spans="2:7" ht="20.100000000000001" customHeight="1">
      <c r="B1805" s="11"/>
      <c r="C1805" s="11"/>
      <c r="D1805" s="15"/>
      <c r="E1805" s="11"/>
      <c r="F1805" s="16"/>
      <c r="G1805" s="53" t="str">
        <f t="shared" si="29"/>
        <v xml:space="preserve"> </v>
      </c>
    </row>
    <row r="1806" spans="2:7" ht="20.100000000000001" customHeight="1">
      <c r="B1806" s="11"/>
      <c r="C1806" s="11"/>
      <c r="D1806" s="15"/>
      <c r="E1806" s="11"/>
      <c r="F1806" s="16"/>
      <c r="G1806" s="53" t="str">
        <f t="shared" si="29"/>
        <v xml:space="preserve"> </v>
      </c>
    </row>
    <row r="1807" spans="2:7" ht="20.100000000000001" customHeight="1">
      <c r="B1807" s="11"/>
      <c r="C1807" s="11"/>
      <c r="D1807" s="15"/>
      <c r="E1807" s="11"/>
      <c r="F1807" s="16"/>
      <c r="G1807" s="53" t="str">
        <f t="shared" si="29"/>
        <v xml:space="preserve"> </v>
      </c>
    </row>
    <row r="1808" spans="2:7" ht="20.100000000000001" customHeight="1">
      <c r="B1808" s="11"/>
      <c r="C1808" s="11"/>
      <c r="D1808" s="15"/>
      <c r="E1808" s="11"/>
      <c r="F1808" s="16"/>
      <c r="G1808" s="53" t="str">
        <f t="shared" si="29"/>
        <v xml:space="preserve"> </v>
      </c>
    </row>
    <row r="1809" spans="2:7" ht="20.100000000000001" customHeight="1">
      <c r="B1809" s="11"/>
      <c r="C1809" s="11"/>
      <c r="D1809" s="15"/>
      <c r="E1809" s="11"/>
      <c r="F1809" s="16"/>
      <c r="G1809" s="53" t="str">
        <f t="shared" si="29"/>
        <v xml:space="preserve"> </v>
      </c>
    </row>
    <row r="1810" spans="2:7" ht="20.100000000000001" customHeight="1">
      <c r="B1810" s="11"/>
      <c r="C1810" s="11"/>
      <c r="D1810" s="15"/>
      <c r="E1810" s="11"/>
      <c r="F1810" s="16"/>
      <c r="G1810" s="53" t="str">
        <f t="shared" si="29"/>
        <v xml:space="preserve"> </v>
      </c>
    </row>
    <row r="1811" spans="2:7" ht="20.100000000000001" customHeight="1">
      <c r="B1811" s="11"/>
      <c r="C1811" s="11"/>
      <c r="D1811" s="15"/>
      <c r="E1811" s="11"/>
      <c r="F1811" s="16"/>
      <c r="G1811" s="53" t="str">
        <f t="shared" si="29"/>
        <v xml:space="preserve"> </v>
      </c>
    </row>
    <row r="1812" spans="2:7" ht="20.100000000000001" customHeight="1">
      <c r="B1812" s="11"/>
      <c r="C1812" s="11"/>
      <c r="D1812" s="15"/>
      <c r="E1812" s="11"/>
      <c r="F1812" s="16"/>
      <c r="G1812" s="53" t="str">
        <f t="shared" si="29"/>
        <v xml:space="preserve"> </v>
      </c>
    </row>
    <row r="1813" spans="2:7" ht="20.100000000000001" customHeight="1">
      <c r="B1813" s="11"/>
      <c r="C1813" s="11"/>
      <c r="D1813" s="15"/>
      <c r="E1813" s="11"/>
      <c r="F1813" s="16"/>
      <c r="G1813" s="53" t="str">
        <f t="shared" si="29"/>
        <v xml:space="preserve"> </v>
      </c>
    </row>
    <row r="1814" spans="2:7" ht="20.100000000000001" customHeight="1">
      <c r="B1814" s="11"/>
      <c r="C1814" s="11"/>
      <c r="D1814" s="15"/>
      <c r="E1814" s="11"/>
      <c r="F1814" s="16"/>
      <c r="G1814" s="53" t="str">
        <f t="shared" si="29"/>
        <v xml:space="preserve"> </v>
      </c>
    </row>
    <row r="1815" spans="2:7" ht="20.100000000000001" customHeight="1">
      <c r="B1815" s="11"/>
      <c r="C1815" s="11"/>
      <c r="D1815" s="15"/>
      <c r="E1815" s="11"/>
      <c r="F1815" s="16"/>
      <c r="G1815" s="53" t="str">
        <f t="shared" si="29"/>
        <v xml:space="preserve"> </v>
      </c>
    </row>
    <row r="1816" spans="2:7" ht="20.100000000000001" customHeight="1">
      <c r="B1816" s="11"/>
      <c r="C1816" s="11"/>
      <c r="D1816" s="15"/>
      <c r="E1816" s="11"/>
      <c r="F1816" s="16"/>
      <c r="G1816" s="53" t="str">
        <f t="shared" si="29"/>
        <v xml:space="preserve"> </v>
      </c>
    </row>
    <row r="1817" spans="2:7" ht="20.100000000000001" customHeight="1">
      <c r="B1817" s="11"/>
      <c r="C1817" s="11"/>
      <c r="D1817" s="15"/>
      <c r="E1817" s="11"/>
      <c r="F1817" s="16"/>
      <c r="G1817" s="53" t="str">
        <f t="shared" si="29"/>
        <v xml:space="preserve"> </v>
      </c>
    </row>
    <row r="1818" spans="2:7" ht="20.100000000000001" customHeight="1">
      <c r="B1818" s="11"/>
      <c r="C1818" s="11"/>
      <c r="D1818" s="15"/>
      <c r="E1818" s="11"/>
      <c r="F1818" s="16"/>
      <c r="G1818" s="53" t="str">
        <f t="shared" si="29"/>
        <v xml:space="preserve"> </v>
      </c>
    </row>
    <row r="1819" spans="2:7" ht="20.100000000000001" customHeight="1">
      <c r="B1819" s="11"/>
      <c r="C1819" s="11"/>
      <c r="D1819" s="15"/>
      <c r="E1819" s="11"/>
      <c r="F1819" s="16"/>
      <c r="G1819" s="53" t="str">
        <f t="shared" si="29"/>
        <v xml:space="preserve"> </v>
      </c>
    </row>
    <row r="1820" spans="2:7" ht="20.100000000000001" customHeight="1">
      <c r="B1820" s="11"/>
      <c r="C1820" s="11"/>
      <c r="D1820" s="15"/>
      <c r="E1820" s="11"/>
      <c r="F1820" s="16"/>
      <c r="G1820" s="53" t="str">
        <f t="shared" si="29"/>
        <v xml:space="preserve"> </v>
      </c>
    </row>
    <row r="1821" spans="2:7" ht="20.100000000000001" customHeight="1">
      <c r="B1821" s="11"/>
      <c r="C1821" s="11"/>
      <c r="D1821" s="15"/>
      <c r="E1821" s="11"/>
      <c r="F1821" s="16"/>
      <c r="G1821" s="53" t="str">
        <f t="shared" si="29"/>
        <v xml:space="preserve"> </v>
      </c>
    </row>
    <row r="1822" spans="2:7" ht="20.100000000000001" customHeight="1">
      <c r="B1822" s="11"/>
      <c r="C1822" s="11"/>
      <c r="D1822" s="15"/>
      <c r="E1822" s="11"/>
      <c r="F1822" s="16"/>
      <c r="G1822" s="53" t="str">
        <f t="shared" si="29"/>
        <v xml:space="preserve"> </v>
      </c>
    </row>
    <row r="1823" spans="2:7" ht="20.100000000000001" customHeight="1">
      <c r="B1823" s="11"/>
      <c r="C1823" s="11"/>
      <c r="D1823" s="15"/>
      <c r="E1823" s="11"/>
      <c r="F1823" s="16"/>
      <c r="G1823" s="53" t="str">
        <f t="shared" si="29"/>
        <v xml:space="preserve"> </v>
      </c>
    </row>
    <row r="1824" spans="2:7" ht="20.100000000000001" customHeight="1">
      <c r="B1824" s="11"/>
      <c r="C1824" s="11"/>
      <c r="D1824" s="15"/>
      <c r="E1824" s="11"/>
      <c r="F1824" s="16"/>
      <c r="G1824" s="53" t="str">
        <f t="shared" si="29"/>
        <v xml:space="preserve"> </v>
      </c>
    </row>
    <row r="1825" spans="2:7" ht="20.100000000000001" customHeight="1">
      <c r="B1825" s="11"/>
      <c r="C1825" s="11"/>
      <c r="D1825" s="15"/>
      <c r="E1825" s="11"/>
      <c r="F1825" s="16"/>
      <c r="G1825" s="53" t="str">
        <f t="shared" si="29"/>
        <v xml:space="preserve"> </v>
      </c>
    </row>
    <row r="1826" spans="2:7" ht="20.100000000000001" customHeight="1">
      <c r="B1826" s="11"/>
      <c r="C1826" s="11"/>
      <c r="D1826" s="15"/>
      <c r="E1826" s="11"/>
      <c r="F1826" s="16"/>
      <c r="G1826" s="53" t="str">
        <f t="shared" ref="G1826:G1889" si="30">IFERROR(IF(ISBLANK(C1826)," ",IF(ISBLANK(D1826),"NUM ARBOL",IF(ISBLANK(E1826),"DAP",IF(ISBLANK(F1826),"ALTURA",IF($E$33="DAP (cm)",PI()*((E1826/100)^2)/4*F1826*$F$9,IF($E$33="CAP (cm)",PI()*((E1826/PI()/100)^2)/4*F1826*$F$9))))))," ")</f>
        <v xml:space="preserve"> </v>
      </c>
    </row>
    <row r="1827" spans="2:7" ht="20.100000000000001" customHeight="1">
      <c r="B1827" s="11"/>
      <c r="C1827" s="11"/>
      <c r="D1827" s="15"/>
      <c r="E1827" s="11"/>
      <c r="F1827" s="16"/>
      <c r="G1827" s="53" t="str">
        <f t="shared" si="30"/>
        <v xml:space="preserve"> </v>
      </c>
    </row>
    <row r="1828" spans="2:7" ht="20.100000000000001" customHeight="1">
      <c r="B1828" s="11"/>
      <c r="C1828" s="11"/>
      <c r="D1828" s="15"/>
      <c r="E1828" s="11"/>
      <c r="F1828" s="16"/>
      <c r="G1828" s="53" t="str">
        <f t="shared" si="30"/>
        <v xml:space="preserve"> </v>
      </c>
    </row>
    <row r="1829" spans="2:7" ht="20.100000000000001" customHeight="1">
      <c r="B1829" s="11"/>
      <c r="C1829" s="11"/>
      <c r="D1829" s="15"/>
      <c r="E1829" s="11"/>
      <c r="F1829" s="16"/>
      <c r="G1829" s="53" t="str">
        <f t="shared" si="30"/>
        <v xml:space="preserve"> </v>
      </c>
    </row>
    <row r="1830" spans="2:7" ht="20.100000000000001" customHeight="1">
      <c r="B1830" s="11"/>
      <c r="C1830" s="11"/>
      <c r="D1830" s="15"/>
      <c r="E1830" s="11"/>
      <c r="F1830" s="16"/>
      <c r="G1830" s="53" t="str">
        <f t="shared" si="30"/>
        <v xml:space="preserve"> </v>
      </c>
    </row>
    <row r="1831" spans="2:7" ht="20.100000000000001" customHeight="1">
      <c r="B1831" s="11"/>
      <c r="C1831" s="11"/>
      <c r="D1831" s="15"/>
      <c r="E1831" s="11"/>
      <c r="F1831" s="16"/>
      <c r="G1831" s="53" t="str">
        <f t="shared" si="30"/>
        <v xml:space="preserve"> </v>
      </c>
    </row>
    <row r="1832" spans="2:7" ht="20.100000000000001" customHeight="1">
      <c r="B1832" s="11"/>
      <c r="C1832" s="11"/>
      <c r="D1832" s="15"/>
      <c r="E1832" s="11"/>
      <c r="F1832" s="16"/>
      <c r="G1832" s="53" t="str">
        <f t="shared" si="30"/>
        <v xml:space="preserve"> </v>
      </c>
    </row>
    <row r="1833" spans="2:7" ht="20.100000000000001" customHeight="1">
      <c r="B1833" s="11"/>
      <c r="C1833" s="11"/>
      <c r="D1833" s="15"/>
      <c r="E1833" s="11"/>
      <c r="F1833" s="16"/>
      <c r="G1833" s="53" t="str">
        <f t="shared" si="30"/>
        <v xml:space="preserve"> </v>
      </c>
    </row>
    <row r="1834" spans="2:7" ht="20.100000000000001" customHeight="1">
      <c r="B1834" s="11"/>
      <c r="C1834" s="11"/>
      <c r="D1834" s="15"/>
      <c r="E1834" s="11"/>
      <c r="F1834" s="16"/>
      <c r="G1834" s="53" t="str">
        <f t="shared" si="30"/>
        <v xml:space="preserve"> </v>
      </c>
    </row>
    <row r="1835" spans="2:7" ht="20.100000000000001" customHeight="1">
      <c r="B1835" s="11"/>
      <c r="C1835" s="11"/>
      <c r="D1835" s="15"/>
      <c r="E1835" s="11"/>
      <c r="F1835" s="16"/>
      <c r="G1835" s="53" t="str">
        <f t="shared" si="30"/>
        <v xml:space="preserve"> </v>
      </c>
    </row>
    <row r="1836" spans="2:7" ht="20.100000000000001" customHeight="1">
      <c r="B1836" s="11"/>
      <c r="C1836" s="11"/>
      <c r="D1836" s="15"/>
      <c r="E1836" s="11"/>
      <c r="F1836" s="16"/>
      <c r="G1836" s="53" t="str">
        <f t="shared" si="30"/>
        <v xml:space="preserve"> </v>
      </c>
    </row>
    <row r="1837" spans="2:7" ht="20.100000000000001" customHeight="1">
      <c r="B1837" s="11"/>
      <c r="C1837" s="11"/>
      <c r="D1837" s="15"/>
      <c r="E1837" s="11"/>
      <c r="F1837" s="16"/>
      <c r="G1837" s="53" t="str">
        <f t="shared" si="30"/>
        <v xml:space="preserve"> </v>
      </c>
    </row>
    <row r="1838" spans="2:7" ht="20.100000000000001" customHeight="1">
      <c r="B1838" s="11"/>
      <c r="C1838" s="11"/>
      <c r="D1838" s="15"/>
      <c r="E1838" s="11"/>
      <c r="F1838" s="16"/>
      <c r="G1838" s="53" t="str">
        <f t="shared" si="30"/>
        <v xml:space="preserve"> </v>
      </c>
    </row>
    <row r="1839" spans="2:7" ht="20.100000000000001" customHeight="1">
      <c r="B1839" s="11"/>
      <c r="C1839" s="11"/>
      <c r="D1839" s="15"/>
      <c r="E1839" s="11"/>
      <c r="F1839" s="16"/>
      <c r="G1839" s="53" t="str">
        <f t="shared" si="30"/>
        <v xml:space="preserve"> </v>
      </c>
    </row>
    <row r="1840" spans="2:7" ht="20.100000000000001" customHeight="1">
      <c r="B1840" s="11"/>
      <c r="C1840" s="11"/>
      <c r="D1840" s="15"/>
      <c r="E1840" s="11"/>
      <c r="F1840" s="16"/>
      <c r="G1840" s="53" t="str">
        <f t="shared" si="30"/>
        <v xml:space="preserve"> </v>
      </c>
    </row>
    <row r="1841" spans="2:7" ht="20.100000000000001" customHeight="1">
      <c r="B1841" s="11"/>
      <c r="C1841" s="11"/>
      <c r="D1841" s="15"/>
      <c r="E1841" s="11"/>
      <c r="F1841" s="16"/>
      <c r="G1841" s="53" t="str">
        <f t="shared" si="30"/>
        <v xml:space="preserve"> </v>
      </c>
    </row>
    <row r="1842" spans="2:7" ht="20.100000000000001" customHeight="1">
      <c r="B1842" s="11"/>
      <c r="C1842" s="11"/>
      <c r="D1842" s="15"/>
      <c r="E1842" s="11"/>
      <c r="F1842" s="16"/>
      <c r="G1842" s="53" t="str">
        <f t="shared" si="30"/>
        <v xml:space="preserve"> </v>
      </c>
    </row>
    <row r="1843" spans="2:7" ht="20.100000000000001" customHeight="1">
      <c r="B1843" s="11"/>
      <c r="C1843" s="11"/>
      <c r="D1843" s="15"/>
      <c r="E1843" s="11"/>
      <c r="F1843" s="16"/>
      <c r="G1843" s="53" t="str">
        <f t="shared" si="30"/>
        <v xml:space="preserve"> </v>
      </c>
    </row>
    <row r="1844" spans="2:7" ht="20.100000000000001" customHeight="1">
      <c r="B1844" s="11"/>
      <c r="C1844" s="11"/>
      <c r="D1844" s="15"/>
      <c r="E1844" s="11"/>
      <c r="F1844" s="16"/>
      <c r="G1844" s="53" t="str">
        <f t="shared" si="30"/>
        <v xml:space="preserve"> </v>
      </c>
    </row>
    <row r="1845" spans="2:7" ht="20.100000000000001" customHeight="1">
      <c r="B1845" s="11"/>
      <c r="C1845" s="11"/>
      <c r="D1845" s="15"/>
      <c r="E1845" s="11"/>
      <c r="F1845" s="16"/>
      <c r="G1845" s="53" t="str">
        <f t="shared" si="30"/>
        <v xml:space="preserve"> </v>
      </c>
    </row>
    <row r="1846" spans="2:7" ht="20.100000000000001" customHeight="1">
      <c r="B1846" s="11"/>
      <c r="C1846" s="11"/>
      <c r="D1846" s="15"/>
      <c r="E1846" s="11"/>
      <c r="F1846" s="16"/>
      <c r="G1846" s="53" t="str">
        <f t="shared" si="30"/>
        <v xml:space="preserve"> </v>
      </c>
    </row>
    <row r="1847" spans="2:7" ht="20.100000000000001" customHeight="1">
      <c r="B1847" s="11"/>
      <c r="C1847" s="11"/>
      <c r="D1847" s="15"/>
      <c r="E1847" s="11"/>
      <c r="F1847" s="16"/>
      <c r="G1847" s="53" t="str">
        <f t="shared" si="30"/>
        <v xml:space="preserve"> </v>
      </c>
    </row>
    <row r="1848" spans="2:7" ht="20.100000000000001" customHeight="1">
      <c r="B1848" s="11"/>
      <c r="C1848" s="11"/>
      <c r="D1848" s="15"/>
      <c r="E1848" s="11"/>
      <c r="F1848" s="16"/>
      <c r="G1848" s="53" t="str">
        <f t="shared" si="30"/>
        <v xml:space="preserve"> </v>
      </c>
    </row>
    <row r="1849" spans="2:7" ht="20.100000000000001" customHeight="1">
      <c r="B1849" s="11"/>
      <c r="C1849" s="11"/>
      <c r="D1849" s="15"/>
      <c r="E1849" s="11"/>
      <c r="F1849" s="16"/>
      <c r="G1849" s="53" t="str">
        <f t="shared" si="30"/>
        <v xml:space="preserve"> </v>
      </c>
    </row>
    <row r="1850" spans="2:7" ht="20.100000000000001" customHeight="1">
      <c r="B1850" s="11"/>
      <c r="C1850" s="11"/>
      <c r="D1850" s="15"/>
      <c r="E1850" s="11"/>
      <c r="F1850" s="16"/>
      <c r="G1850" s="53" t="str">
        <f t="shared" si="30"/>
        <v xml:space="preserve"> </v>
      </c>
    </row>
    <row r="1851" spans="2:7" ht="20.100000000000001" customHeight="1">
      <c r="B1851" s="11"/>
      <c r="C1851" s="11"/>
      <c r="D1851" s="15"/>
      <c r="E1851" s="11"/>
      <c r="F1851" s="16"/>
      <c r="G1851" s="53" t="str">
        <f t="shared" si="30"/>
        <v xml:space="preserve"> </v>
      </c>
    </row>
    <row r="1852" spans="2:7" ht="20.100000000000001" customHeight="1">
      <c r="B1852" s="11"/>
      <c r="C1852" s="11"/>
      <c r="D1852" s="15"/>
      <c r="E1852" s="11"/>
      <c r="F1852" s="16"/>
      <c r="G1852" s="53" t="str">
        <f t="shared" si="30"/>
        <v xml:space="preserve"> </v>
      </c>
    </row>
    <row r="1853" spans="2:7" ht="20.100000000000001" customHeight="1">
      <c r="B1853" s="11"/>
      <c r="C1853" s="11"/>
      <c r="D1853" s="15"/>
      <c r="E1853" s="11"/>
      <c r="F1853" s="16"/>
      <c r="G1853" s="53" t="str">
        <f t="shared" si="30"/>
        <v xml:space="preserve"> </v>
      </c>
    </row>
    <row r="1854" spans="2:7" ht="20.100000000000001" customHeight="1">
      <c r="B1854" s="11"/>
      <c r="C1854" s="11"/>
      <c r="D1854" s="15"/>
      <c r="E1854" s="11"/>
      <c r="F1854" s="16"/>
      <c r="G1854" s="53" t="str">
        <f t="shared" si="30"/>
        <v xml:space="preserve"> </v>
      </c>
    </row>
    <row r="1855" spans="2:7" ht="20.100000000000001" customHeight="1">
      <c r="B1855" s="11"/>
      <c r="C1855" s="11"/>
      <c r="D1855" s="15"/>
      <c r="E1855" s="11"/>
      <c r="F1855" s="16"/>
      <c r="G1855" s="53" t="str">
        <f t="shared" si="30"/>
        <v xml:space="preserve"> </v>
      </c>
    </row>
    <row r="1856" spans="2:7" ht="20.100000000000001" customHeight="1">
      <c r="B1856" s="11"/>
      <c r="C1856" s="11"/>
      <c r="D1856" s="15"/>
      <c r="E1856" s="11"/>
      <c r="F1856" s="16"/>
      <c r="G1856" s="53" t="str">
        <f t="shared" si="30"/>
        <v xml:space="preserve"> </v>
      </c>
    </row>
    <row r="1857" spans="2:7" ht="20.100000000000001" customHeight="1">
      <c r="B1857" s="11"/>
      <c r="C1857" s="11"/>
      <c r="D1857" s="15"/>
      <c r="E1857" s="11"/>
      <c r="F1857" s="16"/>
      <c r="G1857" s="53" t="str">
        <f t="shared" si="30"/>
        <v xml:space="preserve"> </v>
      </c>
    </row>
    <row r="1858" spans="2:7" ht="20.100000000000001" customHeight="1">
      <c r="B1858" s="11"/>
      <c r="C1858" s="11"/>
      <c r="D1858" s="15"/>
      <c r="E1858" s="11"/>
      <c r="F1858" s="16"/>
      <c r="G1858" s="53" t="str">
        <f t="shared" si="30"/>
        <v xml:space="preserve"> </v>
      </c>
    </row>
    <row r="1859" spans="2:7" ht="20.100000000000001" customHeight="1">
      <c r="B1859" s="11"/>
      <c r="C1859" s="11"/>
      <c r="D1859" s="15"/>
      <c r="E1859" s="11"/>
      <c r="F1859" s="16"/>
      <c r="G1859" s="53" t="str">
        <f t="shared" si="30"/>
        <v xml:space="preserve"> </v>
      </c>
    </row>
    <row r="1860" spans="2:7" ht="20.100000000000001" customHeight="1">
      <c r="B1860" s="11"/>
      <c r="C1860" s="11"/>
      <c r="D1860" s="15"/>
      <c r="E1860" s="11"/>
      <c r="F1860" s="16"/>
      <c r="G1860" s="53" t="str">
        <f t="shared" si="30"/>
        <v xml:space="preserve"> </v>
      </c>
    </row>
    <row r="1861" spans="2:7" ht="20.100000000000001" customHeight="1">
      <c r="B1861" s="11"/>
      <c r="C1861" s="11"/>
      <c r="D1861" s="15"/>
      <c r="E1861" s="11"/>
      <c r="F1861" s="16"/>
      <c r="G1861" s="53" t="str">
        <f t="shared" si="30"/>
        <v xml:space="preserve"> </v>
      </c>
    </row>
    <row r="1862" spans="2:7" ht="20.100000000000001" customHeight="1">
      <c r="B1862" s="11"/>
      <c r="C1862" s="11"/>
      <c r="D1862" s="15"/>
      <c r="E1862" s="11"/>
      <c r="F1862" s="16"/>
      <c r="G1862" s="53" t="str">
        <f t="shared" si="30"/>
        <v xml:space="preserve"> </v>
      </c>
    </row>
    <row r="1863" spans="2:7" ht="20.100000000000001" customHeight="1">
      <c r="B1863" s="11"/>
      <c r="C1863" s="11"/>
      <c r="D1863" s="15"/>
      <c r="E1863" s="11"/>
      <c r="F1863" s="16"/>
      <c r="G1863" s="53" t="str">
        <f t="shared" si="30"/>
        <v xml:space="preserve"> </v>
      </c>
    </row>
    <row r="1864" spans="2:7" ht="20.100000000000001" customHeight="1">
      <c r="B1864" s="11"/>
      <c r="C1864" s="11"/>
      <c r="D1864" s="15"/>
      <c r="E1864" s="11"/>
      <c r="F1864" s="16"/>
      <c r="G1864" s="53" t="str">
        <f t="shared" si="30"/>
        <v xml:space="preserve"> </v>
      </c>
    </row>
    <row r="1865" spans="2:7" ht="20.100000000000001" customHeight="1">
      <c r="B1865" s="11"/>
      <c r="C1865" s="11"/>
      <c r="D1865" s="15"/>
      <c r="E1865" s="11"/>
      <c r="F1865" s="16"/>
      <c r="G1865" s="53" t="str">
        <f t="shared" si="30"/>
        <v xml:space="preserve"> </v>
      </c>
    </row>
    <row r="1866" spans="2:7" ht="20.100000000000001" customHeight="1">
      <c r="B1866" s="11"/>
      <c r="C1866" s="11"/>
      <c r="D1866" s="15"/>
      <c r="E1866" s="11"/>
      <c r="F1866" s="16"/>
      <c r="G1866" s="53" t="str">
        <f t="shared" si="30"/>
        <v xml:space="preserve"> </v>
      </c>
    </row>
    <row r="1867" spans="2:7" ht="20.100000000000001" customHeight="1">
      <c r="B1867" s="11"/>
      <c r="C1867" s="11"/>
      <c r="D1867" s="15"/>
      <c r="E1867" s="11"/>
      <c r="F1867" s="16"/>
      <c r="G1867" s="53" t="str">
        <f t="shared" si="30"/>
        <v xml:space="preserve"> </v>
      </c>
    </row>
    <row r="1868" spans="2:7" ht="20.100000000000001" customHeight="1">
      <c r="B1868" s="11"/>
      <c r="C1868" s="11"/>
      <c r="D1868" s="15"/>
      <c r="E1868" s="11"/>
      <c r="F1868" s="16"/>
      <c r="G1868" s="53" t="str">
        <f t="shared" si="30"/>
        <v xml:space="preserve"> </v>
      </c>
    </row>
    <row r="1869" spans="2:7" ht="20.100000000000001" customHeight="1">
      <c r="B1869" s="11"/>
      <c r="C1869" s="11"/>
      <c r="D1869" s="15"/>
      <c r="E1869" s="11"/>
      <c r="F1869" s="16"/>
      <c r="G1869" s="53" t="str">
        <f t="shared" si="30"/>
        <v xml:space="preserve"> </v>
      </c>
    </row>
    <row r="1870" spans="2:7" ht="20.100000000000001" customHeight="1">
      <c r="B1870" s="11"/>
      <c r="C1870" s="11"/>
      <c r="D1870" s="15"/>
      <c r="E1870" s="11"/>
      <c r="F1870" s="16"/>
      <c r="G1870" s="53" t="str">
        <f t="shared" si="30"/>
        <v xml:space="preserve"> </v>
      </c>
    </row>
    <row r="1871" spans="2:7" ht="20.100000000000001" customHeight="1">
      <c r="B1871" s="11"/>
      <c r="C1871" s="11"/>
      <c r="D1871" s="15"/>
      <c r="E1871" s="11"/>
      <c r="F1871" s="16"/>
      <c r="G1871" s="53" t="str">
        <f t="shared" si="30"/>
        <v xml:space="preserve"> </v>
      </c>
    </row>
    <row r="1872" spans="2:7" ht="20.100000000000001" customHeight="1">
      <c r="B1872" s="11"/>
      <c r="C1872" s="11"/>
      <c r="D1872" s="15"/>
      <c r="E1872" s="11"/>
      <c r="F1872" s="16"/>
      <c r="G1872" s="53" t="str">
        <f t="shared" si="30"/>
        <v xml:space="preserve"> </v>
      </c>
    </row>
    <row r="1873" spans="2:7" ht="20.100000000000001" customHeight="1">
      <c r="B1873" s="11"/>
      <c r="C1873" s="11"/>
      <c r="D1873" s="15"/>
      <c r="E1873" s="11"/>
      <c r="F1873" s="16"/>
      <c r="G1873" s="53" t="str">
        <f t="shared" si="30"/>
        <v xml:space="preserve"> </v>
      </c>
    </row>
    <row r="1874" spans="2:7" ht="20.100000000000001" customHeight="1">
      <c r="B1874" s="11"/>
      <c r="C1874" s="11"/>
      <c r="D1874" s="15"/>
      <c r="E1874" s="11"/>
      <c r="F1874" s="16"/>
      <c r="G1874" s="53" t="str">
        <f t="shared" si="30"/>
        <v xml:space="preserve"> </v>
      </c>
    </row>
    <row r="1875" spans="2:7" ht="20.100000000000001" customHeight="1">
      <c r="B1875" s="11"/>
      <c r="C1875" s="11"/>
      <c r="D1875" s="15"/>
      <c r="E1875" s="11"/>
      <c r="F1875" s="16"/>
      <c r="G1875" s="53" t="str">
        <f t="shared" si="30"/>
        <v xml:space="preserve"> </v>
      </c>
    </row>
    <row r="1876" spans="2:7" ht="20.100000000000001" customHeight="1">
      <c r="B1876" s="11"/>
      <c r="C1876" s="11"/>
      <c r="D1876" s="15"/>
      <c r="E1876" s="11"/>
      <c r="F1876" s="16"/>
      <c r="G1876" s="53" t="str">
        <f t="shared" si="30"/>
        <v xml:space="preserve"> </v>
      </c>
    </row>
    <row r="1877" spans="2:7" ht="20.100000000000001" customHeight="1">
      <c r="B1877" s="11"/>
      <c r="C1877" s="11"/>
      <c r="D1877" s="15"/>
      <c r="E1877" s="11"/>
      <c r="F1877" s="16"/>
      <c r="G1877" s="53" t="str">
        <f t="shared" si="30"/>
        <v xml:space="preserve"> </v>
      </c>
    </row>
    <row r="1878" spans="2:7" ht="20.100000000000001" customHeight="1">
      <c r="B1878" s="11"/>
      <c r="C1878" s="11"/>
      <c r="D1878" s="15"/>
      <c r="E1878" s="11"/>
      <c r="F1878" s="16"/>
      <c r="G1878" s="53" t="str">
        <f t="shared" si="30"/>
        <v xml:space="preserve"> </v>
      </c>
    </row>
    <row r="1879" spans="2:7" ht="20.100000000000001" customHeight="1">
      <c r="B1879" s="11"/>
      <c r="C1879" s="11"/>
      <c r="D1879" s="15"/>
      <c r="E1879" s="11"/>
      <c r="F1879" s="16"/>
      <c r="G1879" s="53" t="str">
        <f t="shared" si="30"/>
        <v xml:space="preserve"> </v>
      </c>
    </row>
    <row r="1880" spans="2:7" ht="20.100000000000001" customHeight="1">
      <c r="B1880" s="11"/>
      <c r="C1880" s="11"/>
      <c r="D1880" s="15"/>
      <c r="E1880" s="11"/>
      <c r="F1880" s="16"/>
      <c r="G1880" s="53" t="str">
        <f t="shared" si="30"/>
        <v xml:space="preserve"> </v>
      </c>
    </row>
    <row r="1881" spans="2:7" ht="20.100000000000001" customHeight="1">
      <c r="B1881" s="11"/>
      <c r="C1881" s="11"/>
      <c r="D1881" s="15"/>
      <c r="E1881" s="11"/>
      <c r="F1881" s="16"/>
      <c r="G1881" s="53" t="str">
        <f t="shared" si="30"/>
        <v xml:space="preserve"> </v>
      </c>
    </row>
    <row r="1882" spans="2:7" ht="20.100000000000001" customHeight="1">
      <c r="B1882" s="11"/>
      <c r="C1882" s="11"/>
      <c r="D1882" s="15"/>
      <c r="E1882" s="11"/>
      <c r="F1882" s="16"/>
      <c r="G1882" s="53" t="str">
        <f t="shared" si="30"/>
        <v xml:space="preserve"> </v>
      </c>
    </row>
    <row r="1883" spans="2:7" ht="20.100000000000001" customHeight="1">
      <c r="B1883" s="11"/>
      <c r="C1883" s="11"/>
      <c r="D1883" s="15"/>
      <c r="E1883" s="11"/>
      <c r="F1883" s="16"/>
      <c r="G1883" s="53" t="str">
        <f t="shared" si="30"/>
        <v xml:space="preserve"> </v>
      </c>
    </row>
    <row r="1884" spans="2:7" ht="20.100000000000001" customHeight="1">
      <c r="B1884" s="11"/>
      <c r="C1884" s="11"/>
      <c r="D1884" s="15"/>
      <c r="E1884" s="11"/>
      <c r="F1884" s="16"/>
      <c r="G1884" s="53" t="str">
        <f t="shared" si="30"/>
        <v xml:space="preserve"> </v>
      </c>
    </row>
    <row r="1885" spans="2:7" ht="20.100000000000001" customHeight="1">
      <c r="B1885" s="11"/>
      <c r="C1885" s="11"/>
      <c r="D1885" s="15"/>
      <c r="E1885" s="11"/>
      <c r="F1885" s="16"/>
      <c r="G1885" s="53" t="str">
        <f t="shared" si="30"/>
        <v xml:space="preserve"> </v>
      </c>
    </row>
    <row r="1886" spans="2:7" ht="20.100000000000001" customHeight="1">
      <c r="B1886" s="11"/>
      <c r="C1886" s="11"/>
      <c r="D1886" s="15"/>
      <c r="E1886" s="11"/>
      <c r="F1886" s="16"/>
      <c r="G1886" s="53" t="str">
        <f t="shared" si="30"/>
        <v xml:space="preserve"> </v>
      </c>
    </row>
    <row r="1887" spans="2:7" ht="20.100000000000001" customHeight="1">
      <c r="B1887" s="11"/>
      <c r="C1887" s="11"/>
      <c r="D1887" s="15"/>
      <c r="E1887" s="11"/>
      <c r="F1887" s="16"/>
      <c r="G1887" s="53" t="str">
        <f t="shared" si="30"/>
        <v xml:space="preserve"> </v>
      </c>
    </row>
    <row r="1888" spans="2:7" ht="20.100000000000001" customHeight="1">
      <c r="B1888" s="11"/>
      <c r="C1888" s="11"/>
      <c r="D1888" s="15"/>
      <c r="E1888" s="11"/>
      <c r="F1888" s="16"/>
      <c r="G1888" s="53" t="str">
        <f t="shared" si="30"/>
        <v xml:space="preserve"> </v>
      </c>
    </row>
    <row r="1889" spans="2:7" ht="20.100000000000001" customHeight="1">
      <c r="B1889" s="11"/>
      <c r="C1889" s="11"/>
      <c r="D1889" s="15"/>
      <c r="E1889" s="11"/>
      <c r="F1889" s="16"/>
      <c r="G1889" s="53" t="str">
        <f t="shared" si="30"/>
        <v xml:space="preserve"> </v>
      </c>
    </row>
    <row r="1890" spans="2:7" ht="20.100000000000001" customHeight="1">
      <c r="B1890" s="11"/>
      <c r="C1890" s="11"/>
      <c r="D1890" s="15"/>
      <c r="E1890" s="11"/>
      <c r="F1890" s="16"/>
      <c r="G1890" s="53" t="str">
        <f t="shared" ref="G1890:G1953" si="31">IFERROR(IF(ISBLANK(C1890)," ",IF(ISBLANK(D1890),"NUM ARBOL",IF(ISBLANK(E1890),"DAP",IF(ISBLANK(F1890),"ALTURA",IF($E$33="DAP (cm)",PI()*((E1890/100)^2)/4*F1890*$F$9,IF($E$33="CAP (cm)",PI()*((E1890/PI()/100)^2)/4*F1890*$F$9))))))," ")</f>
        <v xml:space="preserve"> </v>
      </c>
    </row>
    <row r="1891" spans="2:7" ht="20.100000000000001" customHeight="1">
      <c r="B1891" s="11"/>
      <c r="C1891" s="11"/>
      <c r="D1891" s="15"/>
      <c r="E1891" s="11"/>
      <c r="F1891" s="16"/>
      <c r="G1891" s="53" t="str">
        <f t="shared" si="31"/>
        <v xml:space="preserve"> </v>
      </c>
    </row>
    <row r="1892" spans="2:7" ht="20.100000000000001" customHeight="1">
      <c r="B1892" s="11"/>
      <c r="C1892" s="11"/>
      <c r="D1892" s="15"/>
      <c r="E1892" s="11"/>
      <c r="F1892" s="16"/>
      <c r="G1892" s="53" t="str">
        <f t="shared" si="31"/>
        <v xml:space="preserve"> </v>
      </c>
    </row>
    <row r="1893" spans="2:7" ht="20.100000000000001" customHeight="1">
      <c r="B1893" s="11"/>
      <c r="C1893" s="11"/>
      <c r="D1893" s="15"/>
      <c r="E1893" s="11"/>
      <c r="F1893" s="16"/>
      <c r="G1893" s="53" t="str">
        <f t="shared" si="31"/>
        <v xml:space="preserve"> </v>
      </c>
    </row>
    <row r="1894" spans="2:7" ht="20.100000000000001" customHeight="1">
      <c r="B1894" s="11"/>
      <c r="C1894" s="11"/>
      <c r="D1894" s="15"/>
      <c r="E1894" s="11"/>
      <c r="F1894" s="16"/>
      <c r="G1894" s="53" t="str">
        <f t="shared" si="31"/>
        <v xml:space="preserve"> </v>
      </c>
    </row>
    <row r="1895" spans="2:7" ht="20.100000000000001" customHeight="1">
      <c r="B1895" s="11"/>
      <c r="C1895" s="11"/>
      <c r="D1895" s="15"/>
      <c r="E1895" s="11"/>
      <c r="F1895" s="16"/>
      <c r="G1895" s="53" t="str">
        <f t="shared" si="31"/>
        <v xml:space="preserve"> </v>
      </c>
    </row>
    <row r="1896" spans="2:7" ht="20.100000000000001" customHeight="1">
      <c r="B1896" s="11"/>
      <c r="C1896" s="11"/>
      <c r="D1896" s="15"/>
      <c r="E1896" s="11"/>
      <c r="F1896" s="16"/>
      <c r="G1896" s="53" t="str">
        <f t="shared" si="31"/>
        <v xml:space="preserve"> </v>
      </c>
    </row>
    <row r="1897" spans="2:7" ht="20.100000000000001" customHeight="1">
      <c r="B1897" s="11"/>
      <c r="C1897" s="11"/>
      <c r="D1897" s="15"/>
      <c r="E1897" s="11"/>
      <c r="F1897" s="16"/>
      <c r="G1897" s="53" t="str">
        <f t="shared" si="31"/>
        <v xml:space="preserve"> </v>
      </c>
    </row>
    <row r="1898" spans="2:7" ht="20.100000000000001" customHeight="1">
      <c r="B1898" s="11"/>
      <c r="C1898" s="11"/>
      <c r="D1898" s="15"/>
      <c r="E1898" s="11"/>
      <c r="F1898" s="16"/>
      <c r="G1898" s="53" t="str">
        <f t="shared" si="31"/>
        <v xml:space="preserve"> </v>
      </c>
    </row>
    <row r="1899" spans="2:7" ht="20.100000000000001" customHeight="1">
      <c r="B1899" s="11"/>
      <c r="C1899" s="11"/>
      <c r="D1899" s="15"/>
      <c r="E1899" s="11"/>
      <c r="F1899" s="16"/>
      <c r="G1899" s="53" t="str">
        <f t="shared" si="31"/>
        <v xml:space="preserve"> </v>
      </c>
    </row>
    <row r="1900" spans="2:7" ht="20.100000000000001" customHeight="1">
      <c r="B1900" s="11"/>
      <c r="C1900" s="11"/>
      <c r="D1900" s="15"/>
      <c r="E1900" s="11"/>
      <c r="F1900" s="16"/>
      <c r="G1900" s="53" t="str">
        <f t="shared" si="31"/>
        <v xml:space="preserve"> </v>
      </c>
    </row>
    <row r="1901" spans="2:7" ht="20.100000000000001" customHeight="1">
      <c r="B1901" s="11"/>
      <c r="C1901" s="11"/>
      <c r="D1901" s="15"/>
      <c r="E1901" s="11"/>
      <c r="F1901" s="16"/>
      <c r="G1901" s="53" t="str">
        <f t="shared" si="31"/>
        <v xml:space="preserve"> </v>
      </c>
    </row>
    <row r="1902" spans="2:7" ht="20.100000000000001" customHeight="1">
      <c r="B1902" s="11"/>
      <c r="C1902" s="11"/>
      <c r="D1902" s="15"/>
      <c r="E1902" s="11"/>
      <c r="F1902" s="16"/>
      <c r="G1902" s="53" t="str">
        <f t="shared" si="31"/>
        <v xml:space="preserve"> </v>
      </c>
    </row>
    <row r="1903" spans="2:7" ht="20.100000000000001" customHeight="1">
      <c r="B1903" s="11"/>
      <c r="C1903" s="11"/>
      <c r="D1903" s="15"/>
      <c r="E1903" s="11"/>
      <c r="F1903" s="16"/>
      <c r="G1903" s="53" t="str">
        <f t="shared" si="31"/>
        <v xml:space="preserve"> </v>
      </c>
    </row>
    <row r="1904" spans="2:7" ht="20.100000000000001" customHeight="1">
      <c r="B1904" s="11"/>
      <c r="C1904" s="11"/>
      <c r="D1904" s="15"/>
      <c r="E1904" s="11"/>
      <c r="F1904" s="16"/>
      <c r="G1904" s="53" t="str">
        <f t="shared" si="31"/>
        <v xml:space="preserve"> </v>
      </c>
    </row>
    <row r="1905" spans="2:7" ht="20.100000000000001" customHeight="1">
      <c r="B1905" s="11"/>
      <c r="C1905" s="11"/>
      <c r="D1905" s="15"/>
      <c r="E1905" s="11"/>
      <c r="F1905" s="16"/>
      <c r="G1905" s="53" t="str">
        <f t="shared" si="31"/>
        <v xml:space="preserve"> </v>
      </c>
    </row>
    <row r="1906" spans="2:7" ht="20.100000000000001" customHeight="1">
      <c r="B1906" s="11"/>
      <c r="C1906" s="11"/>
      <c r="D1906" s="15"/>
      <c r="E1906" s="11"/>
      <c r="F1906" s="16"/>
      <c r="G1906" s="53" t="str">
        <f t="shared" si="31"/>
        <v xml:space="preserve"> </v>
      </c>
    </row>
    <row r="1907" spans="2:7" ht="20.100000000000001" customHeight="1">
      <c r="B1907" s="11"/>
      <c r="C1907" s="11"/>
      <c r="D1907" s="15"/>
      <c r="E1907" s="11"/>
      <c r="F1907" s="16"/>
      <c r="G1907" s="53" t="str">
        <f t="shared" si="31"/>
        <v xml:space="preserve"> </v>
      </c>
    </row>
    <row r="1908" spans="2:7" ht="20.100000000000001" customHeight="1">
      <c r="B1908" s="11"/>
      <c r="C1908" s="11"/>
      <c r="D1908" s="15"/>
      <c r="E1908" s="11"/>
      <c r="F1908" s="16"/>
      <c r="G1908" s="53" t="str">
        <f t="shared" si="31"/>
        <v xml:space="preserve"> </v>
      </c>
    </row>
    <row r="1909" spans="2:7" ht="20.100000000000001" customHeight="1">
      <c r="B1909" s="11"/>
      <c r="C1909" s="11"/>
      <c r="D1909" s="15"/>
      <c r="E1909" s="11"/>
      <c r="F1909" s="16"/>
      <c r="G1909" s="53" t="str">
        <f t="shared" si="31"/>
        <v xml:space="preserve"> </v>
      </c>
    </row>
    <row r="1910" spans="2:7" ht="20.100000000000001" customHeight="1">
      <c r="B1910" s="11"/>
      <c r="C1910" s="11"/>
      <c r="D1910" s="15"/>
      <c r="E1910" s="11"/>
      <c r="F1910" s="16"/>
      <c r="G1910" s="53" t="str">
        <f t="shared" si="31"/>
        <v xml:space="preserve"> </v>
      </c>
    </row>
    <row r="1911" spans="2:7" ht="20.100000000000001" customHeight="1">
      <c r="B1911" s="11"/>
      <c r="C1911" s="11"/>
      <c r="D1911" s="15"/>
      <c r="E1911" s="11"/>
      <c r="F1911" s="16"/>
      <c r="G1911" s="53" t="str">
        <f t="shared" si="31"/>
        <v xml:space="preserve"> </v>
      </c>
    </row>
    <row r="1912" spans="2:7" ht="20.100000000000001" customHeight="1">
      <c r="B1912" s="11"/>
      <c r="C1912" s="11"/>
      <c r="D1912" s="15"/>
      <c r="E1912" s="11"/>
      <c r="F1912" s="16"/>
      <c r="G1912" s="53" t="str">
        <f t="shared" si="31"/>
        <v xml:space="preserve"> </v>
      </c>
    </row>
    <row r="1913" spans="2:7" ht="20.100000000000001" customHeight="1">
      <c r="B1913" s="11"/>
      <c r="C1913" s="11"/>
      <c r="D1913" s="15"/>
      <c r="E1913" s="11"/>
      <c r="F1913" s="16"/>
      <c r="G1913" s="53" t="str">
        <f t="shared" si="31"/>
        <v xml:space="preserve"> </v>
      </c>
    </row>
    <row r="1914" spans="2:7" ht="20.100000000000001" customHeight="1">
      <c r="B1914" s="11"/>
      <c r="C1914" s="11"/>
      <c r="D1914" s="15"/>
      <c r="E1914" s="11"/>
      <c r="F1914" s="16"/>
      <c r="G1914" s="53" t="str">
        <f t="shared" si="31"/>
        <v xml:space="preserve"> </v>
      </c>
    </row>
    <row r="1915" spans="2:7" ht="20.100000000000001" customHeight="1">
      <c r="B1915" s="11"/>
      <c r="C1915" s="11"/>
      <c r="D1915" s="15"/>
      <c r="E1915" s="11"/>
      <c r="F1915" s="16"/>
      <c r="G1915" s="53" t="str">
        <f t="shared" si="31"/>
        <v xml:space="preserve"> </v>
      </c>
    </row>
    <row r="1916" spans="2:7" ht="20.100000000000001" customHeight="1">
      <c r="B1916" s="11"/>
      <c r="C1916" s="11"/>
      <c r="D1916" s="15"/>
      <c r="E1916" s="11"/>
      <c r="F1916" s="16"/>
      <c r="G1916" s="53" t="str">
        <f t="shared" si="31"/>
        <v xml:space="preserve"> </v>
      </c>
    </row>
    <row r="1917" spans="2:7" ht="20.100000000000001" customHeight="1">
      <c r="B1917" s="11"/>
      <c r="C1917" s="11"/>
      <c r="D1917" s="15"/>
      <c r="E1917" s="11"/>
      <c r="F1917" s="16"/>
      <c r="G1917" s="53" t="str">
        <f t="shared" si="31"/>
        <v xml:space="preserve"> </v>
      </c>
    </row>
    <row r="1918" spans="2:7" ht="20.100000000000001" customHeight="1">
      <c r="B1918" s="11"/>
      <c r="C1918" s="11"/>
      <c r="D1918" s="15"/>
      <c r="E1918" s="11"/>
      <c r="F1918" s="16"/>
      <c r="G1918" s="53" t="str">
        <f t="shared" si="31"/>
        <v xml:space="preserve"> </v>
      </c>
    </row>
    <row r="1919" spans="2:7" ht="20.100000000000001" customHeight="1">
      <c r="B1919" s="11"/>
      <c r="C1919" s="11"/>
      <c r="D1919" s="15"/>
      <c r="E1919" s="11"/>
      <c r="F1919" s="16"/>
      <c r="G1919" s="53" t="str">
        <f t="shared" si="31"/>
        <v xml:space="preserve"> </v>
      </c>
    </row>
    <row r="1920" spans="2:7" ht="20.100000000000001" customHeight="1">
      <c r="B1920" s="11"/>
      <c r="C1920" s="11"/>
      <c r="D1920" s="15"/>
      <c r="E1920" s="11"/>
      <c r="F1920" s="16"/>
      <c r="G1920" s="53" t="str">
        <f t="shared" si="31"/>
        <v xml:space="preserve"> </v>
      </c>
    </row>
    <row r="1921" spans="2:7" ht="20.100000000000001" customHeight="1">
      <c r="B1921" s="11"/>
      <c r="C1921" s="11"/>
      <c r="D1921" s="15"/>
      <c r="E1921" s="11"/>
      <c r="F1921" s="16"/>
      <c r="G1921" s="53" t="str">
        <f t="shared" si="31"/>
        <v xml:space="preserve"> </v>
      </c>
    </row>
    <row r="1922" spans="2:7" ht="20.100000000000001" customHeight="1">
      <c r="B1922" s="11"/>
      <c r="C1922" s="11"/>
      <c r="D1922" s="15"/>
      <c r="E1922" s="11"/>
      <c r="F1922" s="16"/>
      <c r="G1922" s="53" t="str">
        <f t="shared" si="31"/>
        <v xml:space="preserve"> </v>
      </c>
    </row>
    <row r="1923" spans="2:7" ht="20.100000000000001" customHeight="1">
      <c r="B1923" s="11"/>
      <c r="C1923" s="11"/>
      <c r="D1923" s="15"/>
      <c r="E1923" s="11"/>
      <c r="F1923" s="16"/>
      <c r="G1923" s="53" t="str">
        <f t="shared" si="31"/>
        <v xml:space="preserve"> </v>
      </c>
    </row>
    <row r="1924" spans="2:7" ht="20.100000000000001" customHeight="1">
      <c r="B1924" s="11"/>
      <c r="C1924" s="11"/>
      <c r="D1924" s="15"/>
      <c r="E1924" s="11"/>
      <c r="F1924" s="16"/>
      <c r="G1924" s="53" t="str">
        <f t="shared" si="31"/>
        <v xml:space="preserve"> </v>
      </c>
    </row>
    <row r="1925" spans="2:7" ht="20.100000000000001" customHeight="1">
      <c r="B1925" s="11"/>
      <c r="C1925" s="11"/>
      <c r="D1925" s="15"/>
      <c r="E1925" s="11"/>
      <c r="F1925" s="16"/>
      <c r="G1925" s="53" t="str">
        <f t="shared" si="31"/>
        <v xml:space="preserve"> </v>
      </c>
    </row>
    <row r="1926" spans="2:7" ht="20.100000000000001" customHeight="1">
      <c r="B1926" s="11"/>
      <c r="C1926" s="11"/>
      <c r="D1926" s="15"/>
      <c r="E1926" s="11"/>
      <c r="F1926" s="16"/>
      <c r="G1926" s="53" t="str">
        <f t="shared" si="31"/>
        <v xml:space="preserve"> </v>
      </c>
    </row>
    <row r="1927" spans="2:7" ht="20.100000000000001" customHeight="1">
      <c r="B1927" s="11"/>
      <c r="C1927" s="11"/>
      <c r="D1927" s="15"/>
      <c r="E1927" s="11"/>
      <c r="F1927" s="16"/>
      <c r="G1927" s="53" t="str">
        <f t="shared" si="31"/>
        <v xml:space="preserve"> </v>
      </c>
    </row>
    <row r="1928" spans="2:7" ht="20.100000000000001" customHeight="1">
      <c r="B1928" s="11"/>
      <c r="C1928" s="11"/>
      <c r="D1928" s="15"/>
      <c r="E1928" s="11"/>
      <c r="F1928" s="16"/>
      <c r="G1928" s="53" t="str">
        <f t="shared" si="31"/>
        <v xml:space="preserve"> </v>
      </c>
    </row>
    <row r="1929" spans="2:7" ht="20.100000000000001" customHeight="1">
      <c r="B1929" s="11"/>
      <c r="C1929" s="11"/>
      <c r="D1929" s="15"/>
      <c r="E1929" s="11"/>
      <c r="F1929" s="16"/>
      <c r="G1929" s="53" t="str">
        <f t="shared" si="31"/>
        <v xml:space="preserve"> </v>
      </c>
    </row>
    <row r="1930" spans="2:7" ht="20.100000000000001" customHeight="1">
      <c r="B1930" s="11"/>
      <c r="C1930" s="11"/>
      <c r="D1930" s="15"/>
      <c r="E1930" s="11"/>
      <c r="F1930" s="16"/>
      <c r="G1930" s="53" t="str">
        <f t="shared" si="31"/>
        <v xml:space="preserve"> </v>
      </c>
    </row>
    <row r="1931" spans="2:7" ht="20.100000000000001" customHeight="1">
      <c r="B1931" s="11"/>
      <c r="C1931" s="11"/>
      <c r="D1931" s="15"/>
      <c r="E1931" s="11"/>
      <c r="F1931" s="16"/>
      <c r="G1931" s="53" t="str">
        <f t="shared" si="31"/>
        <v xml:space="preserve"> </v>
      </c>
    </row>
    <row r="1932" spans="2:7" ht="20.100000000000001" customHeight="1">
      <c r="B1932" s="11"/>
      <c r="C1932" s="11"/>
      <c r="D1932" s="15"/>
      <c r="E1932" s="11"/>
      <c r="F1932" s="16"/>
      <c r="G1932" s="53" t="str">
        <f t="shared" si="31"/>
        <v xml:space="preserve"> </v>
      </c>
    </row>
    <row r="1933" spans="2:7" ht="20.100000000000001" customHeight="1">
      <c r="B1933" s="11"/>
      <c r="C1933" s="11"/>
      <c r="D1933" s="15"/>
      <c r="E1933" s="11"/>
      <c r="F1933" s="16"/>
      <c r="G1933" s="53" t="str">
        <f t="shared" si="31"/>
        <v xml:space="preserve"> </v>
      </c>
    </row>
    <row r="1934" spans="2:7" ht="20.100000000000001" customHeight="1">
      <c r="B1934" s="11"/>
      <c r="C1934" s="11"/>
      <c r="D1934" s="15"/>
      <c r="E1934" s="11"/>
      <c r="F1934" s="16"/>
      <c r="G1934" s="53" t="str">
        <f t="shared" si="31"/>
        <v xml:space="preserve"> </v>
      </c>
    </row>
    <row r="1935" spans="2:7" ht="20.100000000000001" customHeight="1">
      <c r="B1935" s="11"/>
      <c r="C1935" s="11"/>
      <c r="D1935" s="15"/>
      <c r="E1935" s="11"/>
      <c r="F1935" s="16"/>
      <c r="G1935" s="53" t="str">
        <f t="shared" si="31"/>
        <v xml:space="preserve"> </v>
      </c>
    </row>
    <row r="1936" spans="2:7" ht="20.100000000000001" customHeight="1">
      <c r="B1936" s="11"/>
      <c r="C1936" s="11"/>
      <c r="D1936" s="15"/>
      <c r="E1936" s="11"/>
      <c r="F1936" s="16"/>
      <c r="G1936" s="53" t="str">
        <f t="shared" si="31"/>
        <v xml:space="preserve"> </v>
      </c>
    </row>
    <row r="1937" spans="2:7" ht="20.100000000000001" customHeight="1">
      <c r="B1937" s="11"/>
      <c r="C1937" s="11"/>
      <c r="D1937" s="15"/>
      <c r="E1937" s="11"/>
      <c r="F1937" s="16"/>
      <c r="G1937" s="53" t="str">
        <f t="shared" si="31"/>
        <v xml:space="preserve"> </v>
      </c>
    </row>
    <row r="1938" spans="2:7" ht="20.100000000000001" customHeight="1">
      <c r="B1938" s="11"/>
      <c r="C1938" s="11"/>
      <c r="D1938" s="15"/>
      <c r="E1938" s="11"/>
      <c r="F1938" s="16"/>
      <c r="G1938" s="53" t="str">
        <f t="shared" si="31"/>
        <v xml:space="preserve"> </v>
      </c>
    </row>
    <row r="1939" spans="2:7" ht="20.100000000000001" customHeight="1">
      <c r="B1939" s="11"/>
      <c r="C1939" s="11"/>
      <c r="D1939" s="15"/>
      <c r="E1939" s="11"/>
      <c r="F1939" s="16"/>
      <c r="G1939" s="53" t="str">
        <f t="shared" si="31"/>
        <v xml:space="preserve"> </v>
      </c>
    </row>
    <row r="1940" spans="2:7" ht="20.100000000000001" customHeight="1">
      <c r="B1940" s="11"/>
      <c r="C1940" s="11"/>
      <c r="D1940" s="15"/>
      <c r="E1940" s="11"/>
      <c r="F1940" s="16"/>
      <c r="G1940" s="53" t="str">
        <f t="shared" si="31"/>
        <v xml:space="preserve"> </v>
      </c>
    </row>
    <row r="1941" spans="2:7" ht="20.100000000000001" customHeight="1">
      <c r="B1941" s="11"/>
      <c r="C1941" s="11"/>
      <c r="D1941" s="15"/>
      <c r="E1941" s="11"/>
      <c r="F1941" s="16"/>
      <c r="G1941" s="53" t="str">
        <f t="shared" si="31"/>
        <v xml:space="preserve"> </v>
      </c>
    </row>
    <row r="1942" spans="2:7" ht="20.100000000000001" customHeight="1">
      <c r="B1942" s="11"/>
      <c r="C1942" s="11"/>
      <c r="D1942" s="15"/>
      <c r="E1942" s="11"/>
      <c r="F1942" s="16"/>
      <c r="G1942" s="53" t="str">
        <f t="shared" si="31"/>
        <v xml:space="preserve"> </v>
      </c>
    </row>
    <row r="1943" spans="2:7" ht="20.100000000000001" customHeight="1">
      <c r="B1943" s="11"/>
      <c r="C1943" s="11"/>
      <c r="D1943" s="15"/>
      <c r="E1943" s="11"/>
      <c r="F1943" s="16"/>
      <c r="G1943" s="53" t="str">
        <f t="shared" si="31"/>
        <v xml:space="preserve"> </v>
      </c>
    </row>
    <row r="1944" spans="2:7" ht="20.100000000000001" customHeight="1">
      <c r="B1944" s="11"/>
      <c r="C1944" s="11"/>
      <c r="D1944" s="15"/>
      <c r="E1944" s="11"/>
      <c r="F1944" s="16"/>
      <c r="G1944" s="53" t="str">
        <f t="shared" si="31"/>
        <v xml:space="preserve"> </v>
      </c>
    </row>
    <row r="1945" spans="2:7" ht="20.100000000000001" customHeight="1">
      <c r="B1945" s="11"/>
      <c r="C1945" s="11"/>
      <c r="D1945" s="15"/>
      <c r="E1945" s="11"/>
      <c r="F1945" s="16"/>
      <c r="G1945" s="53" t="str">
        <f t="shared" si="31"/>
        <v xml:space="preserve"> </v>
      </c>
    </row>
    <row r="1946" spans="2:7" ht="20.100000000000001" customHeight="1">
      <c r="B1946" s="11"/>
      <c r="C1946" s="11"/>
      <c r="D1946" s="15"/>
      <c r="E1946" s="11"/>
      <c r="F1946" s="16"/>
      <c r="G1946" s="53" t="str">
        <f t="shared" si="31"/>
        <v xml:space="preserve"> </v>
      </c>
    </row>
    <row r="1947" spans="2:7" ht="20.100000000000001" customHeight="1">
      <c r="B1947" s="11"/>
      <c r="C1947" s="11"/>
      <c r="D1947" s="15"/>
      <c r="E1947" s="11"/>
      <c r="F1947" s="16"/>
      <c r="G1947" s="53" t="str">
        <f t="shared" si="31"/>
        <v xml:space="preserve"> </v>
      </c>
    </row>
    <row r="1948" spans="2:7" ht="20.100000000000001" customHeight="1">
      <c r="B1948" s="11"/>
      <c r="C1948" s="11"/>
      <c r="D1948" s="15"/>
      <c r="E1948" s="11"/>
      <c r="F1948" s="16"/>
      <c r="G1948" s="53" t="str">
        <f t="shared" si="31"/>
        <v xml:space="preserve"> </v>
      </c>
    </row>
    <row r="1949" spans="2:7" ht="20.100000000000001" customHeight="1">
      <c r="B1949" s="11"/>
      <c r="C1949" s="11"/>
      <c r="D1949" s="15"/>
      <c r="E1949" s="11"/>
      <c r="F1949" s="16"/>
      <c r="G1949" s="53" t="str">
        <f t="shared" si="31"/>
        <v xml:space="preserve"> </v>
      </c>
    </row>
    <row r="1950" spans="2:7" ht="20.100000000000001" customHeight="1">
      <c r="B1950" s="11"/>
      <c r="C1950" s="11"/>
      <c r="D1950" s="15"/>
      <c r="E1950" s="11"/>
      <c r="F1950" s="16"/>
      <c r="G1950" s="53" t="str">
        <f t="shared" si="31"/>
        <v xml:space="preserve"> </v>
      </c>
    </row>
    <row r="1951" spans="2:7" ht="20.100000000000001" customHeight="1">
      <c r="B1951" s="11"/>
      <c r="C1951" s="11"/>
      <c r="D1951" s="15"/>
      <c r="E1951" s="11"/>
      <c r="F1951" s="16"/>
      <c r="G1951" s="53" t="str">
        <f t="shared" si="31"/>
        <v xml:space="preserve"> </v>
      </c>
    </row>
    <row r="1952" spans="2:7" ht="20.100000000000001" customHeight="1">
      <c r="B1952" s="11"/>
      <c r="C1952" s="11"/>
      <c r="D1952" s="15"/>
      <c r="E1952" s="11"/>
      <c r="F1952" s="16"/>
      <c r="G1952" s="53" t="str">
        <f t="shared" si="31"/>
        <v xml:space="preserve"> </v>
      </c>
    </row>
    <row r="1953" spans="2:7" ht="20.100000000000001" customHeight="1">
      <c r="B1953" s="11"/>
      <c r="C1953" s="11"/>
      <c r="D1953" s="15"/>
      <c r="E1953" s="11"/>
      <c r="F1953" s="16"/>
      <c r="G1953" s="53" t="str">
        <f t="shared" si="31"/>
        <v xml:space="preserve"> </v>
      </c>
    </row>
    <row r="1954" spans="2:7" ht="20.100000000000001" customHeight="1">
      <c r="B1954" s="11"/>
      <c r="C1954" s="11"/>
      <c r="D1954" s="15"/>
      <c r="E1954" s="11"/>
      <c r="F1954" s="16"/>
      <c r="G1954" s="53" t="str">
        <f t="shared" ref="G1954:G2017" si="32">IFERROR(IF(ISBLANK(C1954)," ",IF(ISBLANK(D1954),"NUM ARBOL",IF(ISBLANK(E1954),"DAP",IF(ISBLANK(F1954),"ALTURA",IF($E$33="DAP (cm)",PI()*((E1954/100)^2)/4*F1954*$F$9,IF($E$33="CAP (cm)",PI()*((E1954/PI()/100)^2)/4*F1954*$F$9))))))," ")</f>
        <v xml:space="preserve"> </v>
      </c>
    </row>
    <row r="1955" spans="2:7" ht="20.100000000000001" customHeight="1">
      <c r="B1955" s="11"/>
      <c r="C1955" s="11"/>
      <c r="D1955" s="15"/>
      <c r="E1955" s="11"/>
      <c r="F1955" s="16"/>
      <c r="G1955" s="53" t="str">
        <f t="shared" si="32"/>
        <v xml:space="preserve"> </v>
      </c>
    </row>
    <row r="1956" spans="2:7" ht="20.100000000000001" customHeight="1">
      <c r="B1956" s="11"/>
      <c r="C1956" s="11"/>
      <c r="D1956" s="15"/>
      <c r="E1956" s="11"/>
      <c r="F1956" s="16"/>
      <c r="G1956" s="53" t="str">
        <f t="shared" si="32"/>
        <v xml:space="preserve"> </v>
      </c>
    </row>
    <row r="1957" spans="2:7" ht="20.100000000000001" customHeight="1">
      <c r="B1957" s="11"/>
      <c r="C1957" s="11"/>
      <c r="D1957" s="15"/>
      <c r="E1957" s="11"/>
      <c r="F1957" s="16"/>
      <c r="G1957" s="53" t="str">
        <f t="shared" si="32"/>
        <v xml:space="preserve"> </v>
      </c>
    </row>
    <row r="1958" spans="2:7" ht="20.100000000000001" customHeight="1">
      <c r="B1958" s="11"/>
      <c r="C1958" s="11"/>
      <c r="D1958" s="15"/>
      <c r="E1958" s="11"/>
      <c r="F1958" s="16"/>
      <c r="G1958" s="53" t="str">
        <f t="shared" si="32"/>
        <v xml:space="preserve"> </v>
      </c>
    </row>
    <row r="1959" spans="2:7" ht="20.100000000000001" customHeight="1">
      <c r="B1959" s="11"/>
      <c r="C1959" s="11"/>
      <c r="D1959" s="15"/>
      <c r="E1959" s="11"/>
      <c r="F1959" s="16"/>
      <c r="G1959" s="53" t="str">
        <f t="shared" si="32"/>
        <v xml:space="preserve"> </v>
      </c>
    </row>
    <row r="1960" spans="2:7" ht="20.100000000000001" customHeight="1">
      <c r="B1960" s="11"/>
      <c r="C1960" s="11"/>
      <c r="D1960" s="15"/>
      <c r="E1960" s="11"/>
      <c r="F1960" s="16"/>
      <c r="G1960" s="53" t="str">
        <f t="shared" si="32"/>
        <v xml:space="preserve"> </v>
      </c>
    </row>
    <row r="1961" spans="2:7" ht="20.100000000000001" customHeight="1">
      <c r="B1961" s="11"/>
      <c r="C1961" s="11"/>
      <c r="D1961" s="15"/>
      <c r="E1961" s="11"/>
      <c r="F1961" s="16"/>
      <c r="G1961" s="53" t="str">
        <f t="shared" si="32"/>
        <v xml:space="preserve"> </v>
      </c>
    </row>
    <row r="1962" spans="2:7" ht="20.100000000000001" customHeight="1">
      <c r="B1962" s="11"/>
      <c r="C1962" s="11"/>
      <c r="D1962" s="15"/>
      <c r="E1962" s="11"/>
      <c r="F1962" s="16"/>
      <c r="G1962" s="53" t="str">
        <f t="shared" si="32"/>
        <v xml:space="preserve"> </v>
      </c>
    </row>
    <row r="1963" spans="2:7" ht="20.100000000000001" customHeight="1">
      <c r="B1963" s="11"/>
      <c r="C1963" s="11"/>
      <c r="D1963" s="15"/>
      <c r="E1963" s="11"/>
      <c r="F1963" s="16"/>
      <c r="G1963" s="53" t="str">
        <f t="shared" si="32"/>
        <v xml:space="preserve"> </v>
      </c>
    </row>
    <row r="1964" spans="2:7" ht="20.100000000000001" customHeight="1">
      <c r="B1964" s="11"/>
      <c r="C1964" s="11"/>
      <c r="D1964" s="15"/>
      <c r="E1964" s="11"/>
      <c r="F1964" s="16"/>
      <c r="G1964" s="53" t="str">
        <f t="shared" si="32"/>
        <v xml:space="preserve"> </v>
      </c>
    </row>
    <row r="1965" spans="2:7" ht="20.100000000000001" customHeight="1">
      <c r="B1965" s="11"/>
      <c r="C1965" s="11"/>
      <c r="D1965" s="15"/>
      <c r="E1965" s="11"/>
      <c r="F1965" s="16"/>
      <c r="G1965" s="53" t="str">
        <f t="shared" si="32"/>
        <v xml:space="preserve"> </v>
      </c>
    </row>
    <row r="1966" spans="2:7" ht="20.100000000000001" customHeight="1">
      <c r="B1966" s="11"/>
      <c r="C1966" s="11"/>
      <c r="D1966" s="15"/>
      <c r="E1966" s="11"/>
      <c r="F1966" s="16"/>
      <c r="G1966" s="53" t="str">
        <f t="shared" si="32"/>
        <v xml:space="preserve"> </v>
      </c>
    </row>
    <row r="1967" spans="2:7" ht="20.100000000000001" customHeight="1">
      <c r="B1967" s="11"/>
      <c r="C1967" s="11"/>
      <c r="D1967" s="15"/>
      <c r="E1967" s="11"/>
      <c r="F1967" s="16"/>
      <c r="G1967" s="53" t="str">
        <f t="shared" si="32"/>
        <v xml:space="preserve"> </v>
      </c>
    </row>
    <row r="1968" spans="2:7" ht="20.100000000000001" customHeight="1">
      <c r="B1968" s="11"/>
      <c r="C1968" s="11"/>
      <c r="D1968" s="15"/>
      <c r="E1968" s="11"/>
      <c r="F1968" s="16"/>
      <c r="G1968" s="53" t="str">
        <f t="shared" si="32"/>
        <v xml:space="preserve"> </v>
      </c>
    </row>
    <row r="1969" spans="2:7" ht="20.100000000000001" customHeight="1">
      <c r="B1969" s="11"/>
      <c r="C1969" s="11"/>
      <c r="D1969" s="15"/>
      <c r="E1969" s="11"/>
      <c r="F1969" s="16"/>
      <c r="G1969" s="53" t="str">
        <f t="shared" si="32"/>
        <v xml:space="preserve"> </v>
      </c>
    </row>
    <row r="1970" spans="2:7" ht="20.100000000000001" customHeight="1">
      <c r="B1970" s="11"/>
      <c r="C1970" s="11"/>
      <c r="D1970" s="15"/>
      <c r="E1970" s="11"/>
      <c r="F1970" s="16"/>
      <c r="G1970" s="53" t="str">
        <f t="shared" si="32"/>
        <v xml:space="preserve"> </v>
      </c>
    </row>
    <row r="1971" spans="2:7" ht="20.100000000000001" customHeight="1">
      <c r="B1971" s="11"/>
      <c r="C1971" s="11"/>
      <c r="D1971" s="15"/>
      <c r="E1971" s="11"/>
      <c r="F1971" s="16"/>
      <c r="G1971" s="53" t="str">
        <f t="shared" si="32"/>
        <v xml:space="preserve"> </v>
      </c>
    </row>
    <row r="1972" spans="2:7" ht="20.100000000000001" customHeight="1">
      <c r="B1972" s="11"/>
      <c r="C1972" s="11"/>
      <c r="D1972" s="15"/>
      <c r="E1972" s="11"/>
      <c r="F1972" s="16"/>
      <c r="G1972" s="53" t="str">
        <f t="shared" si="32"/>
        <v xml:space="preserve"> </v>
      </c>
    </row>
    <row r="1973" spans="2:7" ht="20.100000000000001" customHeight="1">
      <c r="B1973" s="11"/>
      <c r="C1973" s="11"/>
      <c r="D1973" s="15"/>
      <c r="E1973" s="11"/>
      <c r="F1973" s="16"/>
      <c r="G1973" s="53" t="str">
        <f t="shared" si="32"/>
        <v xml:space="preserve"> </v>
      </c>
    </row>
    <row r="1974" spans="2:7" ht="20.100000000000001" customHeight="1">
      <c r="B1974" s="11"/>
      <c r="C1974" s="11"/>
      <c r="D1974" s="15"/>
      <c r="E1974" s="11"/>
      <c r="F1974" s="16"/>
      <c r="G1974" s="53" t="str">
        <f t="shared" si="32"/>
        <v xml:space="preserve"> </v>
      </c>
    </row>
    <row r="1975" spans="2:7" ht="20.100000000000001" customHeight="1">
      <c r="B1975" s="11"/>
      <c r="C1975" s="11"/>
      <c r="D1975" s="15"/>
      <c r="E1975" s="11"/>
      <c r="F1975" s="16"/>
      <c r="G1975" s="53" t="str">
        <f t="shared" si="32"/>
        <v xml:space="preserve"> </v>
      </c>
    </row>
    <row r="1976" spans="2:7" ht="20.100000000000001" customHeight="1">
      <c r="B1976" s="11"/>
      <c r="C1976" s="11"/>
      <c r="D1976" s="15"/>
      <c r="E1976" s="11"/>
      <c r="F1976" s="16"/>
      <c r="G1976" s="53" t="str">
        <f t="shared" si="32"/>
        <v xml:space="preserve"> </v>
      </c>
    </row>
    <row r="1977" spans="2:7" ht="20.100000000000001" customHeight="1">
      <c r="B1977" s="11"/>
      <c r="C1977" s="11"/>
      <c r="D1977" s="15"/>
      <c r="E1977" s="11"/>
      <c r="F1977" s="16"/>
      <c r="G1977" s="53" t="str">
        <f t="shared" si="32"/>
        <v xml:space="preserve"> </v>
      </c>
    </row>
    <row r="1978" spans="2:7" ht="20.100000000000001" customHeight="1">
      <c r="B1978" s="11"/>
      <c r="C1978" s="11"/>
      <c r="D1978" s="15"/>
      <c r="E1978" s="11"/>
      <c r="F1978" s="16"/>
      <c r="G1978" s="53" t="str">
        <f t="shared" si="32"/>
        <v xml:space="preserve"> </v>
      </c>
    </row>
    <row r="1979" spans="2:7" ht="20.100000000000001" customHeight="1">
      <c r="B1979" s="11"/>
      <c r="C1979" s="11"/>
      <c r="D1979" s="15"/>
      <c r="E1979" s="11"/>
      <c r="F1979" s="16"/>
      <c r="G1979" s="53" t="str">
        <f t="shared" si="32"/>
        <v xml:space="preserve"> </v>
      </c>
    </row>
    <row r="1980" spans="2:7" ht="20.100000000000001" customHeight="1">
      <c r="B1980" s="11"/>
      <c r="C1980" s="11"/>
      <c r="D1980" s="15"/>
      <c r="E1980" s="11"/>
      <c r="F1980" s="16"/>
      <c r="G1980" s="53" t="str">
        <f t="shared" si="32"/>
        <v xml:space="preserve"> </v>
      </c>
    </row>
    <row r="1981" spans="2:7" ht="20.100000000000001" customHeight="1">
      <c r="B1981" s="11"/>
      <c r="C1981" s="11"/>
      <c r="D1981" s="15"/>
      <c r="E1981" s="11"/>
      <c r="F1981" s="16"/>
      <c r="G1981" s="53" t="str">
        <f t="shared" si="32"/>
        <v xml:space="preserve"> </v>
      </c>
    </row>
    <row r="1982" spans="2:7" ht="20.100000000000001" customHeight="1">
      <c r="B1982" s="11"/>
      <c r="C1982" s="11"/>
      <c r="D1982" s="15"/>
      <c r="E1982" s="11"/>
      <c r="F1982" s="16"/>
      <c r="G1982" s="53" t="str">
        <f t="shared" si="32"/>
        <v xml:space="preserve"> </v>
      </c>
    </row>
    <row r="1983" spans="2:7" ht="20.100000000000001" customHeight="1">
      <c r="B1983" s="11"/>
      <c r="C1983" s="11"/>
      <c r="D1983" s="15"/>
      <c r="E1983" s="11"/>
      <c r="F1983" s="16"/>
      <c r="G1983" s="53" t="str">
        <f t="shared" si="32"/>
        <v xml:space="preserve"> </v>
      </c>
    </row>
    <row r="1984" spans="2:7" ht="20.100000000000001" customHeight="1">
      <c r="B1984" s="11"/>
      <c r="C1984" s="11"/>
      <c r="D1984" s="15"/>
      <c r="E1984" s="11"/>
      <c r="F1984" s="16"/>
      <c r="G1984" s="53" t="str">
        <f t="shared" si="32"/>
        <v xml:space="preserve"> </v>
      </c>
    </row>
    <row r="1985" spans="2:7" ht="20.100000000000001" customHeight="1">
      <c r="B1985" s="11"/>
      <c r="C1985" s="11"/>
      <c r="D1985" s="15"/>
      <c r="E1985" s="11"/>
      <c r="F1985" s="16"/>
      <c r="G1985" s="53" t="str">
        <f t="shared" si="32"/>
        <v xml:space="preserve"> </v>
      </c>
    </row>
    <row r="1986" spans="2:7" ht="20.100000000000001" customHeight="1">
      <c r="B1986" s="11"/>
      <c r="C1986" s="11"/>
      <c r="D1986" s="15"/>
      <c r="E1986" s="11"/>
      <c r="F1986" s="16"/>
      <c r="G1986" s="53" t="str">
        <f t="shared" si="32"/>
        <v xml:space="preserve"> </v>
      </c>
    </row>
    <row r="1987" spans="2:7" ht="20.100000000000001" customHeight="1">
      <c r="B1987" s="11"/>
      <c r="C1987" s="11"/>
      <c r="D1987" s="15"/>
      <c r="E1987" s="11"/>
      <c r="F1987" s="16"/>
      <c r="G1987" s="53" t="str">
        <f t="shared" si="32"/>
        <v xml:space="preserve"> </v>
      </c>
    </row>
    <row r="1988" spans="2:7" ht="20.100000000000001" customHeight="1">
      <c r="B1988" s="11"/>
      <c r="C1988" s="11"/>
      <c r="D1988" s="15"/>
      <c r="E1988" s="11"/>
      <c r="F1988" s="16"/>
      <c r="G1988" s="53" t="str">
        <f t="shared" si="32"/>
        <v xml:space="preserve"> </v>
      </c>
    </row>
    <row r="1989" spans="2:7" ht="20.100000000000001" customHeight="1">
      <c r="B1989" s="11"/>
      <c r="C1989" s="11"/>
      <c r="D1989" s="15"/>
      <c r="E1989" s="11"/>
      <c r="F1989" s="16"/>
      <c r="G1989" s="53" t="str">
        <f t="shared" si="32"/>
        <v xml:space="preserve"> </v>
      </c>
    </row>
    <row r="1990" spans="2:7" ht="20.100000000000001" customHeight="1">
      <c r="B1990" s="11"/>
      <c r="C1990" s="11"/>
      <c r="D1990" s="15"/>
      <c r="E1990" s="11"/>
      <c r="F1990" s="16"/>
      <c r="G1990" s="53" t="str">
        <f t="shared" si="32"/>
        <v xml:space="preserve"> </v>
      </c>
    </row>
    <row r="1991" spans="2:7" ht="20.100000000000001" customHeight="1">
      <c r="B1991" s="11"/>
      <c r="C1991" s="11"/>
      <c r="D1991" s="15"/>
      <c r="E1991" s="11"/>
      <c r="F1991" s="16"/>
      <c r="G1991" s="53" t="str">
        <f t="shared" si="32"/>
        <v xml:space="preserve"> </v>
      </c>
    </row>
    <row r="1992" spans="2:7" ht="20.100000000000001" customHeight="1">
      <c r="B1992" s="11"/>
      <c r="C1992" s="11"/>
      <c r="D1992" s="15"/>
      <c r="E1992" s="11"/>
      <c r="F1992" s="16"/>
      <c r="G1992" s="53" t="str">
        <f t="shared" si="32"/>
        <v xml:space="preserve"> </v>
      </c>
    </row>
    <row r="1993" spans="2:7" ht="20.100000000000001" customHeight="1">
      <c r="B1993" s="11"/>
      <c r="C1993" s="11"/>
      <c r="D1993" s="15"/>
      <c r="E1993" s="11"/>
      <c r="F1993" s="16"/>
      <c r="G1993" s="53" t="str">
        <f t="shared" si="32"/>
        <v xml:space="preserve"> </v>
      </c>
    </row>
    <row r="1994" spans="2:7" ht="20.100000000000001" customHeight="1">
      <c r="B1994" s="11"/>
      <c r="C1994" s="11"/>
      <c r="D1994" s="15"/>
      <c r="E1994" s="11"/>
      <c r="F1994" s="16"/>
      <c r="G1994" s="53" t="str">
        <f t="shared" si="32"/>
        <v xml:space="preserve"> </v>
      </c>
    </row>
    <row r="1995" spans="2:7" ht="20.100000000000001" customHeight="1">
      <c r="B1995" s="11"/>
      <c r="C1995" s="11"/>
      <c r="D1995" s="15"/>
      <c r="E1995" s="11"/>
      <c r="F1995" s="16"/>
      <c r="G1995" s="53" t="str">
        <f t="shared" si="32"/>
        <v xml:space="preserve"> </v>
      </c>
    </row>
    <row r="1996" spans="2:7" ht="20.100000000000001" customHeight="1">
      <c r="B1996" s="11"/>
      <c r="C1996" s="11"/>
      <c r="D1996" s="15"/>
      <c r="E1996" s="11"/>
      <c r="F1996" s="16"/>
      <c r="G1996" s="53" t="str">
        <f t="shared" si="32"/>
        <v xml:space="preserve"> </v>
      </c>
    </row>
    <row r="1997" spans="2:7" ht="20.100000000000001" customHeight="1">
      <c r="B1997" s="11"/>
      <c r="C1997" s="11"/>
      <c r="D1997" s="15"/>
      <c r="E1997" s="11"/>
      <c r="F1997" s="16"/>
      <c r="G1997" s="53" t="str">
        <f t="shared" si="32"/>
        <v xml:space="preserve"> </v>
      </c>
    </row>
    <row r="1998" spans="2:7" ht="20.100000000000001" customHeight="1">
      <c r="B1998" s="11"/>
      <c r="C1998" s="11"/>
      <c r="D1998" s="15"/>
      <c r="E1998" s="11"/>
      <c r="F1998" s="16"/>
      <c r="G1998" s="53" t="str">
        <f t="shared" si="32"/>
        <v xml:space="preserve"> </v>
      </c>
    </row>
    <row r="1999" spans="2:7" ht="20.100000000000001" customHeight="1">
      <c r="B1999" s="11"/>
      <c r="C1999" s="11"/>
      <c r="D1999" s="15"/>
      <c r="E1999" s="11"/>
      <c r="F1999" s="16"/>
      <c r="G1999" s="53" t="str">
        <f t="shared" si="32"/>
        <v xml:space="preserve"> </v>
      </c>
    </row>
    <row r="2000" spans="2:7" ht="20.100000000000001" customHeight="1">
      <c r="B2000" s="11"/>
      <c r="C2000" s="11"/>
      <c r="D2000" s="15"/>
      <c r="E2000" s="11"/>
      <c r="F2000" s="16"/>
      <c r="G2000" s="53" t="str">
        <f t="shared" si="32"/>
        <v xml:space="preserve"> </v>
      </c>
    </row>
    <row r="2001" spans="2:7" ht="20.100000000000001" customHeight="1">
      <c r="B2001" s="11"/>
      <c r="C2001" s="11"/>
      <c r="D2001" s="15"/>
      <c r="E2001" s="11"/>
      <c r="F2001" s="16"/>
      <c r="G2001" s="53" t="str">
        <f t="shared" si="32"/>
        <v xml:space="preserve"> </v>
      </c>
    </row>
    <row r="2002" spans="2:7" ht="20.100000000000001" customHeight="1">
      <c r="B2002" s="11"/>
      <c r="C2002" s="11"/>
      <c r="D2002" s="15"/>
      <c r="E2002" s="11"/>
      <c r="F2002" s="16"/>
      <c r="G2002" s="53" t="str">
        <f t="shared" si="32"/>
        <v xml:space="preserve"> </v>
      </c>
    </row>
    <row r="2003" spans="2:7" ht="20.100000000000001" customHeight="1">
      <c r="B2003" s="11"/>
      <c r="C2003" s="11"/>
      <c r="D2003" s="15"/>
      <c r="E2003" s="11"/>
      <c r="F2003" s="16"/>
      <c r="G2003" s="53" t="str">
        <f t="shared" si="32"/>
        <v xml:space="preserve"> </v>
      </c>
    </row>
    <row r="2004" spans="2:7" ht="20.100000000000001" customHeight="1">
      <c r="B2004" s="11"/>
      <c r="C2004" s="11"/>
      <c r="D2004" s="15"/>
      <c r="E2004" s="11"/>
      <c r="F2004" s="16"/>
      <c r="G2004" s="53" t="str">
        <f t="shared" si="32"/>
        <v xml:space="preserve"> </v>
      </c>
    </row>
    <row r="2005" spans="2:7" ht="20.100000000000001" customHeight="1">
      <c r="B2005" s="11"/>
      <c r="C2005" s="11"/>
      <c r="D2005" s="15"/>
      <c r="E2005" s="11"/>
      <c r="F2005" s="16"/>
      <c r="G2005" s="53" t="str">
        <f t="shared" si="32"/>
        <v xml:space="preserve"> </v>
      </c>
    </row>
    <row r="2006" spans="2:7" ht="20.100000000000001" customHeight="1">
      <c r="B2006" s="11"/>
      <c r="C2006" s="11"/>
      <c r="D2006" s="15"/>
      <c r="E2006" s="11"/>
      <c r="F2006" s="16"/>
      <c r="G2006" s="53" t="str">
        <f t="shared" si="32"/>
        <v xml:space="preserve"> </v>
      </c>
    </row>
    <row r="2007" spans="2:7" ht="20.100000000000001" customHeight="1">
      <c r="B2007" s="11"/>
      <c r="C2007" s="11"/>
      <c r="D2007" s="15"/>
      <c r="E2007" s="11"/>
      <c r="F2007" s="16"/>
      <c r="G2007" s="53" t="str">
        <f t="shared" si="32"/>
        <v xml:space="preserve"> </v>
      </c>
    </row>
    <row r="2008" spans="2:7" ht="20.100000000000001" customHeight="1">
      <c r="B2008" s="11"/>
      <c r="C2008" s="11"/>
      <c r="D2008" s="15"/>
      <c r="E2008" s="11"/>
      <c r="F2008" s="16"/>
      <c r="G2008" s="53" t="str">
        <f t="shared" si="32"/>
        <v xml:space="preserve"> </v>
      </c>
    </row>
    <row r="2009" spans="2:7" ht="20.100000000000001" customHeight="1">
      <c r="B2009" s="11"/>
      <c r="C2009" s="11"/>
      <c r="D2009" s="15"/>
      <c r="E2009" s="11"/>
      <c r="F2009" s="16"/>
      <c r="G2009" s="53" t="str">
        <f t="shared" si="32"/>
        <v xml:space="preserve"> </v>
      </c>
    </row>
    <row r="2010" spans="2:7" ht="20.100000000000001" customHeight="1">
      <c r="B2010" s="11"/>
      <c r="C2010" s="11"/>
      <c r="D2010" s="15"/>
      <c r="E2010" s="11"/>
      <c r="F2010" s="16"/>
      <c r="G2010" s="53" t="str">
        <f t="shared" si="32"/>
        <v xml:space="preserve"> </v>
      </c>
    </row>
    <row r="2011" spans="2:7" ht="20.100000000000001" customHeight="1">
      <c r="B2011" s="11"/>
      <c r="C2011" s="11"/>
      <c r="D2011" s="15"/>
      <c r="E2011" s="11"/>
      <c r="F2011" s="16"/>
      <c r="G2011" s="53" t="str">
        <f t="shared" si="32"/>
        <v xml:space="preserve"> </v>
      </c>
    </row>
    <row r="2012" spans="2:7" ht="20.100000000000001" customHeight="1">
      <c r="B2012" s="11"/>
      <c r="C2012" s="11"/>
      <c r="D2012" s="15"/>
      <c r="E2012" s="11"/>
      <c r="F2012" s="16"/>
      <c r="G2012" s="53" t="str">
        <f t="shared" si="32"/>
        <v xml:space="preserve"> </v>
      </c>
    </row>
    <row r="2013" spans="2:7" ht="20.100000000000001" customHeight="1">
      <c r="B2013" s="11"/>
      <c r="C2013" s="11"/>
      <c r="D2013" s="15"/>
      <c r="E2013" s="11"/>
      <c r="F2013" s="16"/>
      <c r="G2013" s="53" t="str">
        <f t="shared" si="32"/>
        <v xml:space="preserve"> </v>
      </c>
    </row>
    <row r="2014" spans="2:7" ht="20.100000000000001" customHeight="1">
      <c r="B2014" s="11"/>
      <c r="C2014" s="11"/>
      <c r="D2014" s="15"/>
      <c r="E2014" s="11"/>
      <c r="F2014" s="16"/>
      <c r="G2014" s="53" t="str">
        <f t="shared" si="32"/>
        <v xml:space="preserve"> </v>
      </c>
    </row>
    <row r="2015" spans="2:7" ht="20.100000000000001" customHeight="1">
      <c r="B2015" s="11"/>
      <c r="C2015" s="11"/>
      <c r="D2015" s="15"/>
      <c r="E2015" s="11"/>
      <c r="F2015" s="16"/>
      <c r="G2015" s="53" t="str">
        <f t="shared" si="32"/>
        <v xml:space="preserve"> </v>
      </c>
    </row>
    <row r="2016" spans="2:7" ht="20.100000000000001" customHeight="1">
      <c r="B2016" s="11"/>
      <c r="C2016" s="11"/>
      <c r="D2016" s="15"/>
      <c r="E2016" s="11"/>
      <c r="F2016" s="16"/>
      <c r="G2016" s="53" t="str">
        <f t="shared" si="32"/>
        <v xml:space="preserve"> </v>
      </c>
    </row>
    <row r="2017" spans="2:7" ht="20.100000000000001" customHeight="1">
      <c r="B2017" s="11"/>
      <c r="C2017" s="11"/>
      <c r="D2017" s="15"/>
      <c r="E2017" s="11"/>
      <c r="F2017" s="16"/>
      <c r="G2017" s="53" t="str">
        <f t="shared" si="32"/>
        <v xml:space="preserve"> </v>
      </c>
    </row>
    <row r="2018" spans="2:7" ht="20.100000000000001" customHeight="1">
      <c r="B2018" s="11"/>
      <c r="C2018" s="11"/>
      <c r="D2018" s="15"/>
      <c r="E2018" s="11"/>
      <c r="F2018" s="16"/>
      <c r="G2018" s="53" t="str">
        <f t="shared" ref="G2018:G2081" si="33">IFERROR(IF(ISBLANK(C2018)," ",IF(ISBLANK(D2018),"NUM ARBOL",IF(ISBLANK(E2018),"DAP",IF(ISBLANK(F2018),"ALTURA",IF($E$33="DAP (cm)",PI()*((E2018/100)^2)/4*F2018*$F$9,IF($E$33="CAP (cm)",PI()*((E2018/PI()/100)^2)/4*F2018*$F$9))))))," ")</f>
        <v xml:space="preserve"> </v>
      </c>
    </row>
    <row r="2019" spans="2:7" ht="20.100000000000001" customHeight="1">
      <c r="B2019" s="11"/>
      <c r="C2019" s="11"/>
      <c r="D2019" s="15"/>
      <c r="E2019" s="11"/>
      <c r="F2019" s="16"/>
      <c r="G2019" s="53" t="str">
        <f t="shared" si="33"/>
        <v xml:space="preserve"> </v>
      </c>
    </row>
    <row r="2020" spans="2:7" ht="20.100000000000001" customHeight="1">
      <c r="B2020" s="11"/>
      <c r="C2020" s="11"/>
      <c r="D2020" s="15"/>
      <c r="E2020" s="11"/>
      <c r="F2020" s="16"/>
      <c r="G2020" s="53" t="str">
        <f t="shared" si="33"/>
        <v xml:space="preserve"> </v>
      </c>
    </row>
    <row r="2021" spans="2:7" ht="20.100000000000001" customHeight="1">
      <c r="B2021" s="11"/>
      <c r="C2021" s="11"/>
      <c r="D2021" s="15"/>
      <c r="E2021" s="11"/>
      <c r="F2021" s="16"/>
      <c r="G2021" s="53" t="str">
        <f t="shared" si="33"/>
        <v xml:space="preserve"> </v>
      </c>
    </row>
    <row r="2022" spans="2:7" ht="20.100000000000001" customHeight="1">
      <c r="B2022" s="11"/>
      <c r="C2022" s="11"/>
      <c r="D2022" s="15"/>
      <c r="E2022" s="11"/>
      <c r="F2022" s="16"/>
      <c r="G2022" s="53" t="str">
        <f t="shared" si="33"/>
        <v xml:space="preserve"> </v>
      </c>
    </row>
    <row r="2023" spans="2:7" ht="20.100000000000001" customHeight="1">
      <c r="B2023" s="11"/>
      <c r="C2023" s="11"/>
      <c r="D2023" s="15"/>
      <c r="E2023" s="11"/>
      <c r="F2023" s="16"/>
      <c r="G2023" s="53" t="str">
        <f t="shared" si="33"/>
        <v xml:space="preserve"> </v>
      </c>
    </row>
    <row r="2024" spans="2:7" ht="20.100000000000001" customHeight="1">
      <c r="B2024" s="11"/>
      <c r="C2024" s="11"/>
      <c r="D2024" s="15"/>
      <c r="E2024" s="11"/>
      <c r="F2024" s="16"/>
      <c r="G2024" s="53" t="str">
        <f t="shared" si="33"/>
        <v xml:space="preserve"> </v>
      </c>
    </row>
    <row r="2025" spans="2:7" ht="20.100000000000001" customHeight="1">
      <c r="B2025" s="11"/>
      <c r="C2025" s="11"/>
      <c r="D2025" s="15"/>
      <c r="E2025" s="11"/>
      <c r="F2025" s="16"/>
      <c r="G2025" s="53" t="str">
        <f t="shared" si="33"/>
        <v xml:space="preserve"> </v>
      </c>
    </row>
    <row r="2026" spans="2:7" ht="20.100000000000001" customHeight="1">
      <c r="B2026" s="11"/>
      <c r="C2026" s="11"/>
      <c r="D2026" s="15"/>
      <c r="E2026" s="11"/>
      <c r="F2026" s="16"/>
      <c r="G2026" s="53" t="str">
        <f t="shared" si="33"/>
        <v xml:space="preserve"> </v>
      </c>
    </row>
    <row r="2027" spans="2:7" ht="20.100000000000001" customHeight="1">
      <c r="B2027" s="11"/>
      <c r="C2027" s="11"/>
      <c r="D2027" s="15"/>
      <c r="E2027" s="11"/>
      <c r="F2027" s="16"/>
      <c r="G2027" s="53" t="str">
        <f t="shared" si="33"/>
        <v xml:space="preserve"> </v>
      </c>
    </row>
    <row r="2028" spans="2:7" ht="20.100000000000001" customHeight="1">
      <c r="B2028" s="11"/>
      <c r="C2028" s="11"/>
      <c r="D2028" s="15"/>
      <c r="E2028" s="11"/>
      <c r="F2028" s="16"/>
      <c r="G2028" s="53" t="str">
        <f t="shared" si="33"/>
        <v xml:space="preserve"> </v>
      </c>
    </row>
    <row r="2029" spans="2:7" ht="20.100000000000001" customHeight="1">
      <c r="B2029" s="11"/>
      <c r="C2029" s="11"/>
      <c r="D2029" s="15"/>
      <c r="E2029" s="11"/>
      <c r="F2029" s="16"/>
      <c r="G2029" s="53" t="str">
        <f t="shared" si="33"/>
        <v xml:space="preserve"> </v>
      </c>
    </row>
    <row r="2030" spans="2:7" ht="20.100000000000001" customHeight="1">
      <c r="B2030" s="11"/>
      <c r="C2030" s="11"/>
      <c r="D2030" s="15"/>
      <c r="E2030" s="11"/>
      <c r="F2030" s="16"/>
      <c r="G2030" s="53" t="str">
        <f t="shared" si="33"/>
        <v xml:space="preserve"> </v>
      </c>
    </row>
    <row r="2031" spans="2:7" ht="20.100000000000001" customHeight="1">
      <c r="B2031" s="11"/>
      <c r="C2031" s="11"/>
      <c r="D2031" s="15"/>
      <c r="E2031" s="11"/>
      <c r="F2031" s="16"/>
      <c r="G2031" s="53" t="str">
        <f t="shared" si="33"/>
        <v xml:space="preserve"> </v>
      </c>
    </row>
    <row r="2032" spans="2:7" ht="20.100000000000001" customHeight="1">
      <c r="B2032" s="11"/>
      <c r="C2032" s="11"/>
      <c r="D2032" s="15"/>
      <c r="E2032" s="11"/>
      <c r="F2032" s="16"/>
      <c r="G2032" s="53" t="str">
        <f t="shared" si="33"/>
        <v xml:space="preserve"> </v>
      </c>
    </row>
    <row r="2033" spans="2:7" ht="20.100000000000001" customHeight="1">
      <c r="B2033" s="11"/>
      <c r="C2033" s="11"/>
      <c r="D2033" s="15"/>
      <c r="E2033" s="11"/>
      <c r="F2033" s="16"/>
      <c r="G2033" s="53" t="str">
        <f t="shared" si="33"/>
        <v xml:space="preserve"> </v>
      </c>
    </row>
    <row r="2034" spans="2:7" ht="20.100000000000001" customHeight="1">
      <c r="B2034" s="11"/>
      <c r="C2034" s="11"/>
      <c r="D2034" s="15"/>
      <c r="E2034" s="11"/>
      <c r="F2034" s="16"/>
      <c r="G2034" s="53" t="str">
        <f t="shared" si="33"/>
        <v xml:space="preserve"> </v>
      </c>
    </row>
    <row r="2035" spans="2:7" ht="20.100000000000001" customHeight="1">
      <c r="B2035" s="11"/>
      <c r="C2035" s="11"/>
      <c r="D2035" s="15"/>
      <c r="E2035" s="11"/>
      <c r="F2035" s="16"/>
      <c r="G2035" s="53" t="str">
        <f t="shared" si="33"/>
        <v xml:space="preserve"> </v>
      </c>
    </row>
    <row r="2036" spans="2:7" ht="20.100000000000001" customHeight="1">
      <c r="B2036" s="11"/>
      <c r="C2036" s="11"/>
      <c r="D2036" s="15"/>
      <c r="E2036" s="11"/>
      <c r="F2036" s="16"/>
      <c r="G2036" s="53" t="str">
        <f t="shared" si="33"/>
        <v xml:space="preserve"> </v>
      </c>
    </row>
    <row r="2037" spans="2:7" ht="20.100000000000001" customHeight="1">
      <c r="B2037" s="11"/>
      <c r="C2037" s="11"/>
      <c r="D2037" s="15"/>
      <c r="E2037" s="11"/>
      <c r="F2037" s="16"/>
      <c r="G2037" s="53" t="str">
        <f t="shared" si="33"/>
        <v xml:space="preserve"> </v>
      </c>
    </row>
    <row r="2038" spans="2:7" ht="20.100000000000001" customHeight="1">
      <c r="B2038" s="11"/>
      <c r="C2038" s="11"/>
      <c r="D2038" s="15"/>
      <c r="E2038" s="11"/>
      <c r="F2038" s="16"/>
      <c r="G2038" s="53" t="str">
        <f t="shared" si="33"/>
        <v xml:space="preserve"> </v>
      </c>
    </row>
    <row r="2039" spans="2:7" ht="20.100000000000001" customHeight="1">
      <c r="B2039" s="11"/>
      <c r="C2039" s="11"/>
      <c r="D2039" s="15"/>
      <c r="E2039" s="11"/>
      <c r="F2039" s="16"/>
      <c r="G2039" s="53" t="str">
        <f t="shared" si="33"/>
        <v xml:space="preserve"> </v>
      </c>
    </row>
    <row r="2040" spans="2:7" ht="20.100000000000001" customHeight="1">
      <c r="B2040" s="11"/>
      <c r="C2040" s="11"/>
      <c r="D2040" s="15"/>
      <c r="E2040" s="11"/>
      <c r="F2040" s="16"/>
      <c r="G2040" s="53" t="str">
        <f t="shared" si="33"/>
        <v xml:space="preserve"> </v>
      </c>
    </row>
    <row r="2041" spans="2:7" ht="20.100000000000001" customHeight="1">
      <c r="B2041" s="11"/>
      <c r="C2041" s="11"/>
      <c r="D2041" s="15"/>
      <c r="E2041" s="11"/>
      <c r="F2041" s="16"/>
      <c r="G2041" s="53" t="str">
        <f t="shared" si="33"/>
        <v xml:space="preserve"> </v>
      </c>
    </row>
    <row r="2042" spans="2:7" ht="20.100000000000001" customHeight="1">
      <c r="B2042" s="11"/>
      <c r="C2042" s="11"/>
      <c r="D2042" s="15"/>
      <c r="E2042" s="11"/>
      <c r="F2042" s="16"/>
      <c r="G2042" s="53" t="str">
        <f t="shared" si="33"/>
        <v xml:space="preserve"> </v>
      </c>
    </row>
    <row r="2043" spans="2:7" ht="20.100000000000001" customHeight="1">
      <c r="B2043" s="11"/>
      <c r="C2043" s="11"/>
      <c r="D2043" s="15"/>
      <c r="E2043" s="11"/>
      <c r="F2043" s="16"/>
      <c r="G2043" s="53" t="str">
        <f t="shared" si="33"/>
        <v xml:space="preserve"> </v>
      </c>
    </row>
    <row r="2044" spans="2:7" ht="20.100000000000001" customHeight="1">
      <c r="B2044" s="11"/>
      <c r="C2044" s="11"/>
      <c r="D2044" s="15"/>
      <c r="E2044" s="11"/>
      <c r="F2044" s="16"/>
      <c r="G2044" s="53" t="str">
        <f t="shared" si="33"/>
        <v xml:space="preserve"> </v>
      </c>
    </row>
    <row r="2045" spans="2:7" ht="20.100000000000001" customHeight="1">
      <c r="B2045" s="11"/>
      <c r="C2045" s="11"/>
      <c r="D2045" s="15"/>
      <c r="E2045" s="11"/>
      <c r="F2045" s="16"/>
      <c r="G2045" s="53" t="str">
        <f t="shared" si="33"/>
        <v xml:space="preserve"> </v>
      </c>
    </row>
    <row r="2046" spans="2:7" ht="20.100000000000001" customHeight="1">
      <c r="B2046" s="11"/>
      <c r="C2046" s="11"/>
      <c r="D2046" s="15"/>
      <c r="E2046" s="11"/>
      <c r="F2046" s="16"/>
      <c r="G2046" s="53" t="str">
        <f t="shared" si="33"/>
        <v xml:space="preserve"> </v>
      </c>
    </row>
    <row r="2047" spans="2:7" ht="20.100000000000001" customHeight="1">
      <c r="B2047" s="11"/>
      <c r="C2047" s="11"/>
      <c r="D2047" s="15"/>
      <c r="E2047" s="11"/>
      <c r="F2047" s="16"/>
      <c r="G2047" s="53" t="str">
        <f t="shared" si="33"/>
        <v xml:space="preserve"> </v>
      </c>
    </row>
    <row r="2048" spans="2:7" ht="20.100000000000001" customHeight="1">
      <c r="B2048" s="11"/>
      <c r="C2048" s="11"/>
      <c r="D2048" s="15"/>
      <c r="E2048" s="11"/>
      <c r="F2048" s="16"/>
      <c r="G2048" s="53" t="str">
        <f t="shared" si="33"/>
        <v xml:space="preserve"> </v>
      </c>
    </row>
    <row r="2049" spans="2:7" ht="20.100000000000001" customHeight="1">
      <c r="B2049" s="11"/>
      <c r="C2049" s="11"/>
      <c r="D2049" s="15"/>
      <c r="E2049" s="11"/>
      <c r="F2049" s="16"/>
      <c r="G2049" s="53" t="str">
        <f t="shared" si="33"/>
        <v xml:space="preserve"> </v>
      </c>
    </row>
    <row r="2050" spans="2:7" ht="20.100000000000001" customHeight="1">
      <c r="B2050" s="11"/>
      <c r="C2050" s="11"/>
      <c r="D2050" s="15"/>
      <c r="E2050" s="11"/>
      <c r="F2050" s="16"/>
      <c r="G2050" s="53" t="str">
        <f t="shared" si="33"/>
        <v xml:space="preserve"> </v>
      </c>
    </row>
    <row r="2051" spans="2:7" ht="20.100000000000001" customHeight="1">
      <c r="B2051" s="11"/>
      <c r="C2051" s="11"/>
      <c r="D2051" s="15"/>
      <c r="E2051" s="11"/>
      <c r="F2051" s="16"/>
      <c r="G2051" s="53" t="str">
        <f t="shared" si="33"/>
        <v xml:space="preserve"> </v>
      </c>
    </row>
    <row r="2052" spans="2:7" ht="20.100000000000001" customHeight="1">
      <c r="B2052" s="11"/>
      <c r="C2052" s="11"/>
      <c r="D2052" s="15"/>
      <c r="E2052" s="11"/>
      <c r="F2052" s="16"/>
      <c r="G2052" s="53" t="str">
        <f t="shared" si="33"/>
        <v xml:space="preserve"> </v>
      </c>
    </row>
    <row r="2053" spans="2:7" ht="20.100000000000001" customHeight="1">
      <c r="B2053" s="11"/>
      <c r="C2053" s="11"/>
      <c r="D2053" s="15"/>
      <c r="E2053" s="11"/>
      <c r="F2053" s="16"/>
      <c r="G2053" s="53" t="str">
        <f t="shared" si="33"/>
        <v xml:space="preserve"> </v>
      </c>
    </row>
    <row r="2054" spans="2:7" ht="20.100000000000001" customHeight="1">
      <c r="B2054" s="11"/>
      <c r="C2054" s="11"/>
      <c r="D2054" s="15"/>
      <c r="E2054" s="11"/>
      <c r="F2054" s="16"/>
      <c r="G2054" s="53" t="str">
        <f t="shared" si="33"/>
        <v xml:space="preserve"> </v>
      </c>
    </row>
    <row r="2055" spans="2:7" ht="20.100000000000001" customHeight="1">
      <c r="B2055" s="11"/>
      <c r="C2055" s="11"/>
      <c r="D2055" s="15"/>
      <c r="E2055" s="11"/>
      <c r="F2055" s="16"/>
      <c r="G2055" s="53" t="str">
        <f t="shared" si="33"/>
        <v xml:space="preserve"> </v>
      </c>
    </row>
    <row r="2056" spans="2:7" ht="20.100000000000001" customHeight="1">
      <c r="B2056" s="11"/>
      <c r="C2056" s="11"/>
      <c r="D2056" s="15"/>
      <c r="E2056" s="11"/>
      <c r="F2056" s="16"/>
      <c r="G2056" s="53" t="str">
        <f t="shared" si="33"/>
        <v xml:space="preserve"> </v>
      </c>
    </row>
    <row r="2057" spans="2:7" ht="20.100000000000001" customHeight="1">
      <c r="B2057" s="11"/>
      <c r="C2057" s="11"/>
      <c r="D2057" s="15"/>
      <c r="E2057" s="11"/>
      <c r="F2057" s="16"/>
      <c r="G2057" s="53" t="str">
        <f t="shared" si="33"/>
        <v xml:space="preserve"> </v>
      </c>
    </row>
    <row r="2058" spans="2:7" ht="20.100000000000001" customHeight="1">
      <c r="B2058" s="11"/>
      <c r="C2058" s="11"/>
      <c r="D2058" s="15"/>
      <c r="E2058" s="11"/>
      <c r="F2058" s="16"/>
      <c r="G2058" s="53" t="str">
        <f t="shared" si="33"/>
        <v xml:space="preserve"> </v>
      </c>
    </row>
    <row r="2059" spans="2:7" ht="20.100000000000001" customHeight="1">
      <c r="B2059" s="11"/>
      <c r="C2059" s="11"/>
      <c r="D2059" s="15"/>
      <c r="E2059" s="11"/>
      <c r="F2059" s="16"/>
      <c r="G2059" s="53" t="str">
        <f t="shared" si="33"/>
        <v xml:space="preserve"> </v>
      </c>
    </row>
    <row r="2060" spans="2:7" ht="20.100000000000001" customHeight="1">
      <c r="B2060" s="11"/>
      <c r="C2060" s="11"/>
      <c r="D2060" s="15"/>
      <c r="E2060" s="11"/>
      <c r="F2060" s="16"/>
      <c r="G2060" s="53" t="str">
        <f t="shared" si="33"/>
        <v xml:space="preserve"> </v>
      </c>
    </row>
    <row r="2061" spans="2:7" ht="20.100000000000001" customHeight="1">
      <c r="B2061" s="11"/>
      <c r="C2061" s="11"/>
      <c r="D2061" s="15"/>
      <c r="E2061" s="11"/>
      <c r="F2061" s="16"/>
      <c r="G2061" s="53" t="str">
        <f t="shared" si="33"/>
        <v xml:space="preserve"> </v>
      </c>
    </row>
    <row r="2062" spans="2:7" ht="20.100000000000001" customHeight="1">
      <c r="B2062" s="11"/>
      <c r="C2062" s="11"/>
      <c r="D2062" s="15"/>
      <c r="E2062" s="11"/>
      <c r="F2062" s="16"/>
      <c r="G2062" s="53" t="str">
        <f t="shared" si="33"/>
        <v xml:space="preserve"> </v>
      </c>
    </row>
    <row r="2063" spans="2:7" ht="20.100000000000001" customHeight="1">
      <c r="B2063" s="11"/>
      <c r="C2063" s="11"/>
      <c r="D2063" s="15"/>
      <c r="E2063" s="11"/>
      <c r="F2063" s="16"/>
      <c r="G2063" s="53" t="str">
        <f t="shared" si="33"/>
        <v xml:space="preserve"> </v>
      </c>
    </row>
    <row r="2064" spans="2:7" ht="20.100000000000001" customHeight="1">
      <c r="B2064" s="11"/>
      <c r="C2064" s="11"/>
      <c r="D2064" s="15"/>
      <c r="E2064" s="11"/>
      <c r="F2064" s="16"/>
      <c r="G2064" s="53" t="str">
        <f t="shared" si="33"/>
        <v xml:space="preserve"> </v>
      </c>
    </row>
    <row r="2065" spans="2:7" ht="20.100000000000001" customHeight="1">
      <c r="B2065" s="11"/>
      <c r="C2065" s="11"/>
      <c r="D2065" s="15"/>
      <c r="E2065" s="11"/>
      <c r="F2065" s="16"/>
      <c r="G2065" s="53" t="str">
        <f t="shared" si="33"/>
        <v xml:space="preserve"> </v>
      </c>
    </row>
    <row r="2066" spans="2:7" ht="20.100000000000001" customHeight="1">
      <c r="B2066" s="11"/>
      <c r="C2066" s="11"/>
      <c r="D2066" s="15"/>
      <c r="E2066" s="11"/>
      <c r="F2066" s="16"/>
      <c r="G2066" s="53" t="str">
        <f t="shared" si="33"/>
        <v xml:space="preserve"> </v>
      </c>
    </row>
    <row r="2067" spans="2:7" ht="20.100000000000001" customHeight="1">
      <c r="B2067" s="11"/>
      <c r="C2067" s="11"/>
      <c r="D2067" s="15"/>
      <c r="E2067" s="11"/>
      <c r="F2067" s="16"/>
      <c r="G2067" s="53" t="str">
        <f t="shared" si="33"/>
        <v xml:space="preserve"> </v>
      </c>
    </row>
    <row r="2068" spans="2:7" ht="20.100000000000001" customHeight="1">
      <c r="B2068" s="11"/>
      <c r="C2068" s="11"/>
      <c r="D2068" s="15"/>
      <c r="E2068" s="11"/>
      <c r="F2068" s="16"/>
      <c r="G2068" s="53" t="str">
        <f t="shared" si="33"/>
        <v xml:space="preserve"> </v>
      </c>
    </row>
    <row r="2069" spans="2:7" ht="20.100000000000001" customHeight="1">
      <c r="B2069" s="11"/>
      <c r="C2069" s="11"/>
      <c r="D2069" s="15"/>
      <c r="E2069" s="11"/>
      <c r="F2069" s="16"/>
      <c r="G2069" s="53" t="str">
        <f t="shared" si="33"/>
        <v xml:space="preserve"> </v>
      </c>
    </row>
    <row r="2070" spans="2:7" ht="20.100000000000001" customHeight="1">
      <c r="B2070" s="11"/>
      <c r="C2070" s="11"/>
      <c r="D2070" s="15"/>
      <c r="E2070" s="11"/>
      <c r="F2070" s="16"/>
      <c r="G2070" s="53" t="str">
        <f t="shared" si="33"/>
        <v xml:space="preserve"> </v>
      </c>
    </row>
    <row r="2071" spans="2:7" ht="20.100000000000001" customHeight="1">
      <c r="B2071" s="11"/>
      <c r="C2071" s="11"/>
      <c r="D2071" s="15"/>
      <c r="E2071" s="11"/>
      <c r="F2071" s="16"/>
      <c r="G2071" s="53" t="str">
        <f t="shared" si="33"/>
        <v xml:space="preserve"> </v>
      </c>
    </row>
    <row r="2072" spans="2:7" ht="20.100000000000001" customHeight="1">
      <c r="B2072" s="11"/>
      <c r="C2072" s="11"/>
      <c r="D2072" s="15"/>
      <c r="E2072" s="11"/>
      <c r="F2072" s="16"/>
      <c r="G2072" s="53" t="str">
        <f t="shared" si="33"/>
        <v xml:space="preserve"> </v>
      </c>
    </row>
    <row r="2073" spans="2:7" ht="20.100000000000001" customHeight="1">
      <c r="B2073" s="11"/>
      <c r="C2073" s="11"/>
      <c r="D2073" s="15"/>
      <c r="E2073" s="11"/>
      <c r="F2073" s="16"/>
      <c r="G2073" s="53" t="str">
        <f t="shared" si="33"/>
        <v xml:space="preserve"> </v>
      </c>
    </row>
    <row r="2074" spans="2:7" ht="20.100000000000001" customHeight="1">
      <c r="B2074" s="11"/>
      <c r="C2074" s="11"/>
      <c r="D2074" s="15"/>
      <c r="E2074" s="11"/>
      <c r="F2074" s="16"/>
      <c r="G2074" s="53" t="str">
        <f t="shared" si="33"/>
        <v xml:space="preserve"> </v>
      </c>
    </row>
    <row r="2075" spans="2:7" ht="20.100000000000001" customHeight="1">
      <c r="B2075" s="11"/>
      <c r="C2075" s="11"/>
      <c r="D2075" s="15"/>
      <c r="E2075" s="11"/>
      <c r="F2075" s="16"/>
      <c r="G2075" s="53" t="str">
        <f t="shared" si="33"/>
        <v xml:space="preserve"> </v>
      </c>
    </row>
    <row r="2076" spans="2:7" ht="20.100000000000001" customHeight="1">
      <c r="B2076" s="11"/>
      <c r="C2076" s="11"/>
      <c r="D2076" s="15"/>
      <c r="E2076" s="11"/>
      <c r="F2076" s="16"/>
      <c r="G2076" s="53" t="str">
        <f t="shared" si="33"/>
        <v xml:space="preserve"> </v>
      </c>
    </row>
    <row r="2077" spans="2:7" ht="20.100000000000001" customHeight="1">
      <c r="B2077" s="11"/>
      <c r="C2077" s="11"/>
      <c r="D2077" s="15"/>
      <c r="E2077" s="11"/>
      <c r="F2077" s="16"/>
      <c r="G2077" s="53" t="str">
        <f t="shared" si="33"/>
        <v xml:space="preserve"> </v>
      </c>
    </row>
    <row r="2078" spans="2:7" ht="20.100000000000001" customHeight="1">
      <c r="B2078" s="11"/>
      <c r="C2078" s="11"/>
      <c r="D2078" s="15"/>
      <c r="E2078" s="11"/>
      <c r="F2078" s="16"/>
      <c r="G2078" s="53" t="str">
        <f t="shared" si="33"/>
        <v xml:space="preserve"> </v>
      </c>
    </row>
    <row r="2079" spans="2:7" ht="20.100000000000001" customHeight="1">
      <c r="B2079" s="11"/>
      <c r="C2079" s="11"/>
      <c r="D2079" s="15"/>
      <c r="E2079" s="11"/>
      <c r="F2079" s="16"/>
      <c r="G2079" s="53" t="str">
        <f t="shared" si="33"/>
        <v xml:space="preserve"> </v>
      </c>
    </row>
    <row r="2080" spans="2:7" ht="20.100000000000001" customHeight="1">
      <c r="B2080" s="11"/>
      <c r="C2080" s="11"/>
      <c r="D2080" s="15"/>
      <c r="E2080" s="11"/>
      <c r="F2080" s="16"/>
      <c r="G2080" s="53" t="str">
        <f t="shared" si="33"/>
        <v xml:space="preserve"> </v>
      </c>
    </row>
    <row r="2081" spans="2:7" ht="20.100000000000001" customHeight="1">
      <c r="B2081" s="11"/>
      <c r="C2081" s="11"/>
      <c r="D2081" s="15"/>
      <c r="E2081" s="11"/>
      <c r="F2081" s="16"/>
      <c r="G2081" s="53" t="str">
        <f t="shared" si="33"/>
        <v xml:space="preserve"> </v>
      </c>
    </row>
    <row r="2082" spans="2:7" ht="20.100000000000001" customHeight="1">
      <c r="B2082" s="11"/>
      <c r="C2082" s="11"/>
      <c r="D2082" s="15"/>
      <c r="E2082" s="11"/>
      <c r="F2082" s="16"/>
      <c r="G2082" s="53" t="str">
        <f t="shared" ref="G2082:G2145" si="34">IFERROR(IF(ISBLANK(C2082)," ",IF(ISBLANK(D2082),"NUM ARBOL",IF(ISBLANK(E2082),"DAP",IF(ISBLANK(F2082),"ALTURA",IF($E$33="DAP (cm)",PI()*((E2082/100)^2)/4*F2082*$F$9,IF($E$33="CAP (cm)",PI()*((E2082/PI()/100)^2)/4*F2082*$F$9))))))," ")</f>
        <v xml:space="preserve"> </v>
      </c>
    </row>
    <row r="2083" spans="2:7" ht="20.100000000000001" customHeight="1">
      <c r="B2083" s="11"/>
      <c r="C2083" s="11"/>
      <c r="D2083" s="15"/>
      <c r="E2083" s="11"/>
      <c r="F2083" s="16"/>
      <c r="G2083" s="53" t="str">
        <f t="shared" si="34"/>
        <v xml:space="preserve"> </v>
      </c>
    </row>
    <row r="2084" spans="2:7" ht="20.100000000000001" customHeight="1">
      <c r="B2084" s="11"/>
      <c r="C2084" s="11"/>
      <c r="D2084" s="15"/>
      <c r="E2084" s="11"/>
      <c r="F2084" s="16"/>
      <c r="G2084" s="53" t="str">
        <f t="shared" si="34"/>
        <v xml:space="preserve"> </v>
      </c>
    </row>
    <row r="2085" spans="2:7" ht="20.100000000000001" customHeight="1">
      <c r="B2085" s="11"/>
      <c r="C2085" s="11"/>
      <c r="D2085" s="15"/>
      <c r="E2085" s="11"/>
      <c r="F2085" s="16"/>
      <c r="G2085" s="53" t="str">
        <f t="shared" si="34"/>
        <v xml:space="preserve"> </v>
      </c>
    </row>
    <row r="2086" spans="2:7" ht="20.100000000000001" customHeight="1">
      <c r="B2086" s="11"/>
      <c r="C2086" s="11"/>
      <c r="D2086" s="15"/>
      <c r="E2086" s="11"/>
      <c r="F2086" s="16"/>
      <c r="G2086" s="53" t="str">
        <f t="shared" si="34"/>
        <v xml:space="preserve"> </v>
      </c>
    </row>
    <row r="2087" spans="2:7" ht="20.100000000000001" customHeight="1">
      <c r="B2087" s="11"/>
      <c r="C2087" s="11"/>
      <c r="D2087" s="15"/>
      <c r="E2087" s="11"/>
      <c r="F2087" s="16"/>
      <c r="G2087" s="53" t="str">
        <f t="shared" si="34"/>
        <v xml:space="preserve"> </v>
      </c>
    </row>
    <row r="2088" spans="2:7" ht="20.100000000000001" customHeight="1">
      <c r="B2088" s="11"/>
      <c r="C2088" s="11"/>
      <c r="D2088" s="15"/>
      <c r="E2088" s="11"/>
      <c r="F2088" s="16"/>
      <c r="G2088" s="53" t="str">
        <f t="shared" si="34"/>
        <v xml:space="preserve"> </v>
      </c>
    </row>
    <row r="2089" spans="2:7" ht="20.100000000000001" customHeight="1">
      <c r="B2089" s="11"/>
      <c r="C2089" s="11"/>
      <c r="D2089" s="15"/>
      <c r="E2089" s="11"/>
      <c r="F2089" s="16"/>
      <c r="G2089" s="53" t="str">
        <f t="shared" si="34"/>
        <v xml:space="preserve"> </v>
      </c>
    </row>
    <row r="2090" spans="2:7" ht="20.100000000000001" customHeight="1">
      <c r="B2090" s="11"/>
      <c r="C2090" s="11"/>
      <c r="D2090" s="15"/>
      <c r="E2090" s="11"/>
      <c r="F2090" s="16"/>
      <c r="G2090" s="53" t="str">
        <f t="shared" si="34"/>
        <v xml:space="preserve"> </v>
      </c>
    </row>
    <row r="2091" spans="2:7" ht="20.100000000000001" customHeight="1">
      <c r="B2091" s="11"/>
      <c r="C2091" s="11"/>
      <c r="D2091" s="15"/>
      <c r="E2091" s="11"/>
      <c r="F2091" s="16"/>
      <c r="G2091" s="53" t="str">
        <f t="shared" si="34"/>
        <v xml:space="preserve"> </v>
      </c>
    </row>
    <row r="2092" spans="2:7" ht="20.100000000000001" customHeight="1">
      <c r="B2092" s="11"/>
      <c r="C2092" s="11"/>
      <c r="D2092" s="15"/>
      <c r="E2092" s="11"/>
      <c r="F2092" s="16"/>
      <c r="G2092" s="53" t="str">
        <f t="shared" si="34"/>
        <v xml:space="preserve"> </v>
      </c>
    </row>
    <row r="2093" spans="2:7" ht="20.100000000000001" customHeight="1">
      <c r="B2093" s="11"/>
      <c r="C2093" s="11"/>
      <c r="D2093" s="15"/>
      <c r="E2093" s="11"/>
      <c r="F2093" s="16"/>
      <c r="G2093" s="53" t="str">
        <f t="shared" si="34"/>
        <v xml:space="preserve"> </v>
      </c>
    </row>
    <row r="2094" spans="2:7" ht="20.100000000000001" customHeight="1">
      <c r="B2094" s="11"/>
      <c r="C2094" s="11"/>
      <c r="D2094" s="15"/>
      <c r="E2094" s="11"/>
      <c r="F2094" s="16"/>
      <c r="G2094" s="53" t="str">
        <f t="shared" si="34"/>
        <v xml:space="preserve"> </v>
      </c>
    </row>
    <row r="2095" spans="2:7" ht="20.100000000000001" customHeight="1">
      <c r="B2095" s="11"/>
      <c r="C2095" s="11"/>
      <c r="D2095" s="15"/>
      <c r="E2095" s="11"/>
      <c r="F2095" s="16"/>
      <c r="G2095" s="53" t="str">
        <f t="shared" si="34"/>
        <v xml:space="preserve"> </v>
      </c>
    </row>
    <row r="2096" spans="2:7" ht="20.100000000000001" customHeight="1">
      <c r="B2096" s="11"/>
      <c r="C2096" s="11"/>
      <c r="D2096" s="15"/>
      <c r="E2096" s="11"/>
      <c r="F2096" s="16"/>
      <c r="G2096" s="53" t="str">
        <f t="shared" si="34"/>
        <v xml:space="preserve"> </v>
      </c>
    </row>
    <row r="2097" spans="2:7" ht="20.100000000000001" customHeight="1">
      <c r="B2097" s="11"/>
      <c r="C2097" s="11"/>
      <c r="D2097" s="15"/>
      <c r="E2097" s="11"/>
      <c r="F2097" s="16"/>
      <c r="G2097" s="53" t="str">
        <f t="shared" si="34"/>
        <v xml:space="preserve"> </v>
      </c>
    </row>
    <row r="2098" spans="2:7" ht="20.100000000000001" customHeight="1">
      <c r="B2098" s="11"/>
      <c r="C2098" s="11"/>
      <c r="D2098" s="15"/>
      <c r="E2098" s="11"/>
      <c r="F2098" s="16"/>
      <c r="G2098" s="53" t="str">
        <f t="shared" si="34"/>
        <v xml:space="preserve"> </v>
      </c>
    </row>
    <row r="2099" spans="2:7" ht="20.100000000000001" customHeight="1">
      <c r="B2099" s="11"/>
      <c r="C2099" s="11"/>
      <c r="D2099" s="15"/>
      <c r="E2099" s="11"/>
      <c r="F2099" s="16"/>
      <c r="G2099" s="53" t="str">
        <f t="shared" si="34"/>
        <v xml:space="preserve"> </v>
      </c>
    </row>
    <row r="2100" spans="2:7" ht="20.100000000000001" customHeight="1">
      <c r="B2100" s="11"/>
      <c r="C2100" s="11"/>
      <c r="D2100" s="15"/>
      <c r="E2100" s="11"/>
      <c r="F2100" s="16"/>
      <c r="G2100" s="53" t="str">
        <f t="shared" si="34"/>
        <v xml:space="preserve"> </v>
      </c>
    </row>
    <row r="2101" spans="2:7" ht="20.100000000000001" customHeight="1">
      <c r="B2101" s="11"/>
      <c r="C2101" s="11"/>
      <c r="D2101" s="15"/>
      <c r="E2101" s="11"/>
      <c r="F2101" s="16"/>
      <c r="G2101" s="53" t="str">
        <f t="shared" si="34"/>
        <v xml:space="preserve"> </v>
      </c>
    </row>
    <row r="2102" spans="2:7" ht="20.100000000000001" customHeight="1">
      <c r="B2102" s="11"/>
      <c r="C2102" s="11"/>
      <c r="D2102" s="15"/>
      <c r="E2102" s="11"/>
      <c r="F2102" s="16"/>
      <c r="G2102" s="53" t="str">
        <f t="shared" si="34"/>
        <v xml:space="preserve"> </v>
      </c>
    </row>
    <row r="2103" spans="2:7" ht="20.100000000000001" customHeight="1">
      <c r="B2103" s="11"/>
      <c r="C2103" s="11"/>
      <c r="D2103" s="15"/>
      <c r="E2103" s="11"/>
      <c r="F2103" s="16"/>
      <c r="G2103" s="53" t="str">
        <f t="shared" si="34"/>
        <v xml:space="preserve"> </v>
      </c>
    </row>
    <row r="2104" spans="2:7" ht="20.100000000000001" customHeight="1">
      <c r="B2104" s="11"/>
      <c r="C2104" s="11"/>
      <c r="D2104" s="15"/>
      <c r="E2104" s="11"/>
      <c r="F2104" s="16"/>
      <c r="G2104" s="53" t="str">
        <f t="shared" si="34"/>
        <v xml:space="preserve"> </v>
      </c>
    </row>
    <row r="2105" spans="2:7" ht="20.100000000000001" customHeight="1">
      <c r="B2105" s="11"/>
      <c r="C2105" s="11"/>
      <c r="D2105" s="15"/>
      <c r="E2105" s="11"/>
      <c r="F2105" s="16"/>
      <c r="G2105" s="53" t="str">
        <f t="shared" si="34"/>
        <v xml:space="preserve"> </v>
      </c>
    </row>
    <row r="2106" spans="2:7" ht="20.100000000000001" customHeight="1">
      <c r="B2106" s="11"/>
      <c r="C2106" s="11"/>
      <c r="D2106" s="15"/>
      <c r="E2106" s="11"/>
      <c r="F2106" s="16"/>
      <c r="G2106" s="53" t="str">
        <f t="shared" si="34"/>
        <v xml:space="preserve"> </v>
      </c>
    </row>
    <row r="2107" spans="2:7" ht="20.100000000000001" customHeight="1">
      <c r="B2107" s="11"/>
      <c r="C2107" s="11"/>
      <c r="D2107" s="15"/>
      <c r="E2107" s="11"/>
      <c r="F2107" s="16"/>
      <c r="G2107" s="53" t="str">
        <f t="shared" si="34"/>
        <v xml:space="preserve"> </v>
      </c>
    </row>
    <row r="2108" spans="2:7" ht="20.100000000000001" customHeight="1">
      <c r="B2108" s="11"/>
      <c r="C2108" s="11"/>
      <c r="D2108" s="15"/>
      <c r="E2108" s="11"/>
      <c r="F2108" s="16"/>
      <c r="G2108" s="53" t="str">
        <f t="shared" si="34"/>
        <v xml:space="preserve"> </v>
      </c>
    </row>
    <row r="2109" spans="2:7" ht="20.100000000000001" customHeight="1">
      <c r="B2109" s="11"/>
      <c r="C2109" s="11"/>
      <c r="D2109" s="15"/>
      <c r="E2109" s="11"/>
      <c r="F2109" s="16"/>
      <c r="G2109" s="53" t="str">
        <f t="shared" si="34"/>
        <v xml:space="preserve"> </v>
      </c>
    </row>
    <row r="2110" spans="2:7" ht="20.100000000000001" customHeight="1">
      <c r="B2110" s="11"/>
      <c r="C2110" s="11"/>
      <c r="D2110" s="15"/>
      <c r="E2110" s="11"/>
      <c r="F2110" s="16"/>
      <c r="G2110" s="53" t="str">
        <f t="shared" si="34"/>
        <v xml:space="preserve"> </v>
      </c>
    </row>
    <row r="2111" spans="2:7" ht="20.100000000000001" customHeight="1">
      <c r="B2111" s="11"/>
      <c r="C2111" s="11"/>
      <c r="D2111" s="15"/>
      <c r="E2111" s="11"/>
      <c r="F2111" s="16"/>
      <c r="G2111" s="53" t="str">
        <f t="shared" si="34"/>
        <v xml:space="preserve"> </v>
      </c>
    </row>
    <row r="2112" spans="2:7" ht="20.100000000000001" customHeight="1">
      <c r="B2112" s="11"/>
      <c r="C2112" s="11"/>
      <c r="D2112" s="15"/>
      <c r="E2112" s="11"/>
      <c r="F2112" s="16"/>
      <c r="G2112" s="53" t="str">
        <f t="shared" si="34"/>
        <v xml:space="preserve"> </v>
      </c>
    </row>
    <row r="2113" spans="2:7" ht="20.100000000000001" customHeight="1">
      <c r="B2113" s="11"/>
      <c r="C2113" s="11"/>
      <c r="D2113" s="15"/>
      <c r="E2113" s="11"/>
      <c r="F2113" s="16"/>
      <c r="G2113" s="53" t="str">
        <f t="shared" si="34"/>
        <v xml:space="preserve"> </v>
      </c>
    </row>
    <row r="2114" spans="2:7" ht="20.100000000000001" customHeight="1">
      <c r="B2114" s="11"/>
      <c r="C2114" s="11"/>
      <c r="D2114" s="15"/>
      <c r="E2114" s="11"/>
      <c r="F2114" s="16"/>
      <c r="G2114" s="53" t="str">
        <f t="shared" si="34"/>
        <v xml:space="preserve"> </v>
      </c>
    </row>
    <row r="2115" spans="2:7" ht="20.100000000000001" customHeight="1">
      <c r="B2115" s="11"/>
      <c r="C2115" s="11"/>
      <c r="D2115" s="15"/>
      <c r="E2115" s="11"/>
      <c r="F2115" s="16"/>
      <c r="G2115" s="53" t="str">
        <f t="shared" si="34"/>
        <v xml:space="preserve"> </v>
      </c>
    </row>
    <row r="2116" spans="2:7" ht="20.100000000000001" customHeight="1">
      <c r="B2116" s="11"/>
      <c r="C2116" s="11"/>
      <c r="D2116" s="15"/>
      <c r="E2116" s="11"/>
      <c r="F2116" s="16"/>
      <c r="G2116" s="53" t="str">
        <f t="shared" si="34"/>
        <v xml:space="preserve"> </v>
      </c>
    </row>
    <row r="2117" spans="2:7" ht="20.100000000000001" customHeight="1">
      <c r="B2117" s="11"/>
      <c r="C2117" s="11"/>
      <c r="D2117" s="15"/>
      <c r="E2117" s="11"/>
      <c r="F2117" s="16"/>
      <c r="G2117" s="53" t="str">
        <f t="shared" si="34"/>
        <v xml:space="preserve"> </v>
      </c>
    </row>
    <row r="2118" spans="2:7" ht="20.100000000000001" customHeight="1">
      <c r="B2118" s="11"/>
      <c r="C2118" s="11"/>
      <c r="D2118" s="15"/>
      <c r="E2118" s="11"/>
      <c r="F2118" s="16"/>
      <c r="G2118" s="53" t="str">
        <f t="shared" si="34"/>
        <v xml:space="preserve"> </v>
      </c>
    </row>
    <row r="2119" spans="2:7" ht="20.100000000000001" customHeight="1">
      <c r="B2119" s="11"/>
      <c r="C2119" s="11"/>
      <c r="D2119" s="15"/>
      <c r="E2119" s="11"/>
      <c r="F2119" s="16"/>
      <c r="G2119" s="53" t="str">
        <f t="shared" si="34"/>
        <v xml:space="preserve"> </v>
      </c>
    </row>
    <row r="2120" spans="2:7" ht="20.100000000000001" customHeight="1">
      <c r="B2120" s="11"/>
      <c r="C2120" s="11"/>
      <c r="D2120" s="15"/>
      <c r="E2120" s="11"/>
      <c r="F2120" s="16"/>
      <c r="G2120" s="53" t="str">
        <f t="shared" si="34"/>
        <v xml:space="preserve"> </v>
      </c>
    </row>
    <row r="2121" spans="2:7" ht="20.100000000000001" customHeight="1">
      <c r="B2121" s="11"/>
      <c r="C2121" s="11"/>
      <c r="D2121" s="15"/>
      <c r="E2121" s="11"/>
      <c r="F2121" s="16"/>
      <c r="G2121" s="53" t="str">
        <f t="shared" si="34"/>
        <v xml:space="preserve"> </v>
      </c>
    </row>
    <row r="2122" spans="2:7" ht="20.100000000000001" customHeight="1">
      <c r="B2122" s="11"/>
      <c r="C2122" s="11"/>
      <c r="D2122" s="15"/>
      <c r="E2122" s="11"/>
      <c r="F2122" s="16"/>
      <c r="G2122" s="53" t="str">
        <f t="shared" si="34"/>
        <v xml:space="preserve"> </v>
      </c>
    </row>
    <row r="2123" spans="2:7" ht="20.100000000000001" customHeight="1">
      <c r="B2123" s="11"/>
      <c r="C2123" s="11"/>
      <c r="D2123" s="15"/>
      <c r="E2123" s="11"/>
      <c r="F2123" s="16"/>
      <c r="G2123" s="53" t="str">
        <f t="shared" si="34"/>
        <v xml:space="preserve"> </v>
      </c>
    </row>
    <row r="2124" spans="2:7" ht="20.100000000000001" customHeight="1">
      <c r="B2124" s="11"/>
      <c r="C2124" s="11"/>
      <c r="D2124" s="15"/>
      <c r="E2124" s="11"/>
      <c r="F2124" s="16"/>
      <c r="G2124" s="53" t="str">
        <f t="shared" si="34"/>
        <v xml:space="preserve"> </v>
      </c>
    </row>
    <row r="2125" spans="2:7" ht="20.100000000000001" customHeight="1">
      <c r="B2125" s="11"/>
      <c r="C2125" s="11"/>
      <c r="D2125" s="15"/>
      <c r="E2125" s="11"/>
      <c r="F2125" s="16"/>
      <c r="G2125" s="53" t="str">
        <f t="shared" si="34"/>
        <v xml:space="preserve"> </v>
      </c>
    </row>
    <row r="2126" spans="2:7" ht="20.100000000000001" customHeight="1">
      <c r="B2126" s="11"/>
      <c r="C2126" s="11"/>
      <c r="D2126" s="15"/>
      <c r="E2126" s="11"/>
      <c r="F2126" s="16"/>
      <c r="G2126" s="53" t="str">
        <f t="shared" si="34"/>
        <v xml:space="preserve"> </v>
      </c>
    </row>
    <row r="2127" spans="2:7" ht="20.100000000000001" customHeight="1">
      <c r="B2127" s="11"/>
      <c r="C2127" s="11"/>
      <c r="D2127" s="15"/>
      <c r="E2127" s="11"/>
      <c r="F2127" s="16"/>
      <c r="G2127" s="53" t="str">
        <f t="shared" si="34"/>
        <v xml:space="preserve"> </v>
      </c>
    </row>
    <row r="2128" spans="2:7" ht="20.100000000000001" customHeight="1">
      <c r="B2128" s="11"/>
      <c r="C2128" s="11"/>
      <c r="D2128" s="15"/>
      <c r="E2128" s="11"/>
      <c r="F2128" s="16"/>
      <c r="G2128" s="53" t="str">
        <f t="shared" si="34"/>
        <v xml:space="preserve"> </v>
      </c>
    </row>
    <row r="2129" spans="2:7" ht="20.100000000000001" customHeight="1">
      <c r="B2129" s="11"/>
      <c r="C2129" s="11"/>
      <c r="D2129" s="15"/>
      <c r="E2129" s="11"/>
      <c r="F2129" s="16"/>
      <c r="G2129" s="53" t="str">
        <f t="shared" si="34"/>
        <v xml:space="preserve"> </v>
      </c>
    </row>
    <row r="2130" spans="2:7" ht="20.100000000000001" customHeight="1">
      <c r="B2130" s="11"/>
      <c r="C2130" s="11"/>
      <c r="D2130" s="15"/>
      <c r="E2130" s="11"/>
      <c r="F2130" s="16"/>
      <c r="G2130" s="53" t="str">
        <f t="shared" si="34"/>
        <v xml:space="preserve"> </v>
      </c>
    </row>
    <row r="2131" spans="2:7" ht="20.100000000000001" customHeight="1">
      <c r="B2131" s="11"/>
      <c r="C2131" s="11"/>
      <c r="D2131" s="15"/>
      <c r="E2131" s="11"/>
      <c r="F2131" s="16"/>
      <c r="G2131" s="53" t="str">
        <f t="shared" si="34"/>
        <v xml:space="preserve"> </v>
      </c>
    </row>
    <row r="2132" spans="2:7" ht="20.100000000000001" customHeight="1">
      <c r="B2132" s="11"/>
      <c r="C2132" s="11"/>
      <c r="D2132" s="15"/>
      <c r="E2132" s="11"/>
      <c r="F2132" s="16"/>
      <c r="G2132" s="53" t="str">
        <f t="shared" si="34"/>
        <v xml:space="preserve"> </v>
      </c>
    </row>
    <row r="2133" spans="2:7" ht="20.100000000000001" customHeight="1">
      <c r="B2133" s="11"/>
      <c r="C2133" s="11"/>
      <c r="D2133" s="15"/>
      <c r="E2133" s="11"/>
      <c r="F2133" s="16"/>
      <c r="G2133" s="53" t="str">
        <f t="shared" si="34"/>
        <v xml:space="preserve"> </v>
      </c>
    </row>
    <row r="2134" spans="2:7" ht="20.100000000000001" customHeight="1">
      <c r="B2134" s="11"/>
      <c r="C2134" s="11"/>
      <c r="D2134" s="15"/>
      <c r="E2134" s="11"/>
      <c r="F2134" s="16"/>
      <c r="G2134" s="53" t="str">
        <f t="shared" si="34"/>
        <v xml:space="preserve"> </v>
      </c>
    </row>
    <row r="2135" spans="2:7" ht="20.100000000000001" customHeight="1">
      <c r="B2135" s="11"/>
      <c r="C2135" s="11"/>
      <c r="D2135" s="15"/>
      <c r="E2135" s="11"/>
      <c r="F2135" s="16"/>
      <c r="G2135" s="53" t="str">
        <f t="shared" si="34"/>
        <v xml:space="preserve"> </v>
      </c>
    </row>
    <row r="2136" spans="2:7" ht="20.100000000000001" customHeight="1">
      <c r="B2136" s="11"/>
      <c r="C2136" s="11"/>
      <c r="D2136" s="15"/>
      <c r="E2136" s="11"/>
      <c r="F2136" s="16"/>
      <c r="G2136" s="53" t="str">
        <f t="shared" si="34"/>
        <v xml:space="preserve"> </v>
      </c>
    </row>
    <row r="2137" spans="2:7" ht="20.100000000000001" customHeight="1">
      <c r="B2137" s="11"/>
      <c r="C2137" s="11"/>
      <c r="D2137" s="15"/>
      <c r="E2137" s="11"/>
      <c r="F2137" s="16"/>
      <c r="G2137" s="53" t="str">
        <f t="shared" si="34"/>
        <v xml:space="preserve"> </v>
      </c>
    </row>
    <row r="2138" spans="2:7" ht="20.100000000000001" customHeight="1">
      <c r="B2138" s="11"/>
      <c r="C2138" s="11"/>
      <c r="D2138" s="15"/>
      <c r="E2138" s="11"/>
      <c r="F2138" s="16"/>
      <c r="G2138" s="53" t="str">
        <f t="shared" si="34"/>
        <v xml:space="preserve"> </v>
      </c>
    </row>
    <row r="2139" spans="2:7" ht="20.100000000000001" customHeight="1">
      <c r="B2139" s="11"/>
      <c r="C2139" s="11"/>
      <c r="D2139" s="15"/>
      <c r="E2139" s="11"/>
      <c r="F2139" s="16"/>
      <c r="G2139" s="53" t="str">
        <f t="shared" si="34"/>
        <v xml:space="preserve"> </v>
      </c>
    </row>
    <row r="2140" spans="2:7" ht="20.100000000000001" customHeight="1">
      <c r="B2140" s="11"/>
      <c r="C2140" s="11"/>
      <c r="D2140" s="15"/>
      <c r="E2140" s="11"/>
      <c r="F2140" s="16"/>
      <c r="G2140" s="53" t="str">
        <f t="shared" si="34"/>
        <v xml:space="preserve"> </v>
      </c>
    </row>
    <row r="2141" spans="2:7" ht="20.100000000000001" customHeight="1">
      <c r="B2141" s="11"/>
      <c r="C2141" s="11"/>
      <c r="D2141" s="15"/>
      <c r="E2141" s="11"/>
      <c r="F2141" s="16"/>
      <c r="G2141" s="53" t="str">
        <f t="shared" si="34"/>
        <v xml:space="preserve"> </v>
      </c>
    </row>
    <row r="2142" spans="2:7" ht="20.100000000000001" customHeight="1">
      <c r="B2142" s="11"/>
      <c r="C2142" s="11"/>
      <c r="D2142" s="15"/>
      <c r="E2142" s="11"/>
      <c r="F2142" s="16"/>
      <c r="G2142" s="53" t="str">
        <f t="shared" si="34"/>
        <v xml:space="preserve"> </v>
      </c>
    </row>
    <row r="2143" spans="2:7" ht="20.100000000000001" customHeight="1">
      <c r="B2143" s="11"/>
      <c r="C2143" s="11"/>
      <c r="D2143" s="15"/>
      <c r="E2143" s="11"/>
      <c r="F2143" s="16"/>
      <c r="G2143" s="53" t="str">
        <f t="shared" si="34"/>
        <v xml:space="preserve"> </v>
      </c>
    </row>
    <row r="2144" spans="2:7" ht="20.100000000000001" customHeight="1">
      <c r="B2144" s="11"/>
      <c r="C2144" s="11"/>
      <c r="D2144" s="15"/>
      <c r="E2144" s="11"/>
      <c r="F2144" s="16"/>
      <c r="G2144" s="53" t="str">
        <f t="shared" si="34"/>
        <v xml:space="preserve"> </v>
      </c>
    </row>
    <row r="2145" spans="2:7" ht="20.100000000000001" customHeight="1">
      <c r="B2145" s="11"/>
      <c r="C2145" s="11"/>
      <c r="D2145" s="15"/>
      <c r="E2145" s="11"/>
      <c r="F2145" s="16"/>
      <c r="G2145" s="53" t="str">
        <f t="shared" si="34"/>
        <v xml:space="preserve"> </v>
      </c>
    </row>
    <row r="2146" spans="2:7" ht="20.100000000000001" customHeight="1">
      <c r="B2146" s="11"/>
      <c r="C2146" s="11"/>
      <c r="D2146" s="15"/>
      <c r="E2146" s="11"/>
      <c r="F2146" s="16"/>
      <c r="G2146" s="53" t="str">
        <f t="shared" ref="G2146:G2209" si="35">IFERROR(IF(ISBLANK(C2146)," ",IF(ISBLANK(D2146),"NUM ARBOL",IF(ISBLANK(E2146),"DAP",IF(ISBLANK(F2146),"ALTURA",IF($E$33="DAP (cm)",PI()*((E2146/100)^2)/4*F2146*$F$9,IF($E$33="CAP (cm)",PI()*((E2146/PI()/100)^2)/4*F2146*$F$9))))))," ")</f>
        <v xml:space="preserve"> </v>
      </c>
    </row>
    <row r="2147" spans="2:7" ht="20.100000000000001" customHeight="1">
      <c r="B2147" s="11"/>
      <c r="C2147" s="11"/>
      <c r="D2147" s="15"/>
      <c r="E2147" s="11"/>
      <c r="F2147" s="16"/>
      <c r="G2147" s="53" t="str">
        <f t="shared" si="35"/>
        <v xml:space="preserve"> </v>
      </c>
    </row>
    <row r="2148" spans="2:7" ht="20.100000000000001" customHeight="1">
      <c r="B2148" s="11"/>
      <c r="C2148" s="11"/>
      <c r="D2148" s="15"/>
      <c r="E2148" s="11"/>
      <c r="F2148" s="16"/>
      <c r="G2148" s="53" t="str">
        <f t="shared" si="35"/>
        <v xml:space="preserve"> </v>
      </c>
    </row>
    <row r="2149" spans="2:7" ht="20.100000000000001" customHeight="1">
      <c r="B2149" s="11"/>
      <c r="C2149" s="11"/>
      <c r="D2149" s="15"/>
      <c r="E2149" s="11"/>
      <c r="F2149" s="16"/>
      <c r="G2149" s="53" t="str">
        <f t="shared" si="35"/>
        <v xml:space="preserve"> </v>
      </c>
    </row>
    <row r="2150" spans="2:7" ht="20.100000000000001" customHeight="1">
      <c r="B2150" s="11"/>
      <c r="C2150" s="11"/>
      <c r="D2150" s="15"/>
      <c r="E2150" s="11"/>
      <c r="F2150" s="16"/>
      <c r="G2150" s="53" t="str">
        <f t="shared" si="35"/>
        <v xml:space="preserve"> </v>
      </c>
    </row>
    <row r="2151" spans="2:7" ht="20.100000000000001" customHeight="1">
      <c r="B2151" s="11"/>
      <c r="C2151" s="11"/>
      <c r="D2151" s="15"/>
      <c r="E2151" s="11"/>
      <c r="F2151" s="16"/>
      <c r="G2151" s="53" t="str">
        <f t="shared" si="35"/>
        <v xml:space="preserve"> </v>
      </c>
    </row>
    <row r="2152" spans="2:7" ht="20.100000000000001" customHeight="1">
      <c r="B2152" s="11"/>
      <c r="C2152" s="11"/>
      <c r="D2152" s="15"/>
      <c r="E2152" s="11"/>
      <c r="F2152" s="16"/>
      <c r="G2152" s="53" t="str">
        <f t="shared" si="35"/>
        <v xml:space="preserve"> </v>
      </c>
    </row>
    <row r="2153" spans="2:7" ht="20.100000000000001" customHeight="1">
      <c r="B2153" s="11"/>
      <c r="C2153" s="11"/>
      <c r="D2153" s="15"/>
      <c r="E2153" s="11"/>
      <c r="F2153" s="16"/>
      <c r="G2153" s="53" t="str">
        <f t="shared" si="35"/>
        <v xml:space="preserve"> </v>
      </c>
    </row>
    <row r="2154" spans="2:7" ht="20.100000000000001" customHeight="1">
      <c r="B2154" s="11"/>
      <c r="C2154" s="11"/>
      <c r="D2154" s="15"/>
      <c r="E2154" s="11"/>
      <c r="F2154" s="16"/>
      <c r="G2154" s="53" t="str">
        <f t="shared" si="35"/>
        <v xml:space="preserve"> </v>
      </c>
    </row>
    <row r="2155" spans="2:7" ht="20.100000000000001" customHeight="1">
      <c r="B2155" s="11"/>
      <c r="C2155" s="11"/>
      <c r="D2155" s="15"/>
      <c r="E2155" s="11"/>
      <c r="F2155" s="16"/>
      <c r="G2155" s="53" t="str">
        <f t="shared" si="35"/>
        <v xml:space="preserve"> </v>
      </c>
    </row>
    <row r="2156" spans="2:7" ht="20.100000000000001" customHeight="1">
      <c r="B2156" s="11"/>
      <c r="C2156" s="11"/>
      <c r="D2156" s="15"/>
      <c r="E2156" s="11"/>
      <c r="F2156" s="16"/>
      <c r="G2156" s="53" t="str">
        <f t="shared" si="35"/>
        <v xml:space="preserve"> </v>
      </c>
    </row>
    <row r="2157" spans="2:7" ht="20.100000000000001" customHeight="1">
      <c r="B2157" s="11"/>
      <c r="C2157" s="11"/>
      <c r="D2157" s="15"/>
      <c r="E2157" s="11"/>
      <c r="F2157" s="16"/>
      <c r="G2157" s="53" t="str">
        <f t="shared" si="35"/>
        <v xml:space="preserve"> </v>
      </c>
    </row>
    <row r="2158" spans="2:7" ht="20.100000000000001" customHeight="1">
      <c r="B2158" s="11"/>
      <c r="C2158" s="11"/>
      <c r="D2158" s="15"/>
      <c r="E2158" s="11"/>
      <c r="F2158" s="16"/>
      <c r="G2158" s="53" t="str">
        <f t="shared" si="35"/>
        <v xml:space="preserve"> </v>
      </c>
    </row>
    <row r="2159" spans="2:7" ht="20.100000000000001" customHeight="1">
      <c r="B2159" s="11"/>
      <c r="C2159" s="11"/>
      <c r="D2159" s="15"/>
      <c r="E2159" s="11"/>
      <c r="F2159" s="16"/>
      <c r="G2159" s="53" t="str">
        <f t="shared" si="35"/>
        <v xml:space="preserve"> </v>
      </c>
    </row>
    <row r="2160" spans="2:7" ht="20.100000000000001" customHeight="1">
      <c r="B2160" s="11"/>
      <c r="C2160" s="11"/>
      <c r="D2160" s="15"/>
      <c r="E2160" s="11"/>
      <c r="F2160" s="16"/>
      <c r="G2160" s="53" t="str">
        <f t="shared" si="35"/>
        <v xml:space="preserve"> </v>
      </c>
    </row>
    <row r="2161" spans="2:7" ht="20.100000000000001" customHeight="1">
      <c r="B2161" s="11"/>
      <c r="C2161" s="11"/>
      <c r="D2161" s="15"/>
      <c r="E2161" s="11"/>
      <c r="F2161" s="16"/>
      <c r="G2161" s="53" t="str">
        <f t="shared" si="35"/>
        <v xml:space="preserve"> </v>
      </c>
    </row>
    <row r="2162" spans="2:7" ht="20.100000000000001" customHeight="1">
      <c r="B2162" s="11"/>
      <c r="C2162" s="11"/>
      <c r="D2162" s="15"/>
      <c r="E2162" s="11"/>
      <c r="F2162" s="16"/>
      <c r="G2162" s="53" t="str">
        <f t="shared" si="35"/>
        <v xml:space="preserve"> </v>
      </c>
    </row>
    <row r="2163" spans="2:7" ht="20.100000000000001" customHeight="1">
      <c r="B2163" s="11"/>
      <c r="C2163" s="11"/>
      <c r="D2163" s="15"/>
      <c r="E2163" s="11"/>
      <c r="F2163" s="16"/>
      <c r="G2163" s="53" t="str">
        <f t="shared" si="35"/>
        <v xml:space="preserve"> </v>
      </c>
    </row>
    <row r="2164" spans="2:7" ht="20.100000000000001" customHeight="1">
      <c r="B2164" s="11"/>
      <c r="C2164" s="11"/>
      <c r="D2164" s="15"/>
      <c r="E2164" s="11"/>
      <c r="F2164" s="16"/>
      <c r="G2164" s="53" t="str">
        <f t="shared" si="35"/>
        <v xml:space="preserve"> </v>
      </c>
    </row>
    <row r="2165" spans="2:7" ht="20.100000000000001" customHeight="1">
      <c r="B2165" s="11"/>
      <c r="C2165" s="11"/>
      <c r="D2165" s="15"/>
      <c r="E2165" s="11"/>
      <c r="F2165" s="16"/>
      <c r="G2165" s="53" t="str">
        <f t="shared" si="35"/>
        <v xml:space="preserve"> </v>
      </c>
    </row>
    <row r="2166" spans="2:7" ht="20.100000000000001" customHeight="1">
      <c r="B2166" s="11"/>
      <c r="C2166" s="11"/>
      <c r="D2166" s="15"/>
      <c r="E2166" s="11"/>
      <c r="F2166" s="16"/>
      <c r="G2166" s="53" t="str">
        <f t="shared" si="35"/>
        <v xml:space="preserve"> </v>
      </c>
    </row>
    <row r="2167" spans="2:7" ht="20.100000000000001" customHeight="1">
      <c r="B2167" s="11"/>
      <c r="C2167" s="11"/>
      <c r="D2167" s="15"/>
      <c r="E2167" s="11"/>
      <c r="F2167" s="16"/>
      <c r="G2167" s="53" t="str">
        <f t="shared" si="35"/>
        <v xml:space="preserve"> </v>
      </c>
    </row>
    <row r="2168" spans="2:7" ht="20.100000000000001" customHeight="1">
      <c r="B2168" s="11"/>
      <c r="C2168" s="11"/>
      <c r="D2168" s="15"/>
      <c r="E2168" s="11"/>
      <c r="F2168" s="16"/>
      <c r="G2168" s="53" t="str">
        <f t="shared" si="35"/>
        <v xml:space="preserve"> </v>
      </c>
    </row>
    <row r="2169" spans="2:7" ht="20.100000000000001" customHeight="1">
      <c r="B2169" s="11"/>
      <c r="C2169" s="11"/>
      <c r="D2169" s="15"/>
      <c r="E2169" s="11"/>
      <c r="F2169" s="16"/>
      <c r="G2169" s="53" t="str">
        <f t="shared" si="35"/>
        <v xml:space="preserve"> </v>
      </c>
    </row>
    <row r="2170" spans="2:7" ht="20.100000000000001" customHeight="1">
      <c r="B2170" s="11"/>
      <c r="C2170" s="11"/>
      <c r="D2170" s="15"/>
      <c r="E2170" s="11"/>
      <c r="F2170" s="16"/>
      <c r="G2170" s="53" t="str">
        <f t="shared" si="35"/>
        <v xml:space="preserve"> </v>
      </c>
    </row>
    <row r="2171" spans="2:7" ht="20.100000000000001" customHeight="1">
      <c r="B2171" s="11"/>
      <c r="C2171" s="11"/>
      <c r="D2171" s="15"/>
      <c r="E2171" s="11"/>
      <c r="F2171" s="16"/>
      <c r="G2171" s="53" t="str">
        <f t="shared" si="35"/>
        <v xml:space="preserve"> </v>
      </c>
    </row>
    <row r="2172" spans="2:7" ht="20.100000000000001" customHeight="1">
      <c r="B2172" s="11"/>
      <c r="C2172" s="11"/>
      <c r="D2172" s="15"/>
      <c r="E2172" s="11"/>
      <c r="F2172" s="16"/>
      <c r="G2172" s="53" t="str">
        <f t="shared" si="35"/>
        <v xml:space="preserve"> </v>
      </c>
    </row>
    <row r="2173" spans="2:7" ht="20.100000000000001" customHeight="1">
      <c r="B2173" s="11"/>
      <c r="C2173" s="11"/>
      <c r="D2173" s="15"/>
      <c r="E2173" s="11"/>
      <c r="F2173" s="16"/>
      <c r="G2173" s="53" t="str">
        <f t="shared" si="35"/>
        <v xml:space="preserve"> </v>
      </c>
    </row>
    <row r="2174" spans="2:7" ht="20.100000000000001" customHeight="1">
      <c r="B2174" s="11"/>
      <c r="C2174" s="11"/>
      <c r="D2174" s="15"/>
      <c r="E2174" s="11"/>
      <c r="F2174" s="16"/>
      <c r="G2174" s="53" t="str">
        <f t="shared" si="35"/>
        <v xml:space="preserve"> </v>
      </c>
    </row>
    <row r="2175" spans="2:7" ht="20.100000000000001" customHeight="1">
      <c r="B2175" s="11"/>
      <c r="C2175" s="11"/>
      <c r="D2175" s="15"/>
      <c r="E2175" s="11"/>
      <c r="F2175" s="16"/>
      <c r="G2175" s="53" t="str">
        <f t="shared" si="35"/>
        <v xml:space="preserve"> </v>
      </c>
    </row>
    <row r="2176" spans="2:7" ht="20.100000000000001" customHeight="1">
      <c r="B2176" s="11"/>
      <c r="C2176" s="11"/>
      <c r="D2176" s="15"/>
      <c r="E2176" s="11"/>
      <c r="F2176" s="16"/>
      <c r="G2176" s="53" t="str">
        <f t="shared" si="35"/>
        <v xml:space="preserve"> </v>
      </c>
    </row>
    <row r="2177" spans="2:7" ht="20.100000000000001" customHeight="1">
      <c r="B2177" s="11"/>
      <c r="C2177" s="11"/>
      <c r="D2177" s="15"/>
      <c r="E2177" s="11"/>
      <c r="F2177" s="16"/>
      <c r="G2177" s="53" t="str">
        <f t="shared" si="35"/>
        <v xml:space="preserve"> </v>
      </c>
    </row>
    <row r="2178" spans="2:7" ht="20.100000000000001" customHeight="1">
      <c r="B2178" s="11"/>
      <c r="C2178" s="11"/>
      <c r="D2178" s="15"/>
      <c r="E2178" s="11"/>
      <c r="F2178" s="16"/>
      <c r="G2178" s="53" t="str">
        <f t="shared" si="35"/>
        <v xml:space="preserve"> </v>
      </c>
    </row>
    <row r="2179" spans="2:7" ht="20.100000000000001" customHeight="1">
      <c r="B2179" s="11"/>
      <c r="C2179" s="11"/>
      <c r="D2179" s="15"/>
      <c r="E2179" s="11"/>
      <c r="F2179" s="16"/>
      <c r="G2179" s="53" t="str">
        <f t="shared" si="35"/>
        <v xml:space="preserve"> </v>
      </c>
    </row>
    <row r="2180" spans="2:7" ht="20.100000000000001" customHeight="1">
      <c r="B2180" s="11"/>
      <c r="C2180" s="11"/>
      <c r="D2180" s="15"/>
      <c r="E2180" s="11"/>
      <c r="F2180" s="16"/>
      <c r="G2180" s="53" t="str">
        <f t="shared" si="35"/>
        <v xml:space="preserve"> </v>
      </c>
    </row>
    <row r="2181" spans="2:7" ht="20.100000000000001" customHeight="1">
      <c r="B2181" s="11"/>
      <c r="C2181" s="11"/>
      <c r="D2181" s="15"/>
      <c r="E2181" s="11"/>
      <c r="F2181" s="16"/>
      <c r="G2181" s="53" t="str">
        <f t="shared" si="35"/>
        <v xml:space="preserve"> </v>
      </c>
    </row>
    <row r="2182" spans="2:7" ht="20.100000000000001" customHeight="1">
      <c r="B2182" s="11"/>
      <c r="C2182" s="11"/>
      <c r="D2182" s="15"/>
      <c r="E2182" s="11"/>
      <c r="F2182" s="16"/>
      <c r="G2182" s="53" t="str">
        <f t="shared" si="35"/>
        <v xml:space="preserve"> </v>
      </c>
    </row>
    <row r="2183" spans="2:7" ht="20.100000000000001" customHeight="1">
      <c r="B2183" s="11"/>
      <c r="C2183" s="11"/>
      <c r="D2183" s="15"/>
      <c r="E2183" s="11"/>
      <c r="F2183" s="16"/>
      <c r="G2183" s="53" t="str">
        <f t="shared" si="35"/>
        <v xml:space="preserve"> </v>
      </c>
    </row>
    <row r="2184" spans="2:7" ht="20.100000000000001" customHeight="1">
      <c r="B2184" s="11"/>
      <c r="C2184" s="11"/>
      <c r="D2184" s="15"/>
      <c r="E2184" s="11"/>
      <c r="F2184" s="16"/>
      <c r="G2184" s="53" t="str">
        <f t="shared" si="35"/>
        <v xml:space="preserve"> </v>
      </c>
    </row>
    <row r="2185" spans="2:7" ht="20.100000000000001" customHeight="1">
      <c r="B2185" s="11"/>
      <c r="C2185" s="11"/>
      <c r="D2185" s="15"/>
      <c r="E2185" s="11"/>
      <c r="F2185" s="16"/>
      <c r="G2185" s="53" t="str">
        <f t="shared" si="35"/>
        <v xml:space="preserve"> </v>
      </c>
    </row>
    <row r="2186" spans="2:7" ht="20.100000000000001" customHeight="1">
      <c r="B2186" s="11"/>
      <c r="C2186" s="11"/>
      <c r="D2186" s="15"/>
      <c r="E2186" s="11"/>
      <c r="F2186" s="16"/>
      <c r="G2186" s="53" t="str">
        <f t="shared" si="35"/>
        <v xml:space="preserve"> </v>
      </c>
    </row>
    <row r="2187" spans="2:7" ht="20.100000000000001" customHeight="1">
      <c r="B2187" s="11"/>
      <c r="C2187" s="11"/>
      <c r="D2187" s="15"/>
      <c r="E2187" s="11"/>
      <c r="F2187" s="16"/>
      <c r="G2187" s="53" t="str">
        <f t="shared" si="35"/>
        <v xml:space="preserve"> </v>
      </c>
    </row>
    <row r="2188" spans="2:7" ht="20.100000000000001" customHeight="1">
      <c r="B2188" s="11"/>
      <c r="C2188" s="11"/>
      <c r="D2188" s="15"/>
      <c r="E2188" s="11"/>
      <c r="F2188" s="16"/>
      <c r="G2188" s="53" t="str">
        <f t="shared" si="35"/>
        <v xml:space="preserve"> </v>
      </c>
    </row>
    <row r="2189" spans="2:7" ht="20.100000000000001" customHeight="1">
      <c r="B2189" s="11"/>
      <c r="C2189" s="11"/>
      <c r="D2189" s="15"/>
      <c r="E2189" s="11"/>
      <c r="F2189" s="16"/>
      <c r="G2189" s="53" t="str">
        <f t="shared" si="35"/>
        <v xml:space="preserve"> </v>
      </c>
    </row>
    <row r="2190" spans="2:7" ht="20.100000000000001" customHeight="1">
      <c r="B2190" s="11"/>
      <c r="C2190" s="11"/>
      <c r="D2190" s="15"/>
      <c r="E2190" s="11"/>
      <c r="F2190" s="16"/>
      <c r="G2190" s="53" t="str">
        <f t="shared" si="35"/>
        <v xml:space="preserve"> </v>
      </c>
    </row>
    <row r="2191" spans="2:7" ht="20.100000000000001" customHeight="1">
      <c r="B2191" s="11"/>
      <c r="C2191" s="11"/>
      <c r="D2191" s="15"/>
      <c r="E2191" s="11"/>
      <c r="F2191" s="16"/>
      <c r="G2191" s="53" t="str">
        <f t="shared" si="35"/>
        <v xml:space="preserve"> </v>
      </c>
    </row>
    <row r="2192" spans="2:7" ht="20.100000000000001" customHeight="1">
      <c r="B2192" s="11"/>
      <c r="C2192" s="11"/>
      <c r="D2192" s="15"/>
      <c r="E2192" s="11"/>
      <c r="F2192" s="16"/>
      <c r="G2192" s="53" t="str">
        <f t="shared" si="35"/>
        <v xml:space="preserve"> </v>
      </c>
    </row>
    <row r="2193" spans="2:7" ht="20.100000000000001" customHeight="1">
      <c r="B2193" s="11"/>
      <c r="C2193" s="11"/>
      <c r="D2193" s="15"/>
      <c r="E2193" s="11"/>
      <c r="F2193" s="16"/>
      <c r="G2193" s="53" t="str">
        <f t="shared" si="35"/>
        <v xml:space="preserve"> </v>
      </c>
    </row>
    <row r="2194" spans="2:7" ht="20.100000000000001" customHeight="1">
      <c r="B2194" s="11"/>
      <c r="C2194" s="11"/>
      <c r="D2194" s="15"/>
      <c r="E2194" s="11"/>
      <c r="F2194" s="16"/>
      <c r="G2194" s="53" t="str">
        <f t="shared" si="35"/>
        <v xml:space="preserve"> </v>
      </c>
    </row>
    <row r="2195" spans="2:7" ht="20.100000000000001" customHeight="1">
      <c r="B2195" s="11"/>
      <c r="C2195" s="11"/>
      <c r="D2195" s="15"/>
      <c r="E2195" s="11"/>
      <c r="F2195" s="16"/>
      <c r="G2195" s="53" t="str">
        <f t="shared" si="35"/>
        <v xml:space="preserve"> </v>
      </c>
    </row>
    <row r="2196" spans="2:7" ht="20.100000000000001" customHeight="1">
      <c r="B2196" s="11"/>
      <c r="C2196" s="11"/>
      <c r="D2196" s="15"/>
      <c r="E2196" s="11"/>
      <c r="F2196" s="16"/>
      <c r="G2196" s="53" t="str">
        <f t="shared" si="35"/>
        <v xml:space="preserve"> </v>
      </c>
    </row>
    <row r="2197" spans="2:7" ht="20.100000000000001" customHeight="1">
      <c r="B2197" s="11"/>
      <c r="C2197" s="11"/>
      <c r="D2197" s="15"/>
      <c r="E2197" s="11"/>
      <c r="F2197" s="16"/>
      <c r="G2197" s="53" t="str">
        <f t="shared" si="35"/>
        <v xml:space="preserve"> </v>
      </c>
    </row>
    <row r="2198" spans="2:7" ht="20.100000000000001" customHeight="1">
      <c r="B2198" s="11"/>
      <c r="C2198" s="11"/>
      <c r="D2198" s="15"/>
      <c r="E2198" s="11"/>
      <c r="F2198" s="16"/>
      <c r="G2198" s="53" t="str">
        <f t="shared" si="35"/>
        <v xml:space="preserve"> </v>
      </c>
    </row>
    <row r="2199" spans="2:7" ht="20.100000000000001" customHeight="1">
      <c r="B2199" s="11"/>
      <c r="C2199" s="11"/>
      <c r="D2199" s="15"/>
      <c r="E2199" s="11"/>
      <c r="F2199" s="16"/>
      <c r="G2199" s="53" t="str">
        <f t="shared" si="35"/>
        <v xml:space="preserve"> </v>
      </c>
    </row>
    <row r="2200" spans="2:7" ht="20.100000000000001" customHeight="1">
      <c r="B2200" s="11"/>
      <c r="C2200" s="11"/>
      <c r="D2200" s="15"/>
      <c r="E2200" s="11"/>
      <c r="F2200" s="16"/>
      <c r="G2200" s="53" t="str">
        <f t="shared" si="35"/>
        <v xml:space="preserve"> </v>
      </c>
    </row>
    <row r="2201" spans="2:7" ht="20.100000000000001" customHeight="1">
      <c r="B2201" s="11"/>
      <c r="C2201" s="11"/>
      <c r="D2201" s="15"/>
      <c r="E2201" s="11"/>
      <c r="F2201" s="16"/>
      <c r="G2201" s="53" t="str">
        <f t="shared" si="35"/>
        <v xml:space="preserve"> </v>
      </c>
    </row>
    <row r="2202" spans="2:7" ht="20.100000000000001" customHeight="1">
      <c r="B2202" s="11"/>
      <c r="C2202" s="11"/>
      <c r="D2202" s="15"/>
      <c r="E2202" s="11"/>
      <c r="F2202" s="16"/>
      <c r="G2202" s="53" t="str">
        <f t="shared" si="35"/>
        <v xml:space="preserve"> </v>
      </c>
    </row>
    <row r="2203" spans="2:7" ht="20.100000000000001" customHeight="1">
      <c r="B2203" s="11"/>
      <c r="C2203" s="11"/>
      <c r="D2203" s="15"/>
      <c r="E2203" s="11"/>
      <c r="F2203" s="16"/>
      <c r="G2203" s="53" t="str">
        <f t="shared" si="35"/>
        <v xml:space="preserve"> </v>
      </c>
    </row>
    <row r="2204" spans="2:7" ht="20.100000000000001" customHeight="1">
      <c r="B2204" s="11"/>
      <c r="C2204" s="11"/>
      <c r="D2204" s="15"/>
      <c r="E2204" s="11"/>
      <c r="F2204" s="16"/>
      <c r="G2204" s="53" t="str">
        <f t="shared" si="35"/>
        <v xml:space="preserve"> </v>
      </c>
    </row>
    <row r="2205" spans="2:7" ht="20.100000000000001" customHeight="1">
      <c r="B2205" s="11"/>
      <c r="C2205" s="11"/>
      <c r="D2205" s="15"/>
      <c r="E2205" s="11"/>
      <c r="F2205" s="16"/>
      <c r="G2205" s="53" t="str">
        <f t="shared" si="35"/>
        <v xml:space="preserve"> </v>
      </c>
    </row>
    <row r="2206" spans="2:7" ht="20.100000000000001" customHeight="1">
      <c r="B2206" s="11"/>
      <c r="C2206" s="11"/>
      <c r="D2206" s="15"/>
      <c r="E2206" s="11"/>
      <c r="F2206" s="16"/>
      <c r="G2206" s="53" t="str">
        <f t="shared" si="35"/>
        <v xml:space="preserve"> </v>
      </c>
    </row>
    <row r="2207" spans="2:7" ht="20.100000000000001" customHeight="1">
      <c r="B2207" s="11"/>
      <c r="C2207" s="11"/>
      <c r="D2207" s="15"/>
      <c r="E2207" s="11"/>
      <c r="F2207" s="16"/>
      <c r="G2207" s="53" t="str">
        <f t="shared" si="35"/>
        <v xml:space="preserve"> </v>
      </c>
    </row>
    <row r="2208" spans="2:7" ht="20.100000000000001" customHeight="1">
      <c r="B2208" s="11"/>
      <c r="C2208" s="11"/>
      <c r="D2208" s="15"/>
      <c r="E2208" s="11"/>
      <c r="F2208" s="16"/>
      <c r="G2208" s="53" t="str">
        <f t="shared" si="35"/>
        <v xml:space="preserve"> </v>
      </c>
    </row>
    <row r="2209" spans="2:7" ht="20.100000000000001" customHeight="1">
      <c r="B2209" s="11"/>
      <c r="C2209" s="11"/>
      <c r="D2209" s="15"/>
      <c r="E2209" s="11"/>
      <c r="F2209" s="16"/>
      <c r="G2209" s="53" t="str">
        <f t="shared" si="35"/>
        <v xml:space="preserve"> </v>
      </c>
    </row>
    <row r="2210" spans="2:7" ht="20.100000000000001" customHeight="1">
      <c r="B2210" s="11"/>
      <c r="C2210" s="11"/>
      <c r="D2210" s="15"/>
      <c r="E2210" s="11"/>
      <c r="F2210" s="16"/>
      <c r="G2210" s="53" t="str">
        <f t="shared" ref="G2210:G2273" si="36">IFERROR(IF(ISBLANK(C2210)," ",IF(ISBLANK(D2210),"NUM ARBOL",IF(ISBLANK(E2210),"DAP",IF(ISBLANK(F2210),"ALTURA",IF($E$33="DAP (cm)",PI()*((E2210/100)^2)/4*F2210*$F$9,IF($E$33="CAP (cm)",PI()*((E2210/PI()/100)^2)/4*F2210*$F$9))))))," ")</f>
        <v xml:space="preserve"> </v>
      </c>
    </row>
    <row r="2211" spans="2:7" ht="20.100000000000001" customHeight="1">
      <c r="B2211" s="11"/>
      <c r="C2211" s="11"/>
      <c r="D2211" s="15"/>
      <c r="E2211" s="11"/>
      <c r="F2211" s="16"/>
      <c r="G2211" s="53" t="str">
        <f t="shared" si="36"/>
        <v xml:space="preserve"> </v>
      </c>
    </row>
    <row r="2212" spans="2:7" ht="20.100000000000001" customHeight="1">
      <c r="B2212" s="11"/>
      <c r="C2212" s="11"/>
      <c r="D2212" s="15"/>
      <c r="E2212" s="11"/>
      <c r="F2212" s="16"/>
      <c r="G2212" s="53" t="str">
        <f t="shared" si="36"/>
        <v xml:space="preserve"> </v>
      </c>
    </row>
    <row r="2213" spans="2:7" ht="20.100000000000001" customHeight="1">
      <c r="B2213" s="11"/>
      <c r="C2213" s="11"/>
      <c r="D2213" s="15"/>
      <c r="E2213" s="11"/>
      <c r="F2213" s="16"/>
      <c r="G2213" s="53" t="str">
        <f t="shared" si="36"/>
        <v xml:space="preserve"> </v>
      </c>
    </row>
    <row r="2214" spans="2:7" ht="20.100000000000001" customHeight="1">
      <c r="B2214" s="11"/>
      <c r="C2214" s="11"/>
      <c r="D2214" s="15"/>
      <c r="E2214" s="11"/>
      <c r="F2214" s="16"/>
      <c r="G2214" s="53" t="str">
        <f t="shared" si="36"/>
        <v xml:space="preserve"> </v>
      </c>
    </row>
    <row r="2215" spans="2:7" ht="20.100000000000001" customHeight="1">
      <c r="B2215" s="11"/>
      <c r="C2215" s="11"/>
      <c r="D2215" s="15"/>
      <c r="E2215" s="11"/>
      <c r="F2215" s="16"/>
      <c r="G2215" s="53" t="str">
        <f t="shared" si="36"/>
        <v xml:space="preserve"> </v>
      </c>
    </row>
    <row r="2216" spans="2:7" ht="20.100000000000001" customHeight="1">
      <c r="B2216" s="11"/>
      <c r="C2216" s="11"/>
      <c r="D2216" s="15"/>
      <c r="E2216" s="11"/>
      <c r="F2216" s="16"/>
      <c r="G2216" s="53" t="str">
        <f t="shared" si="36"/>
        <v xml:space="preserve"> </v>
      </c>
    </row>
    <row r="2217" spans="2:7" ht="20.100000000000001" customHeight="1">
      <c r="B2217" s="11"/>
      <c r="C2217" s="11"/>
      <c r="D2217" s="15"/>
      <c r="E2217" s="11"/>
      <c r="F2217" s="16"/>
      <c r="G2217" s="53" t="str">
        <f t="shared" si="36"/>
        <v xml:space="preserve"> </v>
      </c>
    </row>
    <row r="2218" spans="2:7" ht="20.100000000000001" customHeight="1">
      <c r="B2218" s="11"/>
      <c r="C2218" s="11"/>
      <c r="D2218" s="15"/>
      <c r="E2218" s="11"/>
      <c r="F2218" s="16"/>
      <c r="G2218" s="53" t="str">
        <f t="shared" si="36"/>
        <v xml:space="preserve"> </v>
      </c>
    </row>
    <row r="2219" spans="2:7" ht="20.100000000000001" customHeight="1">
      <c r="B2219" s="11"/>
      <c r="C2219" s="11"/>
      <c r="D2219" s="15"/>
      <c r="E2219" s="11"/>
      <c r="F2219" s="16"/>
      <c r="G2219" s="53" t="str">
        <f t="shared" si="36"/>
        <v xml:space="preserve"> </v>
      </c>
    </row>
    <row r="2220" spans="2:7" ht="20.100000000000001" customHeight="1">
      <c r="B2220" s="11"/>
      <c r="C2220" s="11"/>
      <c r="D2220" s="15"/>
      <c r="E2220" s="11"/>
      <c r="F2220" s="16"/>
      <c r="G2220" s="53" t="str">
        <f t="shared" si="36"/>
        <v xml:space="preserve"> </v>
      </c>
    </row>
    <row r="2221" spans="2:7" ht="20.100000000000001" customHeight="1">
      <c r="B2221" s="11"/>
      <c r="C2221" s="11"/>
      <c r="D2221" s="15"/>
      <c r="E2221" s="11"/>
      <c r="F2221" s="16"/>
      <c r="G2221" s="53" t="str">
        <f t="shared" si="36"/>
        <v xml:space="preserve"> </v>
      </c>
    </row>
    <row r="2222" spans="2:7" ht="20.100000000000001" customHeight="1">
      <c r="B2222" s="11"/>
      <c r="C2222" s="11"/>
      <c r="D2222" s="15"/>
      <c r="E2222" s="11"/>
      <c r="F2222" s="16"/>
      <c r="G2222" s="53" t="str">
        <f t="shared" si="36"/>
        <v xml:space="preserve"> </v>
      </c>
    </row>
    <row r="2223" spans="2:7" ht="20.100000000000001" customHeight="1">
      <c r="B2223" s="11"/>
      <c r="C2223" s="11"/>
      <c r="D2223" s="15"/>
      <c r="E2223" s="11"/>
      <c r="F2223" s="16"/>
      <c r="G2223" s="53" t="str">
        <f t="shared" si="36"/>
        <v xml:space="preserve"> </v>
      </c>
    </row>
    <row r="2224" spans="2:7" ht="20.100000000000001" customHeight="1">
      <c r="B2224" s="11"/>
      <c r="C2224" s="11"/>
      <c r="D2224" s="15"/>
      <c r="E2224" s="11"/>
      <c r="F2224" s="16"/>
      <c r="G2224" s="53" t="str">
        <f t="shared" si="36"/>
        <v xml:space="preserve"> </v>
      </c>
    </row>
    <row r="2225" spans="2:7" ht="20.100000000000001" customHeight="1">
      <c r="B2225" s="11"/>
      <c r="C2225" s="11"/>
      <c r="D2225" s="15"/>
      <c r="E2225" s="11"/>
      <c r="F2225" s="16"/>
      <c r="G2225" s="53" t="str">
        <f t="shared" si="36"/>
        <v xml:space="preserve"> </v>
      </c>
    </row>
    <row r="2226" spans="2:7" ht="20.100000000000001" customHeight="1">
      <c r="B2226" s="11"/>
      <c r="C2226" s="11"/>
      <c r="D2226" s="15"/>
      <c r="E2226" s="11"/>
      <c r="F2226" s="16"/>
      <c r="G2226" s="53" t="str">
        <f t="shared" si="36"/>
        <v xml:space="preserve"> </v>
      </c>
    </row>
    <row r="2227" spans="2:7" ht="20.100000000000001" customHeight="1">
      <c r="B2227" s="11"/>
      <c r="C2227" s="11"/>
      <c r="D2227" s="15"/>
      <c r="E2227" s="11"/>
      <c r="F2227" s="16"/>
      <c r="G2227" s="53" t="str">
        <f t="shared" si="36"/>
        <v xml:space="preserve"> </v>
      </c>
    </row>
    <row r="2228" spans="2:7" ht="20.100000000000001" customHeight="1">
      <c r="B2228" s="11"/>
      <c r="C2228" s="11"/>
      <c r="D2228" s="15"/>
      <c r="E2228" s="11"/>
      <c r="F2228" s="16"/>
      <c r="G2228" s="53" t="str">
        <f t="shared" si="36"/>
        <v xml:space="preserve"> </v>
      </c>
    </row>
    <row r="2229" spans="2:7" ht="20.100000000000001" customHeight="1">
      <c r="B2229" s="11"/>
      <c r="C2229" s="11"/>
      <c r="D2229" s="15"/>
      <c r="E2229" s="11"/>
      <c r="F2229" s="16"/>
      <c r="G2229" s="53" t="str">
        <f t="shared" si="36"/>
        <v xml:space="preserve"> </v>
      </c>
    </row>
    <row r="2230" spans="2:7" ht="20.100000000000001" customHeight="1">
      <c r="B2230" s="11"/>
      <c r="C2230" s="11"/>
      <c r="D2230" s="15"/>
      <c r="E2230" s="11"/>
      <c r="F2230" s="16"/>
      <c r="G2230" s="53" t="str">
        <f t="shared" si="36"/>
        <v xml:space="preserve"> </v>
      </c>
    </row>
    <row r="2231" spans="2:7" ht="20.100000000000001" customHeight="1">
      <c r="B2231" s="11"/>
      <c r="C2231" s="11"/>
      <c r="D2231" s="15"/>
      <c r="E2231" s="11"/>
      <c r="F2231" s="16"/>
      <c r="G2231" s="53" t="str">
        <f t="shared" si="36"/>
        <v xml:space="preserve"> </v>
      </c>
    </row>
    <row r="2232" spans="2:7" ht="20.100000000000001" customHeight="1">
      <c r="B2232" s="11"/>
      <c r="C2232" s="11"/>
      <c r="D2232" s="15"/>
      <c r="E2232" s="11"/>
      <c r="F2232" s="16"/>
      <c r="G2232" s="53" t="str">
        <f t="shared" si="36"/>
        <v xml:space="preserve"> </v>
      </c>
    </row>
    <row r="2233" spans="2:7" ht="20.100000000000001" customHeight="1">
      <c r="B2233" s="11"/>
      <c r="C2233" s="11"/>
      <c r="D2233" s="15"/>
      <c r="E2233" s="11"/>
      <c r="F2233" s="16"/>
      <c r="G2233" s="53" t="str">
        <f t="shared" si="36"/>
        <v xml:space="preserve"> </v>
      </c>
    </row>
    <row r="2234" spans="2:7" ht="20.100000000000001" customHeight="1">
      <c r="B2234" s="11"/>
      <c r="C2234" s="11"/>
      <c r="D2234" s="15"/>
      <c r="E2234" s="11"/>
      <c r="F2234" s="16"/>
      <c r="G2234" s="53" t="str">
        <f t="shared" si="36"/>
        <v xml:space="preserve"> </v>
      </c>
    </row>
    <row r="2235" spans="2:7" ht="20.100000000000001" customHeight="1">
      <c r="B2235" s="11"/>
      <c r="C2235" s="11"/>
      <c r="D2235" s="15"/>
      <c r="E2235" s="11"/>
      <c r="F2235" s="16"/>
      <c r="G2235" s="53" t="str">
        <f t="shared" si="36"/>
        <v xml:space="preserve"> </v>
      </c>
    </row>
    <row r="2236" spans="2:7" ht="20.100000000000001" customHeight="1">
      <c r="B2236" s="11"/>
      <c r="C2236" s="11"/>
      <c r="D2236" s="15"/>
      <c r="E2236" s="11"/>
      <c r="F2236" s="16"/>
      <c r="G2236" s="53" t="str">
        <f t="shared" si="36"/>
        <v xml:space="preserve"> </v>
      </c>
    </row>
    <row r="2237" spans="2:7" ht="20.100000000000001" customHeight="1">
      <c r="B2237" s="11"/>
      <c r="C2237" s="11"/>
      <c r="D2237" s="15"/>
      <c r="E2237" s="11"/>
      <c r="F2237" s="16"/>
      <c r="G2237" s="53" t="str">
        <f t="shared" si="36"/>
        <v xml:space="preserve"> </v>
      </c>
    </row>
    <row r="2238" spans="2:7" ht="20.100000000000001" customHeight="1">
      <c r="B2238" s="11"/>
      <c r="C2238" s="11"/>
      <c r="D2238" s="15"/>
      <c r="E2238" s="11"/>
      <c r="F2238" s="16"/>
      <c r="G2238" s="53" t="str">
        <f t="shared" si="36"/>
        <v xml:space="preserve"> </v>
      </c>
    </row>
    <row r="2239" spans="2:7" ht="20.100000000000001" customHeight="1">
      <c r="B2239" s="11"/>
      <c r="C2239" s="11"/>
      <c r="D2239" s="15"/>
      <c r="E2239" s="11"/>
      <c r="F2239" s="16"/>
      <c r="G2239" s="53" t="str">
        <f t="shared" si="36"/>
        <v xml:space="preserve"> </v>
      </c>
    </row>
    <row r="2240" spans="2:7" ht="20.100000000000001" customHeight="1">
      <c r="B2240" s="11"/>
      <c r="C2240" s="11"/>
      <c r="D2240" s="15"/>
      <c r="E2240" s="11"/>
      <c r="F2240" s="16"/>
      <c r="G2240" s="53" t="str">
        <f t="shared" si="36"/>
        <v xml:space="preserve"> </v>
      </c>
    </row>
    <row r="2241" spans="2:7" ht="20.100000000000001" customHeight="1">
      <c r="B2241" s="11"/>
      <c r="C2241" s="11"/>
      <c r="D2241" s="15"/>
      <c r="E2241" s="11"/>
      <c r="F2241" s="16"/>
      <c r="G2241" s="53" t="str">
        <f t="shared" si="36"/>
        <v xml:space="preserve"> </v>
      </c>
    </row>
    <row r="2242" spans="2:7" ht="20.100000000000001" customHeight="1">
      <c r="B2242" s="11"/>
      <c r="C2242" s="11"/>
      <c r="D2242" s="15"/>
      <c r="E2242" s="11"/>
      <c r="F2242" s="16"/>
      <c r="G2242" s="53" t="str">
        <f t="shared" si="36"/>
        <v xml:space="preserve"> </v>
      </c>
    </row>
    <row r="2243" spans="2:7" ht="20.100000000000001" customHeight="1">
      <c r="B2243" s="11"/>
      <c r="C2243" s="11"/>
      <c r="D2243" s="15"/>
      <c r="E2243" s="11"/>
      <c r="F2243" s="16"/>
      <c r="G2243" s="53" t="str">
        <f t="shared" si="36"/>
        <v xml:space="preserve"> </v>
      </c>
    </row>
    <row r="2244" spans="2:7" ht="20.100000000000001" customHeight="1">
      <c r="B2244" s="11"/>
      <c r="C2244" s="11"/>
      <c r="D2244" s="15"/>
      <c r="E2244" s="11"/>
      <c r="F2244" s="16"/>
      <c r="G2244" s="53" t="str">
        <f t="shared" si="36"/>
        <v xml:space="preserve"> </v>
      </c>
    </row>
    <row r="2245" spans="2:7" ht="20.100000000000001" customHeight="1">
      <c r="B2245" s="11"/>
      <c r="C2245" s="11"/>
      <c r="D2245" s="15"/>
      <c r="E2245" s="11"/>
      <c r="F2245" s="16"/>
      <c r="G2245" s="53" t="str">
        <f t="shared" si="36"/>
        <v xml:space="preserve"> </v>
      </c>
    </row>
    <row r="2246" spans="2:7" ht="20.100000000000001" customHeight="1">
      <c r="B2246" s="11"/>
      <c r="C2246" s="11"/>
      <c r="D2246" s="15"/>
      <c r="E2246" s="11"/>
      <c r="F2246" s="16"/>
      <c r="G2246" s="53" t="str">
        <f t="shared" si="36"/>
        <v xml:space="preserve"> </v>
      </c>
    </row>
    <row r="2247" spans="2:7" ht="20.100000000000001" customHeight="1">
      <c r="B2247" s="11"/>
      <c r="C2247" s="11"/>
      <c r="D2247" s="15"/>
      <c r="E2247" s="11"/>
      <c r="F2247" s="16"/>
      <c r="G2247" s="53" t="str">
        <f t="shared" si="36"/>
        <v xml:space="preserve"> </v>
      </c>
    </row>
    <row r="2248" spans="2:7" ht="20.100000000000001" customHeight="1">
      <c r="B2248" s="11"/>
      <c r="C2248" s="11"/>
      <c r="D2248" s="15"/>
      <c r="E2248" s="11"/>
      <c r="F2248" s="16"/>
      <c r="G2248" s="53" t="str">
        <f t="shared" si="36"/>
        <v xml:space="preserve"> </v>
      </c>
    </row>
    <row r="2249" spans="2:7" ht="20.100000000000001" customHeight="1">
      <c r="B2249" s="11"/>
      <c r="C2249" s="11"/>
      <c r="D2249" s="15"/>
      <c r="E2249" s="11"/>
      <c r="F2249" s="16"/>
      <c r="G2249" s="53" t="str">
        <f t="shared" si="36"/>
        <v xml:space="preserve"> </v>
      </c>
    </row>
    <row r="2250" spans="2:7" ht="20.100000000000001" customHeight="1">
      <c r="B2250" s="11"/>
      <c r="C2250" s="11"/>
      <c r="D2250" s="15"/>
      <c r="E2250" s="11"/>
      <c r="F2250" s="16"/>
      <c r="G2250" s="53" t="str">
        <f t="shared" si="36"/>
        <v xml:space="preserve"> </v>
      </c>
    </row>
    <row r="2251" spans="2:7" ht="20.100000000000001" customHeight="1">
      <c r="B2251" s="11"/>
      <c r="C2251" s="11"/>
      <c r="D2251" s="15"/>
      <c r="E2251" s="11"/>
      <c r="F2251" s="16"/>
      <c r="G2251" s="53" t="str">
        <f t="shared" si="36"/>
        <v xml:space="preserve"> </v>
      </c>
    </row>
    <row r="2252" spans="2:7" ht="20.100000000000001" customHeight="1">
      <c r="B2252" s="11"/>
      <c r="C2252" s="11"/>
      <c r="D2252" s="15"/>
      <c r="E2252" s="11"/>
      <c r="F2252" s="16"/>
      <c r="G2252" s="53" t="str">
        <f t="shared" si="36"/>
        <v xml:space="preserve"> </v>
      </c>
    </row>
    <row r="2253" spans="2:7" ht="20.100000000000001" customHeight="1">
      <c r="B2253" s="11"/>
      <c r="C2253" s="11"/>
      <c r="D2253" s="15"/>
      <c r="E2253" s="11"/>
      <c r="F2253" s="16"/>
      <c r="G2253" s="53" t="str">
        <f t="shared" si="36"/>
        <v xml:space="preserve"> </v>
      </c>
    </row>
    <row r="2254" spans="2:7" ht="20.100000000000001" customHeight="1">
      <c r="B2254" s="11"/>
      <c r="C2254" s="11"/>
      <c r="D2254" s="15"/>
      <c r="E2254" s="11"/>
      <c r="F2254" s="16"/>
      <c r="G2254" s="53" t="str">
        <f t="shared" si="36"/>
        <v xml:space="preserve"> </v>
      </c>
    </row>
    <row r="2255" spans="2:7" ht="20.100000000000001" customHeight="1">
      <c r="B2255" s="11"/>
      <c r="C2255" s="11"/>
      <c r="D2255" s="15"/>
      <c r="E2255" s="11"/>
      <c r="F2255" s="16"/>
      <c r="G2255" s="53" t="str">
        <f t="shared" si="36"/>
        <v xml:space="preserve"> </v>
      </c>
    </row>
    <row r="2256" spans="2:7" ht="20.100000000000001" customHeight="1">
      <c r="B2256" s="11"/>
      <c r="C2256" s="11"/>
      <c r="D2256" s="15"/>
      <c r="E2256" s="11"/>
      <c r="F2256" s="16"/>
      <c r="G2256" s="53" t="str">
        <f t="shared" si="36"/>
        <v xml:space="preserve"> </v>
      </c>
    </row>
    <row r="2257" spans="2:7" ht="20.100000000000001" customHeight="1">
      <c r="B2257" s="11"/>
      <c r="C2257" s="11"/>
      <c r="D2257" s="15"/>
      <c r="E2257" s="11"/>
      <c r="F2257" s="16"/>
      <c r="G2257" s="53" t="str">
        <f t="shared" si="36"/>
        <v xml:space="preserve"> </v>
      </c>
    </row>
    <row r="2258" spans="2:7" ht="20.100000000000001" customHeight="1">
      <c r="B2258" s="11"/>
      <c r="C2258" s="11"/>
      <c r="D2258" s="15"/>
      <c r="E2258" s="11"/>
      <c r="F2258" s="16"/>
      <c r="G2258" s="53" t="str">
        <f t="shared" si="36"/>
        <v xml:space="preserve"> </v>
      </c>
    </row>
    <row r="2259" spans="2:7" ht="20.100000000000001" customHeight="1">
      <c r="B2259" s="11"/>
      <c r="C2259" s="11"/>
      <c r="D2259" s="15"/>
      <c r="E2259" s="11"/>
      <c r="F2259" s="16"/>
      <c r="G2259" s="53" t="str">
        <f t="shared" si="36"/>
        <v xml:space="preserve"> </v>
      </c>
    </row>
    <row r="2260" spans="2:7" ht="20.100000000000001" customHeight="1">
      <c r="B2260" s="11"/>
      <c r="C2260" s="11"/>
      <c r="D2260" s="15"/>
      <c r="E2260" s="11"/>
      <c r="F2260" s="16"/>
      <c r="G2260" s="53" t="str">
        <f t="shared" si="36"/>
        <v xml:space="preserve"> </v>
      </c>
    </row>
    <row r="2261" spans="2:7" ht="20.100000000000001" customHeight="1">
      <c r="B2261" s="11"/>
      <c r="C2261" s="11"/>
      <c r="D2261" s="15"/>
      <c r="E2261" s="11"/>
      <c r="F2261" s="16"/>
      <c r="G2261" s="53" t="str">
        <f t="shared" si="36"/>
        <v xml:space="preserve"> </v>
      </c>
    </row>
    <row r="2262" spans="2:7" ht="20.100000000000001" customHeight="1">
      <c r="B2262" s="11"/>
      <c r="C2262" s="11"/>
      <c r="D2262" s="15"/>
      <c r="E2262" s="11"/>
      <c r="F2262" s="16"/>
      <c r="G2262" s="53" t="str">
        <f t="shared" si="36"/>
        <v xml:space="preserve"> </v>
      </c>
    </row>
    <row r="2263" spans="2:7" ht="20.100000000000001" customHeight="1">
      <c r="B2263" s="11"/>
      <c r="C2263" s="11"/>
      <c r="D2263" s="15"/>
      <c r="E2263" s="11"/>
      <c r="F2263" s="16"/>
      <c r="G2263" s="53" t="str">
        <f t="shared" si="36"/>
        <v xml:space="preserve"> </v>
      </c>
    </row>
    <row r="2264" spans="2:7" ht="20.100000000000001" customHeight="1">
      <c r="B2264" s="11"/>
      <c r="C2264" s="11"/>
      <c r="D2264" s="15"/>
      <c r="E2264" s="11"/>
      <c r="F2264" s="16"/>
      <c r="G2264" s="53" t="str">
        <f t="shared" si="36"/>
        <v xml:space="preserve"> </v>
      </c>
    </row>
    <row r="2265" spans="2:7" ht="20.100000000000001" customHeight="1">
      <c r="B2265" s="11"/>
      <c r="C2265" s="11"/>
      <c r="D2265" s="15"/>
      <c r="E2265" s="11"/>
      <c r="F2265" s="16"/>
      <c r="G2265" s="53" t="str">
        <f t="shared" si="36"/>
        <v xml:space="preserve"> </v>
      </c>
    </row>
    <row r="2266" spans="2:7" ht="20.100000000000001" customHeight="1">
      <c r="B2266" s="11"/>
      <c r="C2266" s="11"/>
      <c r="D2266" s="15"/>
      <c r="E2266" s="11"/>
      <c r="F2266" s="16"/>
      <c r="G2266" s="53" t="str">
        <f t="shared" si="36"/>
        <v xml:space="preserve"> </v>
      </c>
    </row>
    <row r="2267" spans="2:7" ht="20.100000000000001" customHeight="1">
      <c r="B2267" s="11"/>
      <c r="C2267" s="11"/>
      <c r="D2267" s="15"/>
      <c r="E2267" s="11"/>
      <c r="F2267" s="16"/>
      <c r="G2267" s="53" t="str">
        <f t="shared" si="36"/>
        <v xml:space="preserve"> </v>
      </c>
    </row>
    <row r="2268" spans="2:7" ht="20.100000000000001" customHeight="1">
      <c r="B2268" s="11"/>
      <c r="C2268" s="11"/>
      <c r="D2268" s="15"/>
      <c r="E2268" s="11"/>
      <c r="F2268" s="16"/>
      <c r="G2268" s="53" t="str">
        <f t="shared" si="36"/>
        <v xml:space="preserve"> </v>
      </c>
    </row>
    <row r="2269" spans="2:7" ht="20.100000000000001" customHeight="1">
      <c r="B2269" s="11"/>
      <c r="C2269" s="11"/>
      <c r="D2269" s="15"/>
      <c r="E2269" s="11"/>
      <c r="F2269" s="16"/>
      <c r="G2269" s="53" t="str">
        <f t="shared" si="36"/>
        <v xml:space="preserve"> </v>
      </c>
    </row>
    <row r="2270" spans="2:7" ht="20.100000000000001" customHeight="1">
      <c r="B2270" s="11"/>
      <c r="C2270" s="11"/>
      <c r="D2270" s="15"/>
      <c r="E2270" s="11"/>
      <c r="F2270" s="16"/>
      <c r="G2270" s="53" t="str">
        <f t="shared" si="36"/>
        <v xml:space="preserve"> </v>
      </c>
    </row>
    <row r="2271" spans="2:7" ht="20.100000000000001" customHeight="1">
      <c r="B2271" s="11"/>
      <c r="C2271" s="11"/>
      <c r="D2271" s="15"/>
      <c r="E2271" s="11"/>
      <c r="F2271" s="16"/>
      <c r="G2271" s="53" t="str">
        <f t="shared" si="36"/>
        <v xml:space="preserve"> </v>
      </c>
    </row>
    <row r="2272" spans="2:7" ht="20.100000000000001" customHeight="1">
      <c r="B2272" s="11"/>
      <c r="C2272" s="11"/>
      <c r="D2272" s="15"/>
      <c r="E2272" s="11"/>
      <c r="F2272" s="16"/>
      <c r="G2272" s="53" t="str">
        <f t="shared" si="36"/>
        <v xml:space="preserve"> </v>
      </c>
    </row>
    <row r="2273" spans="2:7" ht="20.100000000000001" customHeight="1">
      <c r="B2273" s="11"/>
      <c r="C2273" s="11"/>
      <c r="D2273" s="15"/>
      <c r="E2273" s="11"/>
      <c r="F2273" s="16"/>
      <c r="G2273" s="53" t="str">
        <f t="shared" si="36"/>
        <v xml:space="preserve"> </v>
      </c>
    </row>
    <row r="2274" spans="2:7" ht="20.100000000000001" customHeight="1">
      <c r="B2274" s="11"/>
      <c r="C2274" s="11"/>
      <c r="D2274" s="15"/>
      <c r="E2274" s="11"/>
      <c r="F2274" s="16"/>
      <c r="G2274" s="53" t="str">
        <f t="shared" ref="G2274:G2337" si="37">IFERROR(IF(ISBLANK(C2274)," ",IF(ISBLANK(D2274),"NUM ARBOL",IF(ISBLANK(E2274),"DAP",IF(ISBLANK(F2274),"ALTURA",IF($E$33="DAP (cm)",PI()*((E2274/100)^2)/4*F2274*$F$9,IF($E$33="CAP (cm)",PI()*((E2274/PI()/100)^2)/4*F2274*$F$9))))))," ")</f>
        <v xml:space="preserve"> </v>
      </c>
    </row>
    <row r="2275" spans="2:7" ht="20.100000000000001" customHeight="1">
      <c r="B2275" s="11"/>
      <c r="C2275" s="11"/>
      <c r="D2275" s="15"/>
      <c r="E2275" s="11"/>
      <c r="F2275" s="16"/>
      <c r="G2275" s="53" t="str">
        <f t="shared" si="37"/>
        <v xml:space="preserve"> </v>
      </c>
    </row>
    <row r="2276" spans="2:7" ht="20.100000000000001" customHeight="1">
      <c r="B2276" s="11"/>
      <c r="C2276" s="11"/>
      <c r="D2276" s="15"/>
      <c r="E2276" s="11"/>
      <c r="F2276" s="16"/>
      <c r="G2276" s="53" t="str">
        <f t="shared" si="37"/>
        <v xml:space="preserve"> </v>
      </c>
    </row>
    <row r="2277" spans="2:7" ht="20.100000000000001" customHeight="1">
      <c r="B2277" s="11"/>
      <c r="C2277" s="11"/>
      <c r="D2277" s="15"/>
      <c r="E2277" s="11"/>
      <c r="F2277" s="16"/>
      <c r="G2277" s="53" t="str">
        <f t="shared" si="37"/>
        <v xml:space="preserve"> </v>
      </c>
    </row>
    <row r="2278" spans="2:7" ht="20.100000000000001" customHeight="1">
      <c r="B2278" s="11"/>
      <c r="C2278" s="11"/>
      <c r="D2278" s="15"/>
      <c r="E2278" s="11"/>
      <c r="F2278" s="16"/>
      <c r="G2278" s="53" t="str">
        <f t="shared" si="37"/>
        <v xml:space="preserve"> </v>
      </c>
    </row>
    <row r="2279" spans="2:7" ht="20.100000000000001" customHeight="1">
      <c r="B2279" s="11"/>
      <c r="C2279" s="11"/>
      <c r="D2279" s="15"/>
      <c r="E2279" s="11"/>
      <c r="F2279" s="16"/>
      <c r="G2279" s="53" t="str">
        <f t="shared" si="37"/>
        <v xml:space="preserve"> </v>
      </c>
    </row>
    <row r="2280" spans="2:7" ht="20.100000000000001" customHeight="1">
      <c r="B2280" s="11"/>
      <c r="C2280" s="11"/>
      <c r="D2280" s="15"/>
      <c r="E2280" s="11"/>
      <c r="F2280" s="16"/>
      <c r="G2280" s="53" t="str">
        <f t="shared" si="37"/>
        <v xml:space="preserve"> </v>
      </c>
    </row>
    <row r="2281" spans="2:7" ht="20.100000000000001" customHeight="1">
      <c r="B2281" s="11"/>
      <c r="C2281" s="11"/>
      <c r="D2281" s="15"/>
      <c r="E2281" s="11"/>
      <c r="F2281" s="16"/>
      <c r="G2281" s="53" t="str">
        <f t="shared" si="37"/>
        <v xml:space="preserve"> </v>
      </c>
    </row>
    <row r="2282" spans="2:7" ht="20.100000000000001" customHeight="1">
      <c r="B2282" s="11"/>
      <c r="C2282" s="11"/>
      <c r="D2282" s="15"/>
      <c r="E2282" s="11"/>
      <c r="F2282" s="16"/>
      <c r="G2282" s="53" t="str">
        <f t="shared" si="37"/>
        <v xml:space="preserve"> </v>
      </c>
    </row>
    <row r="2283" spans="2:7" ht="20.100000000000001" customHeight="1">
      <c r="B2283" s="11"/>
      <c r="C2283" s="11"/>
      <c r="D2283" s="15"/>
      <c r="E2283" s="11"/>
      <c r="F2283" s="16"/>
      <c r="G2283" s="53" t="str">
        <f t="shared" si="37"/>
        <v xml:space="preserve"> </v>
      </c>
    </row>
    <row r="2284" spans="2:7" ht="20.100000000000001" customHeight="1">
      <c r="B2284" s="11"/>
      <c r="C2284" s="11"/>
      <c r="D2284" s="15"/>
      <c r="E2284" s="11"/>
      <c r="F2284" s="16"/>
      <c r="G2284" s="53" t="str">
        <f t="shared" si="37"/>
        <v xml:space="preserve"> </v>
      </c>
    </row>
    <row r="2285" spans="2:7" ht="20.100000000000001" customHeight="1">
      <c r="B2285" s="11"/>
      <c r="C2285" s="11"/>
      <c r="D2285" s="15"/>
      <c r="E2285" s="11"/>
      <c r="F2285" s="16"/>
      <c r="G2285" s="53" t="str">
        <f t="shared" si="37"/>
        <v xml:space="preserve"> </v>
      </c>
    </row>
    <row r="2286" spans="2:7" ht="20.100000000000001" customHeight="1">
      <c r="B2286" s="11"/>
      <c r="C2286" s="11"/>
      <c r="D2286" s="15"/>
      <c r="E2286" s="11"/>
      <c r="F2286" s="16"/>
      <c r="G2286" s="53" t="str">
        <f t="shared" si="37"/>
        <v xml:space="preserve"> </v>
      </c>
    </row>
    <row r="2287" spans="2:7" ht="20.100000000000001" customHeight="1">
      <c r="B2287" s="11"/>
      <c r="C2287" s="11"/>
      <c r="D2287" s="15"/>
      <c r="E2287" s="11"/>
      <c r="F2287" s="16"/>
      <c r="G2287" s="53" t="str">
        <f t="shared" si="37"/>
        <v xml:space="preserve"> </v>
      </c>
    </row>
    <row r="2288" spans="2:7" ht="20.100000000000001" customHeight="1">
      <c r="B2288" s="11"/>
      <c r="C2288" s="11"/>
      <c r="D2288" s="15"/>
      <c r="E2288" s="11"/>
      <c r="F2288" s="16"/>
      <c r="G2288" s="53" t="str">
        <f t="shared" si="37"/>
        <v xml:space="preserve"> </v>
      </c>
    </row>
    <row r="2289" spans="2:7" ht="20.100000000000001" customHeight="1">
      <c r="B2289" s="11"/>
      <c r="C2289" s="11"/>
      <c r="D2289" s="15"/>
      <c r="E2289" s="11"/>
      <c r="F2289" s="16"/>
      <c r="G2289" s="53" t="str">
        <f t="shared" si="37"/>
        <v xml:space="preserve"> </v>
      </c>
    </row>
    <row r="2290" spans="2:7" ht="20.100000000000001" customHeight="1">
      <c r="B2290" s="11"/>
      <c r="C2290" s="11"/>
      <c r="D2290" s="15"/>
      <c r="E2290" s="11"/>
      <c r="F2290" s="16"/>
      <c r="G2290" s="53" t="str">
        <f t="shared" si="37"/>
        <v xml:space="preserve"> </v>
      </c>
    </row>
    <row r="2291" spans="2:7" ht="20.100000000000001" customHeight="1">
      <c r="B2291" s="11"/>
      <c r="C2291" s="11"/>
      <c r="D2291" s="15"/>
      <c r="E2291" s="11"/>
      <c r="F2291" s="16"/>
      <c r="G2291" s="53" t="str">
        <f t="shared" si="37"/>
        <v xml:space="preserve"> </v>
      </c>
    </row>
    <row r="2292" spans="2:7" ht="20.100000000000001" customHeight="1">
      <c r="B2292" s="11"/>
      <c r="C2292" s="11"/>
      <c r="D2292" s="15"/>
      <c r="E2292" s="11"/>
      <c r="F2292" s="16"/>
      <c r="G2292" s="53" t="str">
        <f t="shared" si="37"/>
        <v xml:space="preserve"> </v>
      </c>
    </row>
    <row r="2293" spans="2:7" ht="20.100000000000001" customHeight="1">
      <c r="B2293" s="11"/>
      <c r="C2293" s="11"/>
      <c r="D2293" s="15"/>
      <c r="E2293" s="11"/>
      <c r="F2293" s="16"/>
      <c r="G2293" s="53" t="str">
        <f t="shared" si="37"/>
        <v xml:space="preserve"> </v>
      </c>
    </row>
    <row r="2294" spans="2:7" ht="20.100000000000001" customHeight="1">
      <c r="B2294" s="11"/>
      <c r="C2294" s="11"/>
      <c r="D2294" s="15"/>
      <c r="E2294" s="11"/>
      <c r="F2294" s="16"/>
      <c r="G2294" s="53" t="str">
        <f t="shared" si="37"/>
        <v xml:space="preserve"> </v>
      </c>
    </row>
    <row r="2295" spans="2:7" ht="20.100000000000001" customHeight="1">
      <c r="B2295" s="11"/>
      <c r="C2295" s="11"/>
      <c r="D2295" s="15"/>
      <c r="E2295" s="11"/>
      <c r="F2295" s="16"/>
      <c r="G2295" s="53" t="str">
        <f t="shared" si="37"/>
        <v xml:space="preserve"> </v>
      </c>
    </row>
    <row r="2296" spans="2:7" ht="20.100000000000001" customHeight="1">
      <c r="B2296" s="11"/>
      <c r="C2296" s="11"/>
      <c r="D2296" s="15"/>
      <c r="E2296" s="11"/>
      <c r="F2296" s="16"/>
      <c r="G2296" s="53" t="str">
        <f t="shared" si="37"/>
        <v xml:space="preserve"> </v>
      </c>
    </row>
    <row r="2297" spans="2:7" ht="20.100000000000001" customHeight="1">
      <c r="B2297" s="11"/>
      <c r="C2297" s="11"/>
      <c r="D2297" s="15"/>
      <c r="E2297" s="11"/>
      <c r="F2297" s="16"/>
      <c r="G2297" s="53" t="str">
        <f t="shared" si="37"/>
        <v xml:space="preserve"> </v>
      </c>
    </row>
    <row r="2298" spans="2:7" ht="20.100000000000001" customHeight="1">
      <c r="B2298" s="11"/>
      <c r="C2298" s="11"/>
      <c r="D2298" s="15"/>
      <c r="E2298" s="11"/>
      <c r="F2298" s="16"/>
      <c r="G2298" s="53" t="str">
        <f t="shared" si="37"/>
        <v xml:space="preserve"> </v>
      </c>
    </row>
    <row r="2299" spans="2:7" ht="20.100000000000001" customHeight="1">
      <c r="B2299" s="11"/>
      <c r="C2299" s="11"/>
      <c r="D2299" s="15"/>
      <c r="E2299" s="11"/>
      <c r="F2299" s="16"/>
      <c r="G2299" s="53" t="str">
        <f t="shared" si="37"/>
        <v xml:space="preserve"> </v>
      </c>
    </row>
    <row r="2300" spans="2:7" ht="20.100000000000001" customHeight="1">
      <c r="B2300" s="11"/>
      <c r="C2300" s="11"/>
      <c r="D2300" s="15"/>
      <c r="E2300" s="11"/>
      <c r="F2300" s="16"/>
      <c r="G2300" s="53" t="str">
        <f t="shared" si="37"/>
        <v xml:space="preserve"> </v>
      </c>
    </row>
    <row r="2301" spans="2:7" ht="20.100000000000001" customHeight="1">
      <c r="B2301" s="11"/>
      <c r="C2301" s="11"/>
      <c r="D2301" s="15"/>
      <c r="E2301" s="11"/>
      <c r="F2301" s="16"/>
      <c r="G2301" s="53" t="str">
        <f t="shared" si="37"/>
        <v xml:space="preserve"> </v>
      </c>
    </row>
    <row r="2302" spans="2:7" ht="20.100000000000001" customHeight="1">
      <c r="B2302" s="11"/>
      <c r="C2302" s="11"/>
      <c r="D2302" s="15"/>
      <c r="E2302" s="11"/>
      <c r="F2302" s="16"/>
      <c r="G2302" s="53" t="str">
        <f t="shared" si="37"/>
        <v xml:space="preserve"> </v>
      </c>
    </row>
    <row r="2303" spans="2:7" ht="20.100000000000001" customHeight="1">
      <c r="B2303" s="11"/>
      <c r="C2303" s="11"/>
      <c r="D2303" s="15"/>
      <c r="E2303" s="11"/>
      <c r="F2303" s="16"/>
      <c r="G2303" s="53" t="str">
        <f t="shared" si="37"/>
        <v xml:space="preserve"> </v>
      </c>
    </row>
    <row r="2304" spans="2:7" ht="20.100000000000001" customHeight="1">
      <c r="B2304" s="11"/>
      <c r="C2304" s="11"/>
      <c r="D2304" s="15"/>
      <c r="E2304" s="11"/>
      <c r="F2304" s="16"/>
      <c r="G2304" s="53" t="str">
        <f t="shared" si="37"/>
        <v xml:space="preserve"> </v>
      </c>
    </row>
    <row r="2305" spans="2:7" ht="20.100000000000001" customHeight="1">
      <c r="B2305" s="11"/>
      <c r="C2305" s="11"/>
      <c r="D2305" s="15"/>
      <c r="E2305" s="11"/>
      <c r="F2305" s="16"/>
      <c r="G2305" s="53" t="str">
        <f t="shared" si="37"/>
        <v xml:space="preserve"> </v>
      </c>
    </row>
    <row r="2306" spans="2:7" ht="20.100000000000001" customHeight="1">
      <c r="B2306" s="11"/>
      <c r="C2306" s="11"/>
      <c r="D2306" s="15"/>
      <c r="E2306" s="11"/>
      <c r="F2306" s="16"/>
      <c r="G2306" s="53" t="str">
        <f t="shared" si="37"/>
        <v xml:space="preserve"> </v>
      </c>
    </row>
    <row r="2307" spans="2:7" ht="20.100000000000001" customHeight="1">
      <c r="B2307" s="11"/>
      <c r="C2307" s="11"/>
      <c r="D2307" s="15"/>
      <c r="E2307" s="11"/>
      <c r="F2307" s="16"/>
      <c r="G2307" s="53" t="str">
        <f t="shared" si="37"/>
        <v xml:space="preserve"> </v>
      </c>
    </row>
    <row r="2308" spans="2:7" ht="20.100000000000001" customHeight="1">
      <c r="B2308" s="11"/>
      <c r="C2308" s="11"/>
      <c r="D2308" s="15"/>
      <c r="E2308" s="11"/>
      <c r="F2308" s="16"/>
      <c r="G2308" s="53" t="str">
        <f t="shared" si="37"/>
        <v xml:space="preserve"> </v>
      </c>
    </row>
    <row r="2309" spans="2:7" ht="20.100000000000001" customHeight="1">
      <c r="B2309" s="11"/>
      <c r="C2309" s="11"/>
      <c r="D2309" s="15"/>
      <c r="E2309" s="11"/>
      <c r="F2309" s="16"/>
      <c r="G2309" s="53" t="str">
        <f t="shared" si="37"/>
        <v xml:space="preserve"> </v>
      </c>
    </row>
    <row r="2310" spans="2:7" ht="20.100000000000001" customHeight="1">
      <c r="B2310" s="11"/>
      <c r="C2310" s="11"/>
      <c r="D2310" s="15"/>
      <c r="E2310" s="11"/>
      <c r="F2310" s="16"/>
      <c r="G2310" s="53" t="str">
        <f t="shared" si="37"/>
        <v xml:space="preserve"> </v>
      </c>
    </row>
    <row r="2311" spans="2:7" ht="20.100000000000001" customHeight="1">
      <c r="B2311" s="11"/>
      <c r="C2311" s="11"/>
      <c r="D2311" s="15"/>
      <c r="E2311" s="11"/>
      <c r="F2311" s="16"/>
      <c r="G2311" s="53" t="str">
        <f t="shared" si="37"/>
        <v xml:space="preserve"> </v>
      </c>
    </row>
    <row r="2312" spans="2:7" ht="20.100000000000001" customHeight="1">
      <c r="B2312" s="11"/>
      <c r="C2312" s="11"/>
      <c r="D2312" s="15"/>
      <c r="E2312" s="11"/>
      <c r="F2312" s="16"/>
      <c r="G2312" s="53" t="str">
        <f t="shared" si="37"/>
        <v xml:space="preserve"> </v>
      </c>
    </row>
    <row r="2313" spans="2:7" ht="20.100000000000001" customHeight="1">
      <c r="B2313" s="11"/>
      <c r="C2313" s="11"/>
      <c r="D2313" s="15"/>
      <c r="E2313" s="11"/>
      <c r="F2313" s="16"/>
      <c r="G2313" s="53" t="str">
        <f t="shared" si="37"/>
        <v xml:space="preserve"> </v>
      </c>
    </row>
    <row r="2314" spans="2:7" ht="20.100000000000001" customHeight="1">
      <c r="B2314" s="11"/>
      <c r="C2314" s="11"/>
      <c r="D2314" s="15"/>
      <c r="E2314" s="11"/>
      <c r="F2314" s="16"/>
      <c r="G2314" s="53" t="str">
        <f t="shared" si="37"/>
        <v xml:space="preserve"> </v>
      </c>
    </row>
    <row r="2315" spans="2:7" ht="20.100000000000001" customHeight="1">
      <c r="B2315" s="11"/>
      <c r="C2315" s="11"/>
      <c r="D2315" s="15"/>
      <c r="E2315" s="11"/>
      <c r="F2315" s="16"/>
      <c r="G2315" s="53" t="str">
        <f t="shared" si="37"/>
        <v xml:space="preserve"> </v>
      </c>
    </row>
    <row r="2316" spans="2:7" ht="20.100000000000001" customHeight="1">
      <c r="B2316" s="11"/>
      <c r="C2316" s="11"/>
      <c r="D2316" s="15"/>
      <c r="E2316" s="11"/>
      <c r="F2316" s="16"/>
      <c r="G2316" s="53" t="str">
        <f t="shared" si="37"/>
        <v xml:space="preserve"> </v>
      </c>
    </row>
    <row r="2317" spans="2:7" ht="20.100000000000001" customHeight="1">
      <c r="B2317" s="11"/>
      <c r="C2317" s="11"/>
      <c r="D2317" s="15"/>
      <c r="E2317" s="11"/>
      <c r="F2317" s="16"/>
      <c r="G2317" s="53" t="str">
        <f t="shared" si="37"/>
        <v xml:space="preserve"> </v>
      </c>
    </row>
    <row r="2318" spans="2:7" ht="20.100000000000001" customHeight="1">
      <c r="B2318" s="11"/>
      <c r="C2318" s="11"/>
      <c r="D2318" s="15"/>
      <c r="E2318" s="11"/>
      <c r="F2318" s="16"/>
      <c r="G2318" s="53" t="str">
        <f t="shared" si="37"/>
        <v xml:space="preserve"> </v>
      </c>
    </row>
    <row r="2319" spans="2:7" ht="20.100000000000001" customHeight="1">
      <c r="B2319" s="11"/>
      <c r="C2319" s="11"/>
      <c r="D2319" s="15"/>
      <c r="E2319" s="11"/>
      <c r="F2319" s="16"/>
      <c r="G2319" s="53" t="str">
        <f t="shared" si="37"/>
        <v xml:space="preserve"> </v>
      </c>
    </row>
    <row r="2320" spans="2:7" ht="20.100000000000001" customHeight="1">
      <c r="B2320" s="11"/>
      <c r="C2320" s="11"/>
      <c r="D2320" s="15"/>
      <c r="E2320" s="11"/>
      <c r="F2320" s="16"/>
      <c r="G2320" s="53" t="str">
        <f t="shared" si="37"/>
        <v xml:space="preserve"> </v>
      </c>
    </row>
    <row r="2321" spans="2:7" ht="20.100000000000001" customHeight="1">
      <c r="B2321" s="11"/>
      <c r="C2321" s="11"/>
      <c r="D2321" s="15"/>
      <c r="E2321" s="11"/>
      <c r="F2321" s="16"/>
      <c r="G2321" s="53" t="str">
        <f t="shared" si="37"/>
        <v xml:space="preserve"> </v>
      </c>
    </row>
    <row r="2322" spans="2:7" ht="20.100000000000001" customHeight="1">
      <c r="B2322" s="11"/>
      <c r="C2322" s="11"/>
      <c r="D2322" s="15"/>
      <c r="E2322" s="11"/>
      <c r="F2322" s="16"/>
      <c r="G2322" s="53" t="str">
        <f t="shared" si="37"/>
        <v xml:space="preserve"> </v>
      </c>
    </row>
    <row r="2323" spans="2:7" ht="20.100000000000001" customHeight="1">
      <c r="B2323" s="11"/>
      <c r="C2323" s="11"/>
      <c r="D2323" s="15"/>
      <c r="E2323" s="11"/>
      <c r="F2323" s="16"/>
      <c r="G2323" s="53" t="str">
        <f t="shared" si="37"/>
        <v xml:space="preserve"> </v>
      </c>
    </row>
    <row r="2324" spans="2:7" ht="20.100000000000001" customHeight="1">
      <c r="B2324" s="11"/>
      <c r="C2324" s="11"/>
      <c r="D2324" s="15"/>
      <c r="E2324" s="11"/>
      <c r="F2324" s="16"/>
      <c r="G2324" s="53" t="str">
        <f t="shared" si="37"/>
        <v xml:space="preserve"> </v>
      </c>
    </row>
    <row r="2325" spans="2:7" ht="20.100000000000001" customHeight="1">
      <c r="B2325" s="11"/>
      <c r="C2325" s="11"/>
      <c r="D2325" s="15"/>
      <c r="E2325" s="11"/>
      <c r="F2325" s="16"/>
      <c r="G2325" s="53" t="str">
        <f t="shared" si="37"/>
        <v xml:space="preserve"> </v>
      </c>
    </row>
    <row r="2326" spans="2:7" ht="20.100000000000001" customHeight="1">
      <c r="B2326" s="11"/>
      <c r="C2326" s="11"/>
      <c r="D2326" s="15"/>
      <c r="E2326" s="11"/>
      <c r="F2326" s="16"/>
      <c r="G2326" s="53" t="str">
        <f t="shared" si="37"/>
        <v xml:space="preserve"> </v>
      </c>
    </row>
    <row r="2327" spans="2:7" ht="20.100000000000001" customHeight="1">
      <c r="B2327" s="11"/>
      <c r="C2327" s="11"/>
      <c r="D2327" s="15"/>
      <c r="E2327" s="11"/>
      <c r="F2327" s="16"/>
      <c r="G2327" s="53" t="str">
        <f t="shared" si="37"/>
        <v xml:space="preserve"> </v>
      </c>
    </row>
    <row r="2328" spans="2:7" ht="20.100000000000001" customHeight="1">
      <c r="B2328" s="11"/>
      <c r="C2328" s="11"/>
      <c r="D2328" s="15"/>
      <c r="E2328" s="11"/>
      <c r="F2328" s="16"/>
      <c r="G2328" s="53" t="str">
        <f t="shared" si="37"/>
        <v xml:space="preserve"> </v>
      </c>
    </row>
    <row r="2329" spans="2:7" ht="20.100000000000001" customHeight="1">
      <c r="B2329" s="11"/>
      <c r="C2329" s="11"/>
      <c r="D2329" s="15"/>
      <c r="E2329" s="11"/>
      <c r="F2329" s="16"/>
      <c r="G2329" s="53" t="str">
        <f t="shared" si="37"/>
        <v xml:space="preserve"> </v>
      </c>
    </row>
    <row r="2330" spans="2:7" ht="20.100000000000001" customHeight="1">
      <c r="B2330" s="11"/>
      <c r="C2330" s="11"/>
      <c r="D2330" s="15"/>
      <c r="E2330" s="11"/>
      <c r="F2330" s="16"/>
      <c r="G2330" s="53" t="str">
        <f t="shared" si="37"/>
        <v xml:space="preserve"> </v>
      </c>
    </row>
    <row r="2331" spans="2:7" ht="20.100000000000001" customHeight="1">
      <c r="B2331" s="11"/>
      <c r="C2331" s="11"/>
      <c r="D2331" s="15"/>
      <c r="E2331" s="11"/>
      <c r="F2331" s="16"/>
      <c r="G2331" s="53" t="str">
        <f t="shared" si="37"/>
        <v xml:space="preserve"> </v>
      </c>
    </row>
    <row r="2332" spans="2:7" ht="20.100000000000001" customHeight="1">
      <c r="B2332" s="11"/>
      <c r="C2332" s="11"/>
      <c r="D2332" s="15"/>
      <c r="E2332" s="11"/>
      <c r="F2332" s="16"/>
      <c r="G2332" s="53" t="str">
        <f t="shared" si="37"/>
        <v xml:space="preserve"> </v>
      </c>
    </row>
    <row r="2333" spans="2:7" ht="20.100000000000001" customHeight="1">
      <c r="B2333" s="11"/>
      <c r="C2333" s="11"/>
      <c r="D2333" s="15"/>
      <c r="E2333" s="11"/>
      <c r="F2333" s="16"/>
      <c r="G2333" s="53" t="str">
        <f t="shared" si="37"/>
        <v xml:space="preserve"> </v>
      </c>
    </row>
    <row r="2334" spans="2:7" ht="20.100000000000001" customHeight="1">
      <c r="B2334" s="11"/>
      <c r="C2334" s="11"/>
      <c r="D2334" s="15"/>
      <c r="E2334" s="11"/>
      <c r="F2334" s="16"/>
      <c r="G2334" s="53" t="str">
        <f t="shared" si="37"/>
        <v xml:space="preserve"> </v>
      </c>
    </row>
    <row r="2335" spans="2:7" ht="20.100000000000001" customHeight="1">
      <c r="B2335" s="11"/>
      <c r="C2335" s="11"/>
      <c r="D2335" s="15"/>
      <c r="E2335" s="11"/>
      <c r="F2335" s="16"/>
      <c r="G2335" s="53" t="str">
        <f t="shared" si="37"/>
        <v xml:space="preserve"> </v>
      </c>
    </row>
    <row r="2336" spans="2:7" ht="20.100000000000001" customHeight="1">
      <c r="B2336" s="11"/>
      <c r="C2336" s="11"/>
      <c r="D2336" s="15"/>
      <c r="E2336" s="11"/>
      <c r="F2336" s="16"/>
      <c r="G2336" s="53" t="str">
        <f t="shared" si="37"/>
        <v xml:space="preserve"> </v>
      </c>
    </row>
    <row r="2337" spans="2:7" ht="20.100000000000001" customHeight="1">
      <c r="B2337" s="11"/>
      <c r="C2337" s="11"/>
      <c r="D2337" s="15"/>
      <c r="E2337" s="11"/>
      <c r="F2337" s="16"/>
      <c r="G2337" s="53" t="str">
        <f t="shared" si="37"/>
        <v xml:space="preserve"> </v>
      </c>
    </row>
    <row r="2338" spans="2:7" ht="20.100000000000001" customHeight="1">
      <c r="B2338" s="11"/>
      <c r="C2338" s="11"/>
      <c r="D2338" s="15"/>
      <c r="E2338" s="11"/>
      <c r="F2338" s="16"/>
      <c r="G2338" s="53" t="str">
        <f t="shared" ref="G2338:G2401" si="38">IFERROR(IF(ISBLANK(C2338)," ",IF(ISBLANK(D2338),"NUM ARBOL",IF(ISBLANK(E2338),"DAP",IF(ISBLANK(F2338),"ALTURA",IF($E$33="DAP (cm)",PI()*((E2338/100)^2)/4*F2338*$F$9,IF($E$33="CAP (cm)",PI()*((E2338/PI()/100)^2)/4*F2338*$F$9))))))," ")</f>
        <v xml:space="preserve"> </v>
      </c>
    </row>
    <row r="2339" spans="2:7" ht="20.100000000000001" customHeight="1">
      <c r="B2339" s="11"/>
      <c r="C2339" s="11"/>
      <c r="D2339" s="15"/>
      <c r="E2339" s="11"/>
      <c r="F2339" s="16"/>
      <c r="G2339" s="53" t="str">
        <f t="shared" si="38"/>
        <v xml:space="preserve"> </v>
      </c>
    </row>
    <row r="2340" spans="2:7" ht="20.100000000000001" customHeight="1">
      <c r="B2340" s="11"/>
      <c r="C2340" s="11"/>
      <c r="D2340" s="15"/>
      <c r="E2340" s="11"/>
      <c r="F2340" s="16"/>
      <c r="G2340" s="53" t="str">
        <f t="shared" si="38"/>
        <v xml:space="preserve"> </v>
      </c>
    </row>
    <row r="2341" spans="2:7" ht="20.100000000000001" customHeight="1">
      <c r="B2341" s="11"/>
      <c r="C2341" s="11"/>
      <c r="D2341" s="15"/>
      <c r="E2341" s="11"/>
      <c r="F2341" s="16"/>
      <c r="G2341" s="53" t="str">
        <f t="shared" si="38"/>
        <v xml:space="preserve"> </v>
      </c>
    </row>
    <row r="2342" spans="2:7" ht="20.100000000000001" customHeight="1">
      <c r="B2342" s="11"/>
      <c r="C2342" s="11"/>
      <c r="D2342" s="15"/>
      <c r="E2342" s="11"/>
      <c r="F2342" s="16"/>
      <c r="G2342" s="53" t="str">
        <f t="shared" si="38"/>
        <v xml:space="preserve"> </v>
      </c>
    </row>
    <row r="2343" spans="2:7" ht="20.100000000000001" customHeight="1">
      <c r="B2343" s="11"/>
      <c r="C2343" s="11"/>
      <c r="D2343" s="15"/>
      <c r="E2343" s="11"/>
      <c r="F2343" s="16"/>
      <c r="G2343" s="53" t="str">
        <f t="shared" si="38"/>
        <v xml:space="preserve"> </v>
      </c>
    </row>
    <row r="2344" spans="2:7" ht="20.100000000000001" customHeight="1">
      <c r="B2344" s="11"/>
      <c r="C2344" s="11"/>
      <c r="D2344" s="15"/>
      <c r="E2344" s="11"/>
      <c r="F2344" s="16"/>
      <c r="G2344" s="53" t="str">
        <f t="shared" si="38"/>
        <v xml:space="preserve"> </v>
      </c>
    </row>
    <row r="2345" spans="2:7" ht="20.100000000000001" customHeight="1">
      <c r="B2345" s="11"/>
      <c r="C2345" s="11"/>
      <c r="D2345" s="15"/>
      <c r="E2345" s="11"/>
      <c r="F2345" s="16"/>
      <c r="G2345" s="53" t="str">
        <f t="shared" si="38"/>
        <v xml:space="preserve"> </v>
      </c>
    </row>
    <row r="2346" spans="2:7" ht="20.100000000000001" customHeight="1">
      <c r="B2346" s="11"/>
      <c r="C2346" s="11"/>
      <c r="D2346" s="15"/>
      <c r="E2346" s="11"/>
      <c r="F2346" s="16"/>
      <c r="G2346" s="53" t="str">
        <f t="shared" si="38"/>
        <v xml:space="preserve"> </v>
      </c>
    </row>
    <row r="2347" spans="2:7" ht="20.100000000000001" customHeight="1">
      <c r="B2347" s="11"/>
      <c r="C2347" s="11"/>
      <c r="D2347" s="15"/>
      <c r="E2347" s="11"/>
      <c r="F2347" s="16"/>
      <c r="G2347" s="53" t="str">
        <f t="shared" si="38"/>
        <v xml:space="preserve"> </v>
      </c>
    </row>
    <row r="2348" spans="2:7" ht="20.100000000000001" customHeight="1">
      <c r="B2348" s="11"/>
      <c r="C2348" s="11"/>
      <c r="D2348" s="15"/>
      <c r="E2348" s="11"/>
      <c r="F2348" s="16"/>
      <c r="G2348" s="53" t="str">
        <f t="shared" si="38"/>
        <v xml:space="preserve"> </v>
      </c>
    </row>
    <row r="2349" spans="2:7" ht="20.100000000000001" customHeight="1">
      <c r="B2349" s="11"/>
      <c r="C2349" s="11"/>
      <c r="D2349" s="15"/>
      <c r="E2349" s="11"/>
      <c r="F2349" s="16"/>
      <c r="G2349" s="53" t="str">
        <f t="shared" si="38"/>
        <v xml:space="preserve"> </v>
      </c>
    </row>
    <row r="2350" spans="2:7" ht="20.100000000000001" customHeight="1">
      <c r="B2350" s="11"/>
      <c r="C2350" s="11"/>
      <c r="D2350" s="15"/>
      <c r="E2350" s="11"/>
      <c r="F2350" s="16"/>
      <c r="G2350" s="53" t="str">
        <f t="shared" si="38"/>
        <v xml:space="preserve"> </v>
      </c>
    </row>
    <row r="2351" spans="2:7" ht="20.100000000000001" customHeight="1">
      <c r="B2351" s="11"/>
      <c r="C2351" s="11"/>
      <c r="D2351" s="15"/>
      <c r="E2351" s="11"/>
      <c r="F2351" s="16"/>
      <c r="G2351" s="53" t="str">
        <f t="shared" si="38"/>
        <v xml:space="preserve"> </v>
      </c>
    </row>
    <row r="2352" spans="2:7" ht="20.100000000000001" customHeight="1">
      <c r="B2352" s="11"/>
      <c r="C2352" s="11"/>
      <c r="D2352" s="15"/>
      <c r="E2352" s="11"/>
      <c r="F2352" s="16"/>
      <c r="G2352" s="53" t="str">
        <f t="shared" si="38"/>
        <v xml:space="preserve"> </v>
      </c>
    </row>
    <row r="2353" spans="2:7" ht="20.100000000000001" customHeight="1">
      <c r="B2353" s="11"/>
      <c r="C2353" s="11"/>
      <c r="D2353" s="15"/>
      <c r="E2353" s="11"/>
      <c r="F2353" s="16"/>
      <c r="G2353" s="53" t="str">
        <f t="shared" si="38"/>
        <v xml:space="preserve"> </v>
      </c>
    </row>
    <row r="2354" spans="2:7" ht="20.100000000000001" customHeight="1">
      <c r="B2354" s="11"/>
      <c r="C2354" s="11"/>
      <c r="D2354" s="15"/>
      <c r="E2354" s="11"/>
      <c r="F2354" s="16"/>
      <c r="G2354" s="53" t="str">
        <f t="shared" si="38"/>
        <v xml:space="preserve"> </v>
      </c>
    </row>
    <row r="2355" spans="2:7" ht="20.100000000000001" customHeight="1">
      <c r="B2355" s="11"/>
      <c r="C2355" s="11"/>
      <c r="D2355" s="15"/>
      <c r="E2355" s="11"/>
      <c r="F2355" s="16"/>
      <c r="G2355" s="53" t="str">
        <f t="shared" si="38"/>
        <v xml:space="preserve"> </v>
      </c>
    </row>
    <row r="2356" spans="2:7" ht="20.100000000000001" customHeight="1">
      <c r="B2356" s="11"/>
      <c r="C2356" s="11"/>
      <c r="D2356" s="15"/>
      <c r="E2356" s="11"/>
      <c r="F2356" s="16"/>
      <c r="G2356" s="53" t="str">
        <f t="shared" si="38"/>
        <v xml:space="preserve"> </v>
      </c>
    </row>
    <row r="2357" spans="2:7" ht="20.100000000000001" customHeight="1">
      <c r="B2357" s="11"/>
      <c r="C2357" s="11"/>
      <c r="D2357" s="15"/>
      <c r="E2357" s="11"/>
      <c r="F2357" s="16"/>
      <c r="G2357" s="53" t="str">
        <f t="shared" si="38"/>
        <v xml:space="preserve"> </v>
      </c>
    </row>
    <row r="2358" spans="2:7" ht="20.100000000000001" customHeight="1">
      <c r="B2358" s="11"/>
      <c r="C2358" s="11"/>
      <c r="D2358" s="15"/>
      <c r="E2358" s="11"/>
      <c r="F2358" s="16"/>
      <c r="G2358" s="53" t="str">
        <f t="shared" si="38"/>
        <v xml:space="preserve"> </v>
      </c>
    </row>
    <row r="2359" spans="2:7" ht="20.100000000000001" customHeight="1">
      <c r="B2359" s="11"/>
      <c r="C2359" s="11"/>
      <c r="D2359" s="15"/>
      <c r="E2359" s="11"/>
      <c r="F2359" s="16"/>
      <c r="G2359" s="53" t="str">
        <f t="shared" si="38"/>
        <v xml:space="preserve"> </v>
      </c>
    </row>
    <row r="2360" spans="2:7" ht="20.100000000000001" customHeight="1">
      <c r="B2360" s="11"/>
      <c r="C2360" s="11"/>
      <c r="D2360" s="15"/>
      <c r="E2360" s="11"/>
      <c r="F2360" s="16"/>
      <c r="G2360" s="53" t="str">
        <f t="shared" si="38"/>
        <v xml:space="preserve"> </v>
      </c>
    </row>
    <row r="2361" spans="2:7" ht="20.100000000000001" customHeight="1">
      <c r="B2361" s="11"/>
      <c r="C2361" s="11"/>
      <c r="D2361" s="15"/>
      <c r="E2361" s="11"/>
      <c r="F2361" s="16"/>
      <c r="G2361" s="53" t="str">
        <f t="shared" si="38"/>
        <v xml:space="preserve"> </v>
      </c>
    </row>
    <row r="2362" spans="2:7" ht="20.100000000000001" customHeight="1">
      <c r="B2362" s="11"/>
      <c r="C2362" s="11"/>
      <c r="D2362" s="15"/>
      <c r="E2362" s="11"/>
      <c r="F2362" s="16"/>
      <c r="G2362" s="53" t="str">
        <f t="shared" si="38"/>
        <v xml:space="preserve"> </v>
      </c>
    </row>
    <row r="2363" spans="2:7" ht="20.100000000000001" customHeight="1">
      <c r="B2363" s="11"/>
      <c r="C2363" s="11"/>
      <c r="D2363" s="15"/>
      <c r="E2363" s="11"/>
      <c r="F2363" s="16"/>
      <c r="G2363" s="53" t="str">
        <f t="shared" si="38"/>
        <v xml:space="preserve"> </v>
      </c>
    </row>
    <row r="2364" spans="2:7" ht="20.100000000000001" customHeight="1">
      <c r="B2364" s="11"/>
      <c r="C2364" s="11"/>
      <c r="D2364" s="15"/>
      <c r="E2364" s="11"/>
      <c r="F2364" s="16"/>
      <c r="G2364" s="53" t="str">
        <f t="shared" si="38"/>
        <v xml:space="preserve"> </v>
      </c>
    </row>
    <row r="2365" spans="2:7" ht="20.100000000000001" customHeight="1">
      <c r="B2365" s="11"/>
      <c r="C2365" s="11"/>
      <c r="D2365" s="15"/>
      <c r="E2365" s="11"/>
      <c r="F2365" s="16"/>
      <c r="G2365" s="53" t="str">
        <f t="shared" si="38"/>
        <v xml:space="preserve"> </v>
      </c>
    </row>
    <row r="2366" spans="2:7" ht="20.100000000000001" customHeight="1">
      <c r="B2366" s="11"/>
      <c r="C2366" s="11"/>
      <c r="D2366" s="15"/>
      <c r="E2366" s="11"/>
      <c r="F2366" s="16"/>
      <c r="G2366" s="53" t="str">
        <f t="shared" si="38"/>
        <v xml:space="preserve"> </v>
      </c>
    </row>
    <row r="2367" spans="2:7" ht="20.100000000000001" customHeight="1">
      <c r="B2367" s="11"/>
      <c r="C2367" s="11"/>
      <c r="D2367" s="15"/>
      <c r="E2367" s="11"/>
      <c r="F2367" s="16"/>
      <c r="G2367" s="53" t="str">
        <f t="shared" si="38"/>
        <v xml:space="preserve"> </v>
      </c>
    </row>
    <row r="2368" spans="2:7" ht="20.100000000000001" customHeight="1">
      <c r="B2368" s="11"/>
      <c r="C2368" s="11"/>
      <c r="D2368" s="15"/>
      <c r="E2368" s="11"/>
      <c r="F2368" s="16"/>
      <c r="G2368" s="53" t="str">
        <f t="shared" si="38"/>
        <v xml:space="preserve"> </v>
      </c>
    </row>
    <row r="2369" spans="2:7" ht="20.100000000000001" customHeight="1">
      <c r="B2369" s="11"/>
      <c r="C2369" s="11"/>
      <c r="D2369" s="15"/>
      <c r="E2369" s="11"/>
      <c r="F2369" s="16"/>
      <c r="G2369" s="53" t="str">
        <f t="shared" si="38"/>
        <v xml:space="preserve"> </v>
      </c>
    </row>
    <row r="2370" spans="2:7" ht="20.100000000000001" customHeight="1">
      <c r="B2370" s="11"/>
      <c r="C2370" s="11"/>
      <c r="D2370" s="15"/>
      <c r="E2370" s="11"/>
      <c r="F2370" s="16"/>
      <c r="G2370" s="53" t="str">
        <f t="shared" si="38"/>
        <v xml:space="preserve"> </v>
      </c>
    </row>
    <row r="2371" spans="2:7" ht="20.100000000000001" customHeight="1">
      <c r="B2371" s="11"/>
      <c r="C2371" s="11"/>
      <c r="D2371" s="15"/>
      <c r="E2371" s="11"/>
      <c r="F2371" s="16"/>
      <c r="G2371" s="53" t="str">
        <f t="shared" si="38"/>
        <v xml:space="preserve"> </v>
      </c>
    </row>
    <row r="2372" spans="2:7" ht="20.100000000000001" customHeight="1">
      <c r="B2372" s="11"/>
      <c r="C2372" s="11"/>
      <c r="D2372" s="15"/>
      <c r="E2372" s="11"/>
      <c r="F2372" s="16"/>
      <c r="G2372" s="53" t="str">
        <f t="shared" si="38"/>
        <v xml:space="preserve"> </v>
      </c>
    </row>
    <row r="2373" spans="2:7" ht="20.100000000000001" customHeight="1">
      <c r="B2373" s="11"/>
      <c r="C2373" s="11"/>
      <c r="D2373" s="15"/>
      <c r="E2373" s="11"/>
      <c r="F2373" s="16"/>
      <c r="G2373" s="53" t="str">
        <f t="shared" si="38"/>
        <v xml:space="preserve"> </v>
      </c>
    </row>
    <row r="2374" spans="2:7" ht="20.100000000000001" customHeight="1">
      <c r="B2374" s="11"/>
      <c r="C2374" s="11"/>
      <c r="D2374" s="15"/>
      <c r="E2374" s="11"/>
      <c r="F2374" s="16"/>
      <c r="G2374" s="53" t="str">
        <f t="shared" si="38"/>
        <v xml:space="preserve"> </v>
      </c>
    </row>
    <row r="2375" spans="2:7" ht="20.100000000000001" customHeight="1">
      <c r="B2375" s="11"/>
      <c r="C2375" s="11"/>
      <c r="D2375" s="15"/>
      <c r="E2375" s="11"/>
      <c r="F2375" s="16"/>
      <c r="G2375" s="53" t="str">
        <f t="shared" si="38"/>
        <v xml:space="preserve"> </v>
      </c>
    </row>
    <row r="2376" spans="2:7" ht="20.100000000000001" customHeight="1">
      <c r="B2376" s="11"/>
      <c r="C2376" s="11"/>
      <c r="D2376" s="15"/>
      <c r="E2376" s="11"/>
      <c r="F2376" s="16"/>
      <c r="G2376" s="53" t="str">
        <f t="shared" si="38"/>
        <v xml:space="preserve"> </v>
      </c>
    </row>
    <row r="2377" spans="2:7" ht="20.100000000000001" customHeight="1">
      <c r="B2377" s="11"/>
      <c r="C2377" s="11"/>
      <c r="D2377" s="15"/>
      <c r="E2377" s="11"/>
      <c r="F2377" s="16"/>
      <c r="G2377" s="53" t="str">
        <f t="shared" si="38"/>
        <v xml:space="preserve"> </v>
      </c>
    </row>
    <row r="2378" spans="2:7" ht="20.100000000000001" customHeight="1">
      <c r="B2378" s="11"/>
      <c r="C2378" s="11"/>
      <c r="D2378" s="15"/>
      <c r="E2378" s="11"/>
      <c r="F2378" s="16"/>
      <c r="G2378" s="53" t="str">
        <f t="shared" si="38"/>
        <v xml:space="preserve"> </v>
      </c>
    </row>
    <row r="2379" spans="2:7" ht="20.100000000000001" customHeight="1">
      <c r="B2379" s="11"/>
      <c r="C2379" s="11"/>
      <c r="D2379" s="15"/>
      <c r="E2379" s="11"/>
      <c r="F2379" s="16"/>
      <c r="G2379" s="53" t="str">
        <f t="shared" si="38"/>
        <v xml:space="preserve"> </v>
      </c>
    </row>
    <row r="2380" spans="2:7" ht="20.100000000000001" customHeight="1">
      <c r="B2380" s="11"/>
      <c r="C2380" s="11"/>
      <c r="D2380" s="15"/>
      <c r="E2380" s="11"/>
      <c r="F2380" s="16"/>
      <c r="G2380" s="53" t="str">
        <f t="shared" si="38"/>
        <v xml:space="preserve"> </v>
      </c>
    </row>
    <row r="2381" spans="2:7" ht="20.100000000000001" customHeight="1">
      <c r="B2381" s="11"/>
      <c r="C2381" s="11"/>
      <c r="D2381" s="15"/>
      <c r="E2381" s="11"/>
      <c r="F2381" s="16"/>
      <c r="G2381" s="53" t="str">
        <f t="shared" si="38"/>
        <v xml:space="preserve"> </v>
      </c>
    </row>
    <row r="2382" spans="2:7" ht="20.100000000000001" customHeight="1">
      <c r="B2382" s="11"/>
      <c r="C2382" s="11"/>
      <c r="D2382" s="15"/>
      <c r="E2382" s="11"/>
      <c r="F2382" s="16"/>
      <c r="G2382" s="53" t="str">
        <f t="shared" si="38"/>
        <v xml:space="preserve"> </v>
      </c>
    </row>
    <row r="2383" spans="2:7" ht="20.100000000000001" customHeight="1">
      <c r="B2383" s="11"/>
      <c r="C2383" s="11"/>
      <c r="D2383" s="15"/>
      <c r="E2383" s="11"/>
      <c r="F2383" s="16"/>
      <c r="G2383" s="53" t="str">
        <f t="shared" si="38"/>
        <v xml:space="preserve"> </v>
      </c>
    </row>
    <row r="2384" spans="2:7" ht="20.100000000000001" customHeight="1">
      <c r="B2384" s="11"/>
      <c r="C2384" s="11"/>
      <c r="D2384" s="15"/>
      <c r="E2384" s="11"/>
      <c r="F2384" s="16"/>
      <c r="G2384" s="53" t="str">
        <f t="shared" si="38"/>
        <v xml:space="preserve"> </v>
      </c>
    </row>
    <row r="2385" spans="2:7" ht="20.100000000000001" customHeight="1">
      <c r="B2385" s="11"/>
      <c r="C2385" s="11"/>
      <c r="D2385" s="15"/>
      <c r="E2385" s="11"/>
      <c r="F2385" s="16"/>
      <c r="G2385" s="53" t="str">
        <f t="shared" si="38"/>
        <v xml:space="preserve"> </v>
      </c>
    </row>
    <row r="2386" spans="2:7" ht="20.100000000000001" customHeight="1">
      <c r="B2386" s="11"/>
      <c r="C2386" s="11"/>
      <c r="D2386" s="15"/>
      <c r="E2386" s="11"/>
      <c r="F2386" s="16"/>
      <c r="G2386" s="53" t="str">
        <f t="shared" si="38"/>
        <v xml:space="preserve"> </v>
      </c>
    </row>
    <row r="2387" spans="2:7" ht="20.100000000000001" customHeight="1">
      <c r="B2387" s="11"/>
      <c r="C2387" s="11"/>
      <c r="D2387" s="15"/>
      <c r="E2387" s="11"/>
      <c r="F2387" s="16"/>
      <c r="G2387" s="53" t="str">
        <f t="shared" si="38"/>
        <v xml:space="preserve"> </v>
      </c>
    </row>
    <row r="2388" spans="2:7" ht="20.100000000000001" customHeight="1">
      <c r="B2388" s="11"/>
      <c r="C2388" s="11"/>
      <c r="D2388" s="15"/>
      <c r="E2388" s="11"/>
      <c r="F2388" s="16"/>
      <c r="G2388" s="53" t="str">
        <f t="shared" si="38"/>
        <v xml:space="preserve"> </v>
      </c>
    </row>
    <row r="2389" spans="2:7" ht="20.100000000000001" customHeight="1">
      <c r="B2389" s="11"/>
      <c r="C2389" s="11"/>
      <c r="D2389" s="15"/>
      <c r="E2389" s="11"/>
      <c r="F2389" s="16"/>
      <c r="G2389" s="53" t="str">
        <f t="shared" si="38"/>
        <v xml:space="preserve"> </v>
      </c>
    </row>
    <row r="2390" spans="2:7" ht="20.100000000000001" customHeight="1">
      <c r="B2390" s="11"/>
      <c r="C2390" s="11"/>
      <c r="D2390" s="15"/>
      <c r="E2390" s="11"/>
      <c r="F2390" s="16"/>
      <c r="G2390" s="53" t="str">
        <f t="shared" si="38"/>
        <v xml:space="preserve"> </v>
      </c>
    </row>
    <row r="2391" spans="2:7" ht="20.100000000000001" customHeight="1">
      <c r="B2391" s="11"/>
      <c r="C2391" s="11"/>
      <c r="D2391" s="15"/>
      <c r="E2391" s="11"/>
      <c r="F2391" s="16"/>
      <c r="G2391" s="53" t="str">
        <f t="shared" si="38"/>
        <v xml:space="preserve"> </v>
      </c>
    </row>
    <row r="2392" spans="2:7" ht="20.100000000000001" customHeight="1">
      <c r="B2392" s="11"/>
      <c r="C2392" s="11"/>
      <c r="D2392" s="15"/>
      <c r="E2392" s="11"/>
      <c r="F2392" s="16"/>
      <c r="G2392" s="53" t="str">
        <f t="shared" si="38"/>
        <v xml:space="preserve"> </v>
      </c>
    </row>
    <row r="2393" spans="2:7" ht="20.100000000000001" customHeight="1">
      <c r="B2393" s="11"/>
      <c r="C2393" s="11"/>
      <c r="D2393" s="15"/>
      <c r="E2393" s="11"/>
      <c r="F2393" s="16"/>
      <c r="G2393" s="53" t="str">
        <f t="shared" si="38"/>
        <v xml:space="preserve"> </v>
      </c>
    </row>
    <row r="2394" spans="2:7" ht="20.100000000000001" customHeight="1">
      <c r="B2394" s="11"/>
      <c r="C2394" s="11"/>
      <c r="D2394" s="15"/>
      <c r="E2394" s="11"/>
      <c r="F2394" s="16"/>
      <c r="G2394" s="53" t="str">
        <f t="shared" si="38"/>
        <v xml:space="preserve"> </v>
      </c>
    </row>
    <row r="2395" spans="2:7" ht="20.100000000000001" customHeight="1">
      <c r="B2395" s="11"/>
      <c r="C2395" s="11"/>
      <c r="D2395" s="15"/>
      <c r="E2395" s="11"/>
      <c r="F2395" s="16"/>
      <c r="G2395" s="53" t="str">
        <f t="shared" si="38"/>
        <v xml:space="preserve"> </v>
      </c>
    </row>
    <row r="2396" spans="2:7" ht="20.100000000000001" customHeight="1">
      <c r="B2396" s="11"/>
      <c r="C2396" s="11"/>
      <c r="D2396" s="15"/>
      <c r="E2396" s="11"/>
      <c r="F2396" s="16"/>
      <c r="G2396" s="53" t="str">
        <f t="shared" si="38"/>
        <v xml:space="preserve"> </v>
      </c>
    </row>
    <row r="2397" spans="2:7" ht="20.100000000000001" customHeight="1">
      <c r="B2397" s="11"/>
      <c r="C2397" s="11"/>
      <c r="D2397" s="15"/>
      <c r="E2397" s="11"/>
      <c r="F2397" s="16"/>
      <c r="G2397" s="53" t="str">
        <f t="shared" si="38"/>
        <v xml:space="preserve"> </v>
      </c>
    </row>
    <row r="2398" spans="2:7" ht="20.100000000000001" customHeight="1">
      <c r="B2398" s="11"/>
      <c r="C2398" s="11"/>
      <c r="D2398" s="15"/>
      <c r="E2398" s="11"/>
      <c r="F2398" s="16"/>
      <c r="G2398" s="53" t="str">
        <f t="shared" si="38"/>
        <v xml:space="preserve"> </v>
      </c>
    </row>
    <row r="2399" spans="2:7" ht="20.100000000000001" customHeight="1">
      <c r="B2399" s="11"/>
      <c r="C2399" s="11"/>
      <c r="D2399" s="15"/>
      <c r="E2399" s="11"/>
      <c r="F2399" s="16"/>
      <c r="G2399" s="53" t="str">
        <f t="shared" si="38"/>
        <v xml:space="preserve"> </v>
      </c>
    </row>
    <row r="2400" spans="2:7" ht="20.100000000000001" customHeight="1">
      <c r="B2400" s="11"/>
      <c r="C2400" s="11"/>
      <c r="D2400" s="15"/>
      <c r="E2400" s="11"/>
      <c r="F2400" s="16"/>
      <c r="G2400" s="53" t="str">
        <f t="shared" si="38"/>
        <v xml:space="preserve"> </v>
      </c>
    </row>
    <row r="2401" spans="2:7" ht="20.100000000000001" customHeight="1">
      <c r="B2401" s="11"/>
      <c r="C2401" s="11"/>
      <c r="D2401" s="15"/>
      <c r="E2401" s="11"/>
      <c r="F2401" s="16"/>
      <c r="G2401" s="53" t="str">
        <f t="shared" si="38"/>
        <v xml:space="preserve"> </v>
      </c>
    </row>
    <row r="2402" spans="2:7" ht="20.100000000000001" customHeight="1">
      <c r="B2402" s="11"/>
      <c r="C2402" s="11"/>
      <c r="D2402" s="15"/>
      <c r="E2402" s="11"/>
      <c r="F2402" s="16"/>
      <c r="G2402" s="53" t="str">
        <f t="shared" ref="G2402:G2465" si="39">IFERROR(IF(ISBLANK(C2402)," ",IF(ISBLANK(D2402),"NUM ARBOL",IF(ISBLANK(E2402),"DAP",IF(ISBLANK(F2402),"ALTURA",IF($E$33="DAP (cm)",PI()*((E2402/100)^2)/4*F2402*$F$9,IF($E$33="CAP (cm)",PI()*((E2402/PI()/100)^2)/4*F2402*$F$9))))))," ")</f>
        <v xml:space="preserve"> </v>
      </c>
    </row>
    <row r="2403" spans="2:7" ht="20.100000000000001" customHeight="1">
      <c r="B2403" s="11"/>
      <c r="C2403" s="11"/>
      <c r="D2403" s="15"/>
      <c r="E2403" s="11"/>
      <c r="F2403" s="16"/>
      <c r="G2403" s="53" t="str">
        <f t="shared" si="39"/>
        <v xml:space="preserve"> </v>
      </c>
    </row>
    <row r="2404" spans="2:7" ht="20.100000000000001" customHeight="1">
      <c r="B2404" s="11"/>
      <c r="C2404" s="11"/>
      <c r="D2404" s="15"/>
      <c r="E2404" s="11"/>
      <c r="F2404" s="16"/>
      <c r="G2404" s="53" t="str">
        <f t="shared" si="39"/>
        <v xml:space="preserve"> </v>
      </c>
    </row>
    <row r="2405" spans="2:7" ht="20.100000000000001" customHeight="1">
      <c r="B2405" s="11"/>
      <c r="C2405" s="11"/>
      <c r="D2405" s="15"/>
      <c r="E2405" s="11"/>
      <c r="F2405" s="16"/>
      <c r="G2405" s="53" t="str">
        <f t="shared" si="39"/>
        <v xml:space="preserve"> </v>
      </c>
    </row>
    <row r="2406" spans="2:7" ht="20.100000000000001" customHeight="1">
      <c r="B2406" s="11"/>
      <c r="C2406" s="11"/>
      <c r="D2406" s="15"/>
      <c r="E2406" s="11"/>
      <c r="F2406" s="16"/>
      <c r="G2406" s="53" t="str">
        <f t="shared" si="39"/>
        <v xml:space="preserve"> </v>
      </c>
    </row>
    <row r="2407" spans="2:7" ht="20.100000000000001" customHeight="1">
      <c r="B2407" s="11"/>
      <c r="C2407" s="11"/>
      <c r="D2407" s="15"/>
      <c r="E2407" s="11"/>
      <c r="F2407" s="16"/>
      <c r="G2407" s="53" t="str">
        <f t="shared" si="39"/>
        <v xml:space="preserve"> </v>
      </c>
    </row>
    <row r="2408" spans="2:7" ht="20.100000000000001" customHeight="1">
      <c r="B2408" s="11"/>
      <c r="C2408" s="11"/>
      <c r="D2408" s="15"/>
      <c r="E2408" s="11"/>
      <c r="F2408" s="16"/>
      <c r="G2408" s="53" t="str">
        <f t="shared" si="39"/>
        <v xml:space="preserve"> </v>
      </c>
    </row>
    <row r="2409" spans="2:7" ht="20.100000000000001" customHeight="1">
      <c r="B2409" s="11"/>
      <c r="C2409" s="11"/>
      <c r="D2409" s="15"/>
      <c r="E2409" s="11"/>
      <c r="F2409" s="16"/>
      <c r="G2409" s="53" t="str">
        <f t="shared" si="39"/>
        <v xml:space="preserve"> </v>
      </c>
    </row>
    <row r="2410" spans="2:7" ht="20.100000000000001" customHeight="1">
      <c r="B2410" s="11"/>
      <c r="C2410" s="11"/>
      <c r="D2410" s="15"/>
      <c r="E2410" s="11"/>
      <c r="F2410" s="16"/>
      <c r="G2410" s="53" t="str">
        <f t="shared" si="39"/>
        <v xml:space="preserve"> </v>
      </c>
    </row>
    <row r="2411" spans="2:7" ht="20.100000000000001" customHeight="1">
      <c r="B2411" s="11"/>
      <c r="C2411" s="11"/>
      <c r="D2411" s="15"/>
      <c r="E2411" s="11"/>
      <c r="F2411" s="16"/>
      <c r="G2411" s="53" t="str">
        <f t="shared" si="39"/>
        <v xml:space="preserve"> </v>
      </c>
    </row>
    <row r="2412" spans="2:7" ht="20.100000000000001" customHeight="1">
      <c r="B2412" s="11"/>
      <c r="C2412" s="11"/>
      <c r="D2412" s="15"/>
      <c r="E2412" s="11"/>
      <c r="F2412" s="16"/>
      <c r="G2412" s="53" t="str">
        <f t="shared" si="39"/>
        <v xml:space="preserve"> </v>
      </c>
    </row>
    <row r="2413" spans="2:7" ht="20.100000000000001" customHeight="1">
      <c r="B2413" s="11"/>
      <c r="C2413" s="11"/>
      <c r="D2413" s="15"/>
      <c r="E2413" s="11"/>
      <c r="F2413" s="16"/>
      <c r="G2413" s="53" t="str">
        <f t="shared" si="39"/>
        <v xml:space="preserve"> </v>
      </c>
    </row>
    <row r="2414" spans="2:7" ht="20.100000000000001" customHeight="1">
      <c r="B2414" s="11"/>
      <c r="C2414" s="11"/>
      <c r="D2414" s="15"/>
      <c r="E2414" s="11"/>
      <c r="F2414" s="16"/>
      <c r="G2414" s="53" t="str">
        <f t="shared" si="39"/>
        <v xml:space="preserve"> </v>
      </c>
    </row>
    <row r="2415" spans="2:7" ht="20.100000000000001" customHeight="1">
      <c r="B2415" s="11"/>
      <c r="C2415" s="11"/>
      <c r="D2415" s="15"/>
      <c r="E2415" s="11"/>
      <c r="F2415" s="16"/>
      <c r="G2415" s="53" t="str">
        <f t="shared" si="39"/>
        <v xml:space="preserve"> </v>
      </c>
    </row>
    <row r="2416" spans="2:7" ht="20.100000000000001" customHeight="1">
      <c r="B2416" s="11"/>
      <c r="C2416" s="11"/>
      <c r="D2416" s="15"/>
      <c r="E2416" s="11"/>
      <c r="F2416" s="16"/>
      <c r="G2416" s="53" t="str">
        <f t="shared" si="39"/>
        <v xml:space="preserve"> </v>
      </c>
    </row>
    <row r="2417" spans="2:7" ht="20.100000000000001" customHeight="1">
      <c r="B2417" s="11"/>
      <c r="C2417" s="11"/>
      <c r="D2417" s="15"/>
      <c r="E2417" s="11"/>
      <c r="F2417" s="16"/>
      <c r="G2417" s="53" t="str">
        <f t="shared" si="39"/>
        <v xml:space="preserve"> </v>
      </c>
    </row>
    <row r="2418" spans="2:7" ht="20.100000000000001" customHeight="1">
      <c r="B2418" s="11"/>
      <c r="C2418" s="11"/>
      <c r="D2418" s="15"/>
      <c r="E2418" s="11"/>
      <c r="F2418" s="16"/>
      <c r="G2418" s="53" t="str">
        <f t="shared" si="39"/>
        <v xml:space="preserve"> </v>
      </c>
    </row>
    <row r="2419" spans="2:7" ht="20.100000000000001" customHeight="1">
      <c r="B2419" s="11"/>
      <c r="C2419" s="11"/>
      <c r="D2419" s="15"/>
      <c r="E2419" s="11"/>
      <c r="F2419" s="16"/>
      <c r="G2419" s="53" t="str">
        <f t="shared" si="39"/>
        <v xml:space="preserve"> </v>
      </c>
    </row>
    <row r="2420" spans="2:7" ht="20.100000000000001" customHeight="1">
      <c r="B2420" s="11"/>
      <c r="C2420" s="11"/>
      <c r="D2420" s="15"/>
      <c r="E2420" s="11"/>
      <c r="F2420" s="16"/>
      <c r="G2420" s="53" t="str">
        <f t="shared" si="39"/>
        <v xml:space="preserve"> </v>
      </c>
    </row>
    <row r="2421" spans="2:7" ht="20.100000000000001" customHeight="1">
      <c r="B2421" s="11"/>
      <c r="C2421" s="11"/>
      <c r="D2421" s="15"/>
      <c r="E2421" s="11"/>
      <c r="F2421" s="16"/>
      <c r="G2421" s="53" t="str">
        <f t="shared" si="39"/>
        <v xml:space="preserve"> </v>
      </c>
    </row>
    <row r="2422" spans="2:7" ht="20.100000000000001" customHeight="1">
      <c r="B2422" s="11"/>
      <c r="C2422" s="11"/>
      <c r="D2422" s="15"/>
      <c r="E2422" s="11"/>
      <c r="F2422" s="16"/>
      <c r="G2422" s="53" t="str">
        <f t="shared" si="39"/>
        <v xml:space="preserve"> </v>
      </c>
    </row>
    <row r="2423" spans="2:7" ht="20.100000000000001" customHeight="1">
      <c r="B2423" s="11"/>
      <c r="C2423" s="11"/>
      <c r="D2423" s="15"/>
      <c r="E2423" s="11"/>
      <c r="F2423" s="16"/>
      <c r="G2423" s="53" t="str">
        <f t="shared" si="39"/>
        <v xml:space="preserve"> </v>
      </c>
    </row>
    <row r="2424" spans="2:7" ht="20.100000000000001" customHeight="1">
      <c r="B2424" s="11"/>
      <c r="C2424" s="11"/>
      <c r="D2424" s="15"/>
      <c r="E2424" s="11"/>
      <c r="F2424" s="16"/>
      <c r="G2424" s="53" t="str">
        <f t="shared" si="39"/>
        <v xml:space="preserve"> </v>
      </c>
    </row>
    <row r="2425" spans="2:7" ht="20.100000000000001" customHeight="1">
      <c r="B2425" s="11"/>
      <c r="C2425" s="11"/>
      <c r="D2425" s="15"/>
      <c r="E2425" s="11"/>
      <c r="F2425" s="16"/>
      <c r="G2425" s="53" t="str">
        <f t="shared" si="39"/>
        <v xml:space="preserve"> </v>
      </c>
    </row>
    <row r="2426" spans="2:7" ht="20.100000000000001" customHeight="1">
      <c r="B2426" s="11"/>
      <c r="C2426" s="11"/>
      <c r="D2426" s="15"/>
      <c r="E2426" s="11"/>
      <c r="F2426" s="16"/>
      <c r="G2426" s="53" t="str">
        <f t="shared" si="39"/>
        <v xml:space="preserve"> </v>
      </c>
    </row>
    <row r="2427" spans="2:7" ht="20.100000000000001" customHeight="1">
      <c r="B2427" s="11"/>
      <c r="C2427" s="11"/>
      <c r="D2427" s="15"/>
      <c r="E2427" s="11"/>
      <c r="F2427" s="16"/>
      <c r="G2427" s="53" t="str">
        <f t="shared" si="39"/>
        <v xml:space="preserve"> </v>
      </c>
    </row>
    <row r="2428" spans="2:7" ht="20.100000000000001" customHeight="1">
      <c r="B2428" s="11"/>
      <c r="C2428" s="11"/>
      <c r="D2428" s="15"/>
      <c r="E2428" s="11"/>
      <c r="F2428" s="16"/>
      <c r="G2428" s="53" t="str">
        <f t="shared" si="39"/>
        <v xml:space="preserve"> </v>
      </c>
    </row>
    <row r="2429" spans="2:7" ht="20.100000000000001" customHeight="1">
      <c r="B2429" s="11"/>
      <c r="C2429" s="11"/>
      <c r="D2429" s="15"/>
      <c r="E2429" s="11"/>
      <c r="F2429" s="16"/>
      <c r="G2429" s="53" t="str">
        <f t="shared" si="39"/>
        <v xml:space="preserve"> </v>
      </c>
    </row>
    <row r="2430" spans="2:7" ht="20.100000000000001" customHeight="1">
      <c r="B2430" s="11"/>
      <c r="C2430" s="11"/>
      <c r="D2430" s="15"/>
      <c r="E2430" s="11"/>
      <c r="F2430" s="16"/>
      <c r="G2430" s="53" t="str">
        <f t="shared" si="39"/>
        <v xml:space="preserve"> </v>
      </c>
    </row>
    <row r="2431" spans="2:7" ht="20.100000000000001" customHeight="1">
      <c r="B2431" s="11"/>
      <c r="C2431" s="11"/>
      <c r="D2431" s="15"/>
      <c r="E2431" s="11"/>
      <c r="F2431" s="16"/>
      <c r="G2431" s="53" t="str">
        <f t="shared" si="39"/>
        <v xml:space="preserve"> </v>
      </c>
    </row>
    <row r="2432" spans="2:7" ht="20.100000000000001" customHeight="1">
      <c r="B2432" s="11"/>
      <c r="C2432" s="11"/>
      <c r="D2432" s="15"/>
      <c r="E2432" s="11"/>
      <c r="F2432" s="16"/>
      <c r="G2432" s="53" t="str">
        <f t="shared" si="39"/>
        <v xml:space="preserve"> </v>
      </c>
    </row>
    <row r="2433" spans="2:7" ht="20.100000000000001" customHeight="1">
      <c r="B2433" s="11"/>
      <c r="C2433" s="11"/>
      <c r="D2433" s="15"/>
      <c r="E2433" s="11"/>
      <c r="F2433" s="16"/>
      <c r="G2433" s="53" t="str">
        <f t="shared" si="39"/>
        <v xml:space="preserve"> </v>
      </c>
    </row>
    <row r="2434" spans="2:7" ht="20.100000000000001" customHeight="1">
      <c r="B2434" s="11"/>
      <c r="C2434" s="11"/>
      <c r="D2434" s="15"/>
      <c r="E2434" s="11"/>
      <c r="F2434" s="16"/>
      <c r="G2434" s="53" t="str">
        <f t="shared" si="39"/>
        <v xml:space="preserve"> </v>
      </c>
    </row>
    <row r="2435" spans="2:7" ht="20.100000000000001" customHeight="1">
      <c r="B2435" s="11"/>
      <c r="C2435" s="11"/>
      <c r="D2435" s="15"/>
      <c r="E2435" s="11"/>
      <c r="F2435" s="16"/>
      <c r="G2435" s="53" t="str">
        <f t="shared" si="39"/>
        <v xml:space="preserve"> </v>
      </c>
    </row>
    <row r="2436" spans="2:7" ht="20.100000000000001" customHeight="1">
      <c r="B2436" s="11"/>
      <c r="C2436" s="11"/>
      <c r="D2436" s="15"/>
      <c r="E2436" s="11"/>
      <c r="F2436" s="16"/>
      <c r="G2436" s="53" t="str">
        <f t="shared" si="39"/>
        <v xml:space="preserve"> </v>
      </c>
    </row>
    <row r="2437" spans="2:7" ht="20.100000000000001" customHeight="1">
      <c r="B2437" s="11"/>
      <c r="C2437" s="11"/>
      <c r="D2437" s="15"/>
      <c r="E2437" s="11"/>
      <c r="F2437" s="16"/>
      <c r="G2437" s="53" t="str">
        <f t="shared" si="39"/>
        <v xml:space="preserve"> </v>
      </c>
    </row>
    <row r="2438" spans="2:7" ht="20.100000000000001" customHeight="1">
      <c r="B2438" s="11"/>
      <c r="C2438" s="11"/>
      <c r="D2438" s="15"/>
      <c r="E2438" s="11"/>
      <c r="F2438" s="16"/>
      <c r="G2438" s="53" t="str">
        <f t="shared" si="39"/>
        <v xml:space="preserve"> </v>
      </c>
    </row>
    <row r="2439" spans="2:7" ht="20.100000000000001" customHeight="1">
      <c r="B2439" s="11"/>
      <c r="C2439" s="11"/>
      <c r="D2439" s="15"/>
      <c r="E2439" s="11"/>
      <c r="F2439" s="16"/>
      <c r="G2439" s="53" t="str">
        <f t="shared" si="39"/>
        <v xml:space="preserve"> </v>
      </c>
    </row>
    <row r="2440" spans="2:7" ht="20.100000000000001" customHeight="1">
      <c r="B2440" s="11"/>
      <c r="C2440" s="11"/>
      <c r="D2440" s="15"/>
      <c r="E2440" s="11"/>
      <c r="F2440" s="16"/>
      <c r="G2440" s="53" t="str">
        <f t="shared" si="39"/>
        <v xml:space="preserve"> </v>
      </c>
    </row>
    <row r="2441" spans="2:7" ht="20.100000000000001" customHeight="1">
      <c r="B2441" s="11"/>
      <c r="C2441" s="11"/>
      <c r="D2441" s="15"/>
      <c r="E2441" s="11"/>
      <c r="F2441" s="16"/>
      <c r="G2441" s="53" t="str">
        <f t="shared" si="39"/>
        <v xml:space="preserve"> </v>
      </c>
    </row>
    <row r="2442" spans="2:7" ht="20.100000000000001" customHeight="1">
      <c r="B2442" s="11"/>
      <c r="C2442" s="11"/>
      <c r="D2442" s="15"/>
      <c r="E2442" s="11"/>
      <c r="F2442" s="16"/>
      <c r="G2442" s="53" t="str">
        <f t="shared" si="39"/>
        <v xml:space="preserve"> </v>
      </c>
    </row>
    <row r="2443" spans="2:7" ht="20.100000000000001" customHeight="1">
      <c r="B2443" s="11"/>
      <c r="C2443" s="11"/>
      <c r="D2443" s="15"/>
      <c r="E2443" s="11"/>
      <c r="F2443" s="16"/>
      <c r="G2443" s="53" t="str">
        <f t="shared" si="39"/>
        <v xml:space="preserve"> </v>
      </c>
    </row>
    <row r="2444" spans="2:7" ht="20.100000000000001" customHeight="1">
      <c r="B2444" s="11"/>
      <c r="C2444" s="11"/>
      <c r="D2444" s="15"/>
      <c r="E2444" s="11"/>
      <c r="F2444" s="16"/>
      <c r="G2444" s="53" t="str">
        <f t="shared" si="39"/>
        <v xml:space="preserve"> </v>
      </c>
    </row>
    <row r="2445" spans="2:7" ht="20.100000000000001" customHeight="1">
      <c r="B2445" s="11"/>
      <c r="C2445" s="11"/>
      <c r="D2445" s="15"/>
      <c r="E2445" s="11"/>
      <c r="F2445" s="16"/>
      <c r="G2445" s="53" t="str">
        <f t="shared" si="39"/>
        <v xml:space="preserve"> </v>
      </c>
    </row>
    <row r="2446" spans="2:7" ht="20.100000000000001" customHeight="1">
      <c r="B2446" s="11"/>
      <c r="C2446" s="11"/>
      <c r="D2446" s="15"/>
      <c r="E2446" s="11"/>
      <c r="F2446" s="16"/>
      <c r="G2446" s="53" t="str">
        <f t="shared" si="39"/>
        <v xml:space="preserve"> </v>
      </c>
    </row>
    <row r="2447" spans="2:7" ht="20.100000000000001" customHeight="1">
      <c r="B2447" s="11"/>
      <c r="C2447" s="11"/>
      <c r="D2447" s="15"/>
      <c r="E2447" s="11"/>
      <c r="F2447" s="16"/>
      <c r="G2447" s="53" t="str">
        <f t="shared" si="39"/>
        <v xml:space="preserve"> </v>
      </c>
    </row>
    <row r="2448" spans="2:7" ht="20.100000000000001" customHeight="1">
      <c r="B2448" s="11"/>
      <c r="C2448" s="11"/>
      <c r="D2448" s="15"/>
      <c r="E2448" s="11"/>
      <c r="F2448" s="16"/>
      <c r="G2448" s="53" t="str">
        <f t="shared" si="39"/>
        <v xml:space="preserve"> </v>
      </c>
    </row>
    <row r="2449" spans="2:7" ht="20.100000000000001" customHeight="1">
      <c r="B2449" s="11"/>
      <c r="C2449" s="11"/>
      <c r="D2449" s="15"/>
      <c r="E2449" s="11"/>
      <c r="F2449" s="16"/>
      <c r="G2449" s="53" t="str">
        <f t="shared" si="39"/>
        <v xml:space="preserve"> </v>
      </c>
    </row>
    <row r="2450" spans="2:7" ht="20.100000000000001" customHeight="1">
      <c r="B2450" s="11"/>
      <c r="C2450" s="11"/>
      <c r="D2450" s="15"/>
      <c r="E2450" s="11"/>
      <c r="F2450" s="16"/>
      <c r="G2450" s="53" t="str">
        <f t="shared" si="39"/>
        <v xml:space="preserve"> </v>
      </c>
    </row>
    <row r="2451" spans="2:7" ht="20.100000000000001" customHeight="1">
      <c r="B2451" s="11"/>
      <c r="C2451" s="11"/>
      <c r="D2451" s="15"/>
      <c r="E2451" s="11"/>
      <c r="F2451" s="16"/>
      <c r="G2451" s="53" t="str">
        <f t="shared" si="39"/>
        <v xml:space="preserve"> </v>
      </c>
    </row>
    <row r="2452" spans="2:7" ht="20.100000000000001" customHeight="1">
      <c r="B2452" s="11"/>
      <c r="C2452" s="11"/>
      <c r="D2452" s="15"/>
      <c r="E2452" s="11"/>
      <c r="F2452" s="16"/>
      <c r="G2452" s="53" t="str">
        <f t="shared" si="39"/>
        <v xml:space="preserve"> </v>
      </c>
    </row>
    <row r="2453" spans="2:7" ht="20.100000000000001" customHeight="1">
      <c r="B2453" s="11"/>
      <c r="C2453" s="11"/>
      <c r="D2453" s="15"/>
      <c r="E2453" s="11"/>
      <c r="F2453" s="16"/>
      <c r="G2453" s="53" t="str">
        <f t="shared" si="39"/>
        <v xml:space="preserve"> </v>
      </c>
    </row>
    <row r="2454" spans="2:7" ht="20.100000000000001" customHeight="1">
      <c r="B2454" s="11"/>
      <c r="C2454" s="11"/>
      <c r="D2454" s="15"/>
      <c r="E2454" s="11"/>
      <c r="F2454" s="16"/>
      <c r="G2454" s="53" t="str">
        <f t="shared" si="39"/>
        <v xml:space="preserve"> </v>
      </c>
    </row>
    <row r="2455" spans="2:7" ht="20.100000000000001" customHeight="1">
      <c r="B2455" s="11"/>
      <c r="C2455" s="11"/>
      <c r="D2455" s="15"/>
      <c r="E2455" s="11"/>
      <c r="F2455" s="16"/>
      <c r="G2455" s="53" t="str">
        <f t="shared" si="39"/>
        <v xml:space="preserve"> </v>
      </c>
    </row>
    <row r="2456" spans="2:7" ht="20.100000000000001" customHeight="1">
      <c r="B2456" s="11"/>
      <c r="C2456" s="11"/>
      <c r="D2456" s="15"/>
      <c r="E2456" s="11"/>
      <c r="F2456" s="16"/>
      <c r="G2456" s="53" t="str">
        <f t="shared" si="39"/>
        <v xml:space="preserve"> </v>
      </c>
    </row>
    <row r="2457" spans="2:7" ht="20.100000000000001" customHeight="1">
      <c r="B2457" s="11"/>
      <c r="C2457" s="11"/>
      <c r="D2457" s="15"/>
      <c r="E2457" s="11"/>
      <c r="F2457" s="16"/>
      <c r="G2457" s="53" t="str">
        <f t="shared" si="39"/>
        <v xml:space="preserve"> </v>
      </c>
    </row>
    <row r="2458" spans="2:7" ht="20.100000000000001" customHeight="1">
      <c r="B2458" s="11"/>
      <c r="C2458" s="11"/>
      <c r="D2458" s="15"/>
      <c r="E2458" s="11"/>
      <c r="F2458" s="16"/>
      <c r="G2458" s="53" t="str">
        <f t="shared" si="39"/>
        <v xml:space="preserve"> </v>
      </c>
    </row>
    <row r="2459" spans="2:7" ht="20.100000000000001" customHeight="1">
      <c r="B2459" s="11"/>
      <c r="C2459" s="11"/>
      <c r="D2459" s="15"/>
      <c r="E2459" s="11"/>
      <c r="F2459" s="16"/>
      <c r="G2459" s="53" t="str">
        <f t="shared" si="39"/>
        <v xml:space="preserve"> </v>
      </c>
    </row>
    <row r="2460" spans="2:7" ht="20.100000000000001" customHeight="1">
      <c r="B2460" s="11"/>
      <c r="C2460" s="11"/>
      <c r="D2460" s="15"/>
      <c r="E2460" s="11"/>
      <c r="F2460" s="16"/>
      <c r="G2460" s="53" t="str">
        <f t="shared" si="39"/>
        <v xml:space="preserve"> </v>
      </c>
    </row>
    <row r="2461" spans="2:7" ht="20.100000000000001" customHeight="1">
      <c r="B2461" s="11"/>
      <c r="C2461" s="11"/>
      <c r="D2461" s="15"/>
      <c r="E2461" s="11"/>
      <c r="F2461" s="16"/>
      <c r="G2461" s="53" t="str">
        <f t="shared" si="39"/>
        <v xml:space="preserve"> </v>
      </c>
    </row>
    <row r="2462" spans="2:7" ht="20.100000000000001" customHeight="1">
      <c r="B2462" s="11"/>
      <c r="C2462" s="11"/>
      <c r="D2462" s="15"/>
      <c r="E2462" s="11"/>
      <c r="F2462" s="16"/>
      <c r="G2462" s="53" t="str">
        <f t="shared" si="39"/>
        <v xml:space="preserve"> </v>
      </c>
    </row>
    <row r="2463" spans="2:7" ht="20.100000000000001" customHeight="1">
      <c r="B2463" s="11"/>
      <c r="C2463" s="11"/>
      <c r="D2463" s="15"/>
      <c r="E2463" s="11"/>
      <c r="F2463" s="16"/>
      <c r="G2463" s="53" t="str">
        <f t="shared" si="39"/>
        <v xml:space="preserve"> </v>
      </c>
    </row>
    <row r="2464" spans="2:7" ht="20.100000000000001" customHeight="1">
      <c r="B2464" s="11"/>
      <c r="C2464" s="11"/>
      <c r="D2464" s="15"/>
      <c r="E2464" s="11"/>
      <c r="F2464" s="16"/>
      <c r="G2464" s="53" t="str">
        <f t="shared" si="39"/>
        <v xml:space="preserve"> </v>
      </c>
    </row>
    <row r="2465" spans="2:7" ht="20.100000000000001" customHeight="1">
      <c r="B2465" s="11"/>
      <c r="C2465" s="11"/>
      <c r="D2465" s="15"/>
      <c r="E2465" s="11"/>
      <c r="F2465" s="16"/>
      <c r="G2465" s="53" t="str">
        <f t="shared" si="39"/>
        <v xml:space="preserve"> </v>
      </c>
    </row>
    <row r="2466" spans="2:7" ht="20.100000000000001" customHeight="1">
      <c r="B2466" s="11"/>
      <c r="C2466" s="11"/>
      <c r="D2466" s="15"/>
      <c r="E2466" s="11"/>
      <c r="F2466" s="16"/>
      <c r="G2466" s="53" t="str">
        <f t="shared" ref="G2466:G2529" si="40">IFERROR(IF(ISBLANK(C2466)," ",IF(ISBLANK(D2466),"NUM ARBOL",IF(ISBLANK(E2466),"DAP",IF(ISBLANK(F2466),"ALTURA",IF($E$33="DAP (cm)",PI()*((E2466/100)^2)/4*F2466*$F$9,IF($E$33="CAP (cm)",PI()*((E2466/PI()/100)^2)/4*F2466*$F$9))))))," ")</f>
        <v xml:space="preserve"> </v>
      </c>
    </row>
    <row r="2467" spans="2:7" ht="20.100000000000001" customHeight="1">
      <c r="B2467" s="11"/>
      <c r="C2467" s="11"/>
      <c r="D2467" s="15"/>
      <c r="E2467" s="11"/>
      <c r="F2467" s="16"/>
      <c r="G2467" s="53" t="str">
        <f t="shared" si="40"/>
        <v xml:space="preserve"> </v>
      </c>
    </row>
    <row r="2468" spans="2:7" ht="20.100000000000001" customHeight="1">
      <c r="B2468" s="11"/>
      <c r="C2468" s="11"/>
      <c r="D2468" s="15"/>
      <c r="E2468" s="11"/>
      <c r="F2468" s="16"/>
      <c r="G2468" s="53" t="str">
        <f t="shared" si="40"/>
        <v xml:space="preserve"> </v>
      </c>
    </row>
    <row r="2469" spans="2:7" ht="20.100000000000001" customHeight="1">
      <c r="B2469" s="11"/>
      <c r="C2469" s="11"/>
      <c r="D2469" s="15"/>
      <c r="E2469" s="11"/>
      <c r="F2469" s="16"/>
      <c r="G2469" s="53" t="str">
        <f t="shared" si="40"/>
        <v xml:space="preserve"> </v>
      </c>
    </row>
    <row r="2470" spans="2:7" ht="20.100000000000001" customHeight="1">
      <c r="B2470" s="11"/>
      <c r="C2470" s="11"/>
      <c r="D2470" s="15"/>
      <c r="E2470" s="11"/>
      <c r="F2470" s="16"/>
      <c r="G2470" s="53" t="str">
        <f t="shared" si="40"/>
        <v xml:space="preserve"> </v>
      </c>
    </row>
    <row r="2471" spans="2:7" ht="20.100000000000001" customHeight="1">
      <c r="B2471" s="11"/>
      <c r="C2471" s="11"/>
      <c r="D2471" s="15"/>
      <c r="E2471" s="11"/>
      <c r="F2471" s="16"/>
      <c r="G2471" s="53" t="str">
        <f t="shared" si="40"/>
        <v xml:space="preserve"> </v>
      </c>
    </row>
    <row r="2472" spans="2:7" ht="20.100000000000001" customHeight="1">
      <c r="B2472" s="11"/>
      <c r="C2472" s="11"/>
      <c r="D2472" s="15"/>
      <c r="E2472" s="11"/>
      <c r="F2472" s="16"/>
      <c r="G2472" s="53" t="str">
        <f t="shared" si="40"/>
        <v xml:space="preserve"> </v>
      </c>
    </row>
    <row r="2473" spans="2:7" ht="20.100000000000001" customHeight="1">
      <c r="B2473" s="11"/>
      <c r="C2473" s="11"/>
      <c r="D2473" s="15"/>
      <c r="E2473" s="11"/>
      <c r="F2473" s="16"/>
      <c r="G2473" s="53" t="str">
        <f t="shared" si="40"/>
        <v xml:space="preserve"> </v>
      </c>
    </row>
    <row r="2474" spans="2:7" ht="20.100000000000001" customHeight="1">
      <c r="B2474" s="11"/>
      <c r="C2474" s="11"/>
      <c r="D2474" s="15"/>
      <c r="E2474" s="11"/>
      <c r="F2474" s="16"/>
      <c r="G2474" s="53" t="str">
        <f t="shared" si="40"/>
        <v xml:space="preserve"> </v>
      </c>
    </row>
    <row r="2475" spans="2:7" ht="20.100000000000001" customHeight="1">
      <c r="B2475" s="11"/>
      <c r="C2475" s="11"/>
      <c r="D2475" s="15"/>
      <c r="E2475" s="11"/>
      <c r="F2475" s="16"/>
      <c r="G2475" s="53" t="str">
        <f t="shared" si="40"/>
        <v xml:space="preserve"> </v>
      </c>
    </row>
    <row r="2476" spans="2:7" ht="20.100000000000001" customHeight="1">
      <c r="B2476" s="11"/>
      <c r="C2476" s="11"/>
      <c r="D2476" s="15"/>
      <c r="E2476" s="11"/>
      <c r="F2476" s="16"/>
      <c r="G2476" s="53" t="str">
        <f t="shared" si="40"/>
        <v xml:space="preserve"> </v>
      </c>
    </row>
    <row r="2477" spans="2:7" ht="20.100000000000001" customHeight="1">
      <c r="B2477" s="11"/>
      <c r="C2477" s="11"/>
      <c r="D2477" s="15"/>
      <c r="E2477" s="11"/>
      <c r="F2477" s="16"/>
      <c r="G2477" s="53" t="str">
        <f t="shared" si="40"/>
        <v xml:space="preserve"> </v>
      </c>
    </row>
    <row r="2478" spans="2:7" ht="20.100000000000001" customHeight="1">
      <c r="B2478" s="11"/>
      <c r="C2478" s="11"/>
      <c r="D2478" s="15"/>
      <c r="E2478" s="11"/>
      <c r="F2478" s="16"/>
      <c r="G2478" s="53" t="str">
        <f t="shared" si="40"/>
        <v xml:space="preserve"> </v>
      </c>
    </row>
    <row r="2479" spans="2:7" ht="20.100000000000001" customHeight="1">
      <c r="B2479" s="11"/>
      <c r="C2479" s="11"/>
      <c r="D2479" s="15"/>
      <c r="E2479" s="11"/>
      <c r="F2479" s="16"/>
      <c r="G2479" s="53" t="str">
        <f t="shared" si="40"/>
        <v xml:space="preserve"> </v>
      </c>
    </row>
    <row r="2480" spans="2:7" ht="20.100000000000001" customHeight="1">
      <c r="B2480" s="11"/>
      <c r="C2480" s="11"/>
      <c r="D2480" s="15"/>
      <c r="E2480" s="11"/>
      <c r="F2480" s="16"/>
      <c r="G2480" s="53" t="str">
        <f t="shared" si="40"/>
        <v xml:space="preserve"> </v>
      </c>
    </row>
    <row r="2481" spans="2:7" ht="20.100000000000001" customHeight="1">
      <c r="B2481" s="11"/>
      <c r="C2481" s="11"/>
      <c r="D2481" s="15"/>
      <c r="E2481" s="11"/>
      <c r="F2481" s="16"/>
      <c r="G2481" s="53" t="str">
        <f t="shared" si="40"/>
        <v xml:space="preserve"> </v>
      </c>
    </row>
    <row r="2482" spans="2:7" ht="20.100000000000001" customHeight="1">
      <c r="B2482" s="11"/>
      <c r="C2482" s="11"/>
      <c r="D2482" s="15"/>
      <c r="E2482" s="11"/>
      <c r="F2482" s="16"/>
      <c r="G2482" s="53" t="str">
        <f t="shared" si="40"/>
        <v xml:space="preserve"> </v>
      </c>
    </row>
    <row r="2483" spans="2:7" ht="20.100000000000001" customHeight="1">
      <c r="B2483" s="11"/>
      <c r="C2483" s="11"/>
      <c r="D2483" s="15"/>
      <c r="E2483" s="11"/>
      <c r="F2483" s="16"/>
      <c r="G2483" s="53" t="str">
        <f t="shared" si="40"/>
        <v xml:space="preserve"> </v>
      </c>
    </row>
    <row r="2484" spans="2:7" ht="20.100000000000001" customHeight="1">
      <c r="B2484" s="11"/>
      <c r="C2484" s="11"/>
      <c r="D2484" s="15"/>
      <c r="E2484" s="11"/>
      <c r="F2484" s="16"/>
      <c r="G2484" s="53" t="str">
        <f t="shared" si="40"/>
        <v xml:space="preserve"> </v>
      </c>
    </row>
    <row r="2485" spans="2:7" ht="20.100000000000001" customHeight="1">
      <c r="B2485" s="11"/>
      <c r="C2485" s="11"/>
      <c r="D2485" s="15"/>
      <c r="E2485" s="11"/>
      <c r="F2485" s="16"/>
      <c r="G2485" s="53" t="str">
        <f t="shared" si="40"/>
        <v xml:space="preserve"> </v>
      </c>
    </row>
    <row r="2486" spans="2:7" ht="20.100000000000001" customHeight="1">
      <c r="B2486" s="11"/>
      <c r="C2486" s="11"/>
      <c r="D2486" s="15"/>
      <c r="E2486" s="11"/>
      <c r="F2486" s="16"/>
      <c r="G2486" s="53" t="str">
        <f t="shared" si="40"/>
        <v xml:space="preserve"> </v>
      </c>
    </row>
    <row r="2487" spans="2:7" ht="20.100000000000001" customHeight="1">
      <c r="B2487" s="11"/>
      <c r="C2487" s="11"/>
      <c r="D2487" s="15"/>
      <c r="E2487" s="11"/>
      <c r="F2487" s="16"/>
      <c r="G2487" s="53" t="str">
        <f t="shared" si="40"/>
        <v xml:space="preserve"> </v>
      </c>
    </row>
    <row r="2488" spans="2:7" ht="20.100000000000001" customHeight="1">
      <c r="B2488" s="11"/>
      <c r="C2488" s="11"/>
      <c r="D2488" s="15"/>
      <c r="E2488" s="11"/>
      <c r="F2488" s="16"/>
      <c r="G2488" s="53" t="str">
        <f t="shared" si="40"/>
        <v xml:space="preserve"> </v>
      </c>
    </row>
    <row r="2489" spans="2:7" ht="20.100000000000001" customHeight="1">
      <c r="B2489" s="11"/>
      <c r="C2489" s="11"/>
      <c r="D2489" s="15"/>
      <c r="E2489" s="11"/>
      <c r="F2489" s="16"/>
      <c r="G2489" s="53" t="str">
        <f t="shared" si="40"/>
        <v xml:space="preserve"> </v>
      </c>
    </row>
    <row r="2490" spans="2:7" ht="20.100000000000001" customHeight="1">
      <c r="B2490" s="11"/>
      <c r="C2490" s="11"/>
      <c r="D2490" s="15"/>
      <c r="E2490" s="11"/>
      <c r="F2490" s="16"/>
      <c r="G2490" s="53" t="str">
        <f t="shared" si="40"/>
        <v xml:space="preserve"> </v>
      </c>
    </row>
    <row r="2491" spans="2:7" ht="20.100000000000001" customHeight="1">
      <c r="B2491" s="11"/>
      <c r="C2491" s="11"/>
      <c r="D2491" s="15"/>
      <c r="E2491" s="11"/>
      <c r="F2491" s="16"/>
      <c r="G2491" s="53" t="str">
        <f t="shared" si="40"/>
        <v xml:space="preserve"> </v>
      </c>
    </row>
    <row r="2492" spans="2:7" ht="20.100000000000001" customHeight="1">
      <c r="B2492" s="11"/>
      <c r="C2492" s="11"/>
      <c r="D2492" s="15"/>
      <c r="E2492" s="11"/>
      <c r="F2492" s="16"/>
      <c r="G2492" s="53" t="str">
        <f t="shared" si="40"/>
        <v xml:space="preserve"> </v>
      </c>
    </row>
    <row r="2493" spans="2:7" ht="20.100000000000001" customHeight="1">
      <c r="B2493" s="11"/>
      <c r="C2493" s="11"/>
      <c r="D2493" s="15"/>
      <c r="E2493" s="11"/>
      <c r="F2493" s="16"/>
      <c r="G2493" s="53" t="str">
        <f t="shared" si="40"/>
        <v xml:space="preserve"> </v>
      </c>
    </row>
    <row r="2494" spans="2:7" ht="20.100000000000001" customHeight="1">
      <c r="B2494" s="11"/>
      <c r="C2494" s="11"/>
      <c r="D2494" s="15"/>
      <c r="E2494" s="11"/>
      <c r="F2494" s="16"/>
      <c r="G2494" s="53" t="str">
        <f t="shared" si="40"/>
        <v xml:space="preserve"> </v>
      </c>
    </row>
    <row r="2495" spans="2:7" ht="20.100000000000001" customHeight="1">
      <c r="B2495" s="11"/>
      <c r="C2495" s="11"/>
      <c r="D2495" s="15"/>
      <c r="E2495" s="11"/>
      <c r="F2495" s="16"/>
      <c r="G2495" s="53" t="str">
        <f t="shared" si="40"/>
        <v xml:space="preserve"> </v>
      </c>
    </row>
    <row r="2496" spans="2:7" ht="20.100000000000001" customHeight="1">
      <c r="B2496" s="11"/>
      <c r="C2496" s="11"/>
      <c r="D2496" s="15"/>
      <c r="E2496" s="11"/>
      <c r="F2496" s="16"/>
      <c r="G2496" s="53" t="str">
        <f t="shared" si="40"/>
        <v xml:space="preserve"> </v>
      </c>
    </row>
    <row r="2497" spans="2:7" ht="20.100000000000001" customHeight="1">
      <c r="B2497" s="11"/>
      <c r="C2497" s="11"/>
      <c r="D2497" s="15"/>
      <c r="E2497" s="11"/>
      <c r="F2497" s="16"/>
      <c r="G2497" s="53" t="str">
        <f t="shared" si="40"/>
        <v xml:space="preserve"> </v>
      </c>
    </row>
    <row r="2498" spans="2:7" ht="20.100000000000001" customHeight="1">
      <c r="B2498" s="11"/>
      <c r="C2498" s="11"/>
      <c r="D2498" s="15"/>
      <c r="E2498" s="11"/>
      <c r="F2498" s="16"/>
      <c r="G2498" s="53" t="str">
        <f t="shared" si="40"/>
        <v xml:space="preserve"> </v>
      </c>
    </row>
    <row r="2499" spans="2:7" ht="20.100000000000001" customHeight="1">
      <c r="B2499" s="11"/>
      <c r="C2499" s="11"/>
      <c r="D2499" s="15"/>
      <c r="E2499" s="11"/>
      <c r="F2499" s="16"/>
      <c r="G2499" s="53" t="str">
        <f t="shared" si="40"/>
        <v xml:space="preserve"> </v>
      </c>
    </row>
    <row r="2500" spans="2:7" ht="20.100000000000001" customHeight="1">
      <c r="B2500" s="11"/>
      <c r="C2500" s="11"/>
      <c r="D2500" s="15"/>
      <c r="E2500" s="11"/>
      <c r="F2500" s="16"/>
      <c r="G2500" s="53" t="str">
        <f t="shared" si="40"/>
        <v xml:space="preserve"> </v>
      </c>
    </row>
    <row r="2501" spans="2:7" ht="20.100000000000001" customHeight="1">
      <c r="B2501" s="11"/>
      <c r="C2501" s="11"/>
      <c r="D2501" s="15"/>
      <c r="E2501" s="11"/>
      <c r="F2501" s="16"/>
      <c r="G2501" s="53" t="str">
        <f t="shared" si="40"/>
        <v xml:space="preserve"> </v>
      </c>
    </row>
    <row r="2502" spans="2:7" ht="20.100000000000001" customHeight="1">
      <c r="B2502" s="11"/>
      <c r="C2502" s="11"/>
      <c r="D2502" s="15"/>
      <c r="E2502" s="11"/>
      <c r="F2502" s="16"/>
      <c r="G2502" s="53" t="str">
        <f t="shared" si="40"/>
        <v xml:space="preserve"> </v>
      </c>
    </row>
    <row r="2503" spans="2:7" ht="20.100000000000001" customHeight="1">
      <c r="B2503" s="11"/>
      <c r="C2503" s="11"/>
      <c r="D2503" s="15"/>
      <c r="E2503" s="11"/>
      <c r="F2503" s="16"/>
      <c r="G2503" s="53" t="str">
        <f t="shared" si="40"/>
        <v xml:space="preserve"> </v>
      </c>
    </row>
    <row r="2504" spans="2:7" ht="20.100000000000001" customHeight="1">
      <c r="B2504" s="11"/>
      <c r="C2504" s="11"/>
      <c r="D2504" s="15"/>
      <c r="E2504" s="11"/>
      <c r="F2504" s="16"/>
      <c r="G2504" s="53" t="str">
        <f t="shared" si="40"/>
        <v xml:space="preserve"> </v>
      </c>
    </row>
    <row r="2505" spans="2:7" ht="20.100000000000001" customHeight="1">
      <c r="B2505" s="11"/>
      <c r="C2505" s="11"/>
      <c r="D2505" s="15"/>
      <c r="E2505" s="11"/>
      <c r="F2505" s="16"/>
      <c r="G2505" s="53" t="str">
        <f t="shared" si="40"/>
        <v xml:space="preserve"> </v>
      </c>
    </row>
    <row r="2506" spans="2:7" ht="20.100000000000001" customHeight="1">
      <c r="B2506" s="11"/>
      <c r="C2506" s="11"/>
      <c r="D2506" s="15"/>
      <c r="E2506" s="11"/>
      <c r="F2506" s="16"/>
      <c r="G2506" s="53" t="str">
        <f t="shared" si="40"/>
        <v xml:space="preserve"> </v>
      </c>
    </row>
    <row r="2507" spans="2:7" ht="20.100000000000001" customHeight="1">
      <c r="B2507" s="11"/>
      <c r="C2507" s="11"/>
      <c r="D2507" s="15"/>
      <c r="E2507" s="11"/>
      <c r="F2507" s="16"/>
      <c r="G2507" s="53" t="str">
        <f t="shared" si="40"/>
        <v xml:space="preserve"> </v>
      </c>
    </row>
    <row r="2508" spans="2:7" ht="20.100000000000001" customHeight="1">
      <c r="B2508" s="11"/>
      <c r="C2508" s="11"/>
      <c r="D2508" s="15"/>
      <c r="E2508" s="11"/>
      <c r="F2508" s="16"/>
      <c r="G2508" s="53" t="str">
        <f t="shared" si="40"/>
        <v xml:space="preserve"> </v>
      </c>
    </row>
    <row r="2509" spans="2:7" ht="20.100000000000001" customHeight="1">
      <c r="B2509" s="11"/>
      <c r="C2509" s="11"/>
      <c r="D2509" s="15"/>
      <c r="E2509" s="11"/>
      <c r="F2509" s="16"/>
      <c r="G2509" s="53" t="str">
        <f t="shared" si="40"/>
        <v xml:space="preserve"> </v>
      </c>
    </row>
    <row r="2510" spans="2:7" ht="20.100000000000001" customHeight="1">
      <c r="B2510" s="11"/>
      <c r="C2510" s="11"/>
      <c r="D2510" s="15"/>
      <c r="E2510" s="11"/>
      <c r="F2510" s="16"/>
      <c r="G2510" s="53" t="str">
        <f t="shared" si="40"/>
        <v xml:space="preserve"> </v>
      </c>
    </row>
    <row r="2511" spans="2:7" ht="20.100000000000001" customHeight="1">
      <c r="B2511" s="11"/>
      <c r="C2511" s="11"/>
      <c r="D2511" s="15"/>
      <c r="E2511" s="11"/>
      <c r="F2511" s="16"/>
      <c r="G2511" s="53" t="str">
        <f t="shared" si="40"/>
        <v xml:space="preserve"> </v>
      </c>
    </row>
    <row r="2512" spans="2:7" ht="20.100000000000001" customHeight="1">
      <c r="B2512" s="11"/>
      <c r="C2512" s="11"/>
      <c r="D2512" s="15"/>
      <c r="E2512" s="11"/>
      <c r="F2512" s="16"/>
      <c r="G2512" s="53" t="str">
        <f t="shared" si="40"/>
        <v xml:space="preserve"> </v>
      </c>
    </row>
    <row r="2513" spans="2:7" ht="20.100000000000001" customHeight="1">
      <c r="B2513" s="11"/>
      <c r="C2513" s="11"/>
      <c r="D2513" s="15"/>
      <c r="E2513" s="11"/>
      <c r="F2513" s="16"/>
      <c r="G2513" s="53" t="str">
        <f t="shared" si="40"/>
        <v xml:space="preserve"> </v>
      </c>
    </row>
    <row r="2514" spans="2:7" ht="20.100000000000001" customHeight="1">
      <c r="B2514" s="11"/>
      <c r="C2514" s="11"/>
      <c r="D2514" s="15"/>
      <c r="E2514" s="11"/>
      <c r="F2514" s="16"/>
      <c r="G2514" s="53" t="str">
        <f t="shared" si="40"/>
        <v xml:space="preserve"> </v>
      </c>
    </row>
    <row r="2515" spans="2:7" ht="20.100000000000001" customHeight="1">
      <c r="B2515" s="11"/>
      <c r="C2515" s="11"/>
      <c r="D2515" s="15"/>
      <c r="E2515" s="11"/>
      <c r="F2515" s="16"/>
      <c r="G2515" s="53" t="str">
        <f t="shared" si="40"/>
        <v xml:space="preserve"> </v>
      </c>
    </row>
    <row r="2516" spans="2:7" ht="20.100000000000001" customHeight="1">
      <c r="B2516" s="11"/>
      <c r="C2516" s="11"/>
      <c r="D2516" s="15"/>
      <c r="E2516" s="11"/>
      <c r="F2516" s="16"/>
      <c r="G2516" s="53" t="str">
        <f t="shared" si="40"/>
        <v xml:space="preserve"> </v>
      </c>
    </row>
    <row r="2517" spans="2:7" ht="20.100000000000001" customHeight="1">
      <c r="B2517" s="11"/>
      <c r="C2517" s="11"/>
      <c r="D2517" s="15"/>
      <c r="E2517" s="11"/>
      <c r="F2517" s="16"/>
      <c r="G2517" s="53" t="str">
        <f t="shared" si="40"/>
        <v xml:space="preserve"> </v>
      </c>
    </row>
    <row r="2518" spans="2:7" ht="20.100000000000001" customHeight="1">
      <c r="B2518" s="11"/>
      <c r="C2518" s="11"/>
      <c r="D2518" s="15"/>
      <c r="E2518" s="11"/>
      <c r="F2518" s="16"/>
      <c r="G2518" s="53" t="str">
        <f t="shared" si="40"/>
        <v xml:space="preserve"> </v>
      </c>
    </row>
    <row r="2519" spans="2:7" ht="20.100000000000001" customHeight="1">
      <c r="B2519" s="11"/>
      <c r="C2519" s="11"/>
      <c r="D2519" s="15"/>
      <c r="E2519" s="11"/>
      <c r="F2519" s="16"/>
      <c r="G2519" s="53" t="str">
        <f t="shared" si="40"/>
        <v xml:space="preserve"> </v>
      </c>
    </row>
    <row r="2520" spans="2:7" ht="20.100000000000001" customHeight="1">
      <c r="B2520" s="11"/>
      <c r="C2520" s="11"/>
      <c r="D2520" s="15"/>
      <c r="E2520" s="11"/>
      <c r="F2520" s="16"/>
      <c r="G2520" s="53" t="str">
        <f t="shared" si="40"/>
        <v xml:space="preserve"> </v>
      </c>
    </row>
    <row r="2521" spans="2:7" ht="20.100000000000001" customHeight="1">
      <c r="B2521" s="11"/>
      <c r="C2521" s="11"/>
      <c r="D2521" s="15"/>
      <c r="E2521" s="11"/>
      <c r="F2521" s="16"/>
      <c r="G2521" s="53" t="str">
        <f t="shared" si="40"/>
        <v xml:space="preserve"> </v>
      </c>
    </row>
    <row r="2522" spans="2:7" ht="20.100000000000001" customHeight="1">
      <c r="B2522" s="11"/>
      <c r="C2522" s="11"/>
      <c r="D2522" s="15"/>
      <c r="E2522" s="11"/>
      <c r="F2522" s="16"/>
      <c r="G2522" s="53" t="str">
        <f t="shared" si="40"/>
        <v xml:space="preserve"> </v>
      </c>
    </row>
    <row r="2523" spans="2:7" ht="20.100000000000001" customHeight="1">
      <c r="B2523" s="11"/>
      <c r="C2523" s="11"/>
      <c r="D2523" s="15"/>
      <c r="E2523" s="11"/>
      <c r="F2523" s="16"/>
      <c r="G2523" s="53" t="str">
        <f t="shared" si="40"/>
        <v xml:space="preserve"> </v>
      </c>
    </row>
    <row r="2524" spans="2:7" ht="20.100000000000001" customHeight="1">
      <c r="B2524" s="11"/>
      <c r="C2524" s="11"/>
      <c r="D2524" s="15"/>
      <c r="E2524" s="11"/>
      <c r="F2524" s="16"/>
      <c r="G2524" s="53" t="str">
        <f t="shared" si="40"/>
        <v xml:space="preserve"> </v>
      </c>
    </row>
    <row r="2525" spans="2:7" ht="20.100000000000001" customHeight="1">
      <c r="B2525" s="11"/>
      <c r="C2525" s="11"/>
      <c r="D2525" s="15"/>
      <c r="E2525" s="11"/>
      <c r="F2525" s="16"/>
      <c r="G2525" s="53" t="str">
        <f t="shared" si="40"/>
        <v xml:space="preserve"> </v>
      </c>
    </row>
    <row r="2526" spans="2:7" ht="20.100000000000001" customHeight="1">
      <c r="B2526" s="11"/>
      <c r="C2526" s="11"/>
      <c r="D2526" s="15"/>
      <c r="E2526" s="11"/>
      <c r="F2526" s="16"/>
      <c r="G2526" s="53" t="str">
        <f t="shared" si="40"/>
        <v xml:space="preserve"> </v>
      </c>
    </row>
    <row r="2527" spans="2:7" ht="20.100000000000001" customHeight="1">
      <c r="B2527" s="11"/>
      <c r="C2527" s="11"/>
      <c r="D2527" s="15"/>
      <c r="E2527" s="11"/>
      <c r="F2527" s="16"/>
      <c r="G2527" s="53" t="str">
        <f t="shared" si="40"/>
        <v xml:space="preserve"> </v>
      </c>
    </row>
    <row r="2528" spans="2:7" ht="20.100000000000001" customHeight="1">
      <c r="B2528" s="11"/>
      <c r="C2528" s="11"/>
      <c r="D2528" s="15"/>
      <c r="E2528" s="11"/>
      <c r="F2528" s="16"/>
      <c r="G2528" s="53" t="str">
        <f t="shared" si="40"/>
        <v xml:space="preserve"> </v>
      </c>
    </row>
    <row r="2529" spans="2:7" ht="20.100000000000001" customHeight="1">
      <c r="B2529" s="11"/>
      <c r="C2529" s="11"/>
      <c r="D2529" s="15"/>
      <c r="E2529" s="11"/>
      <c r="F2529" s="16"/>
      <c r="G2529" s="53" t="str">
        <f t="shared" si="40"/>
        <v xml:space="preserve"> </v>
      </c>
    </row>
    <row r="2530" spans="2:7" ht="20.100000000000001" customHeight="1">
      <c r="B2530" s="11"/>
      <c r="C2530" s="11"/>
      <c r="D2530" s="15"/>
      <c r="E2530" s="11"/>
      <c r="F2530" s="16"/>
      <c r="G2530" s="53" t="str">
        <f t="shared" ref="G2530:G2593" si="41">IFERROR(IF(ISBLANK(C2530)," ",IF(ISBLANK(D2530),"NUM ARBOL",IF(ISBLANK(E2530),"DAP",IF(ISBLANK(F2530),"ALTURA",IF($E$33="DAP (cm)",PI()*((E2530/100)^2)/4*F2530*$F$9,IF($E$33="CAP (cm)",PI()*((E2530/PI()/100)^2)/4*F2530*$F$9))))))," ")</f>
        <v xml:space="preserve"> </v>
      </c>
    </row>
    <row r="2531" spans="2:7" ht="20.100000000000001" customHeight="1">
      <c r="B2531" s="11"/>
      <c r="C2531" s="11"/>
      <c r="D2531" s="15"/>
      <c r="E2531" s="11"/>
      <c r="F2531" s="16"/>
      <c r="G2531" s="53" t="str">
        <f t="shared" si="41"/>
        <v xml:space="preserve"> </v>
      </c>
    </row>
    <row r="2532" spans="2:7" ht="20.100000000000001" customHeight="1">
      <c r="B2532" s="11"/>
      <c r="C2532" s="11"/>
      <c r="D2532" s="15"/>
      <c r="E2532" s="11"/>
      <c r="F2532" s="16"/>
      <c r="G2532" s="53" t="str">
        <f t="shared" si="41"/>
        <v xml:space="preserve"> </v>
      </c>
    </row>
    <row r="2533" spans="2:7" ht="20.100000000000001" customHeight="1">
      <c r="B2533" s="11"/>
      <c r="C2533" s="11"/>
      <c r="D2533" s="15"/>
      <c r="E2533" s="11"/>
      <c r="F2533" s="16"/>
      <c r="G2533" s="53" t="str">
        <f t="shared" si="41"/>
        <v xml:space="preserve"> </v>
      </c>
    </row>
    <row r="2534" spans="2:7" ht="20.100000000000001" customHeight="1">
      <c r="B2534" s="11"/>
      <c r="C2534" s="11"/>
      <c r="D2534" s="15"/>
      <c r="E2534" s="11"/>
      <c r="F2534" s="16"/>
      <c r="G2534" s="53" t="str">
        <f t="shared" si="41"/>
        <v xml:space="preserve"> </v>
      </c>
    </row>
    <row r="2535" spans="2:7" ht="20.100000000000001" customHeight="1">
      <c r="B2535" s="11"/>
      <c r="C2535" s="11"/>
      <c r="D2535" s="15"/>
      <c r="E2535" s="11"/>
      <c r="F2535" s="16"/>
      <c r="G2535" s="53" t="str">
        <f t="shared" si="41"/>
        <v xml:space="preserve"> </v>
      </c>
    </row>
    <row r="2536" spans="2:7" ht="20.100000000000001" customHeight="1">
      <c r="B2536" s="11"/>
      <c r="C2536" s="11"/>
      <c r="D2536" s="15"/>
      <c r="E2536" s="11"/>
      <c r="F2536" s="16"/>
      <c r="G2536" s="53" t="str">
        <f t="shared" si="41"/>
        <v xml:space="preserve"> </v>
      </c>
    </row>
    <row r="2537" spans="2:7" ht="20.100000000000001" customHeight="1">
      <c r="B2537" s="11"/>
      <c r="C2537" s="11"/>
      <c r="D2537" s="15"/>
      <c r="E2537" s="11"/>
      <c r="F2537" s="16"/>
      <c r="G2537" s="53" t="str">
        <f t="shared" si="41"/>
        <v xml:space="preserve"> </v>
      </c>
    </row>
    <row r="2538" spans="2:7" ht="20.100000000000001" customHeight="1">
      <c r="B2538" s="11"/>
      <c r="C2538" s="11"/>
      <c r="D2538" s="15"/>
      <c r="E2538" s="11"/>
      <c r="F2538" s="16"/>
      <c r="G2538" s="53" t="str">
        <f t="shared" si="41"/>
        <v xml:space="preserve"> </v>
      </c>
    </row>
    <row r="2539" spans="2:7" ht="20.100000000000001" customHeight="1">
      <c r="B2539" s="11"/>
      <c r="C2539" s="11"/>
      <c r="D2539" s="15"/>
      <c r="E2539" s="11"/>
      <c r="F2539" s="16"/>
      <c r="G2539" s="53" t="str">
        <f t="shared" si="41"/>
        <v xml:space="preserve"> </v>
      </c>
    </row>
    <row r="2540" spans="2:7" ht="20.100000000000001" customHeight="1">
      <c r="B2540" s="11"/>
      <c r="C2540" s="11"/>
      <c r="D2540" s="15"/>
      <c r="E2540" s="11"/>
      <c r="F2540" s="16"/>
      <c r="G2540" s="53" t="str">
        <f t="shared" si="41"/>
        <v xml:space="preserve"> </v>
      </c>
    </row>
    <row r="2541" spans="2:7" ht="20.100000000000001" customHeight="1">
      <c r="B2541" s="11"/>
      <c r="C2541" s="11"/>
      <c r="D2541" s="15"/>
      <c r="E2541" s="11"/>
      <c r="F2541" s="16"/>
      <c r="G2541" s="53" t="str">
        <f t="shared" si="41"/>
        <v xml:space="preserve"> </v>
      </c>
    </row>
    <row r="2542" spans="2:7" ht="20.100000000000001" customHeight="1">
      <c r="B2542" s="11"/>
      <c r="C2542" s="11"/>
      <c r="D2542" s="15"/>
      <c r="E2542" s="11"/>
      <c r="F2542" s="16"/>
      <c r="G2542" s="53" t="str">
        <f t="shared" si="41"/>
        <v xml:space="preserve"> </v>
      </c>
    </row>
    <row r="2543" spans="2:7" ht="20.100000000000001" customHeight="1">
      <c r="B2543" s="11"/>
      <c r="C2543" s="11"/>
      <c r="D2543" s="15"/>
      <c r="E2543" s="11"/>
      <c r="F2543" s="16"/>
      <c r="G2543" s="53" t="str">
        <f t="shared" si="41"/>
        <v xml:space="preserve"> </v>
      </c>
    </row>
    <row r="2544" spans="2:7" ht="20.100000000000001" customHeight="1">
      <c r="B2544" s="11"/>
      <c r="C2544" s="11"/>
      <c r="D2544" s="15"/>
      <c r="E2544" s="11"/>
      <c r="F2544" s="16"/>
      <c r="G2544" s="53" t="str">
        <f t="shared" si="41"/>
        <v xml:space="preserve"> </v>
      </c>
    </row>
    <row r="2545" spans="2:7" ht="20.100000000000001" customHeight="1">
      <c r="B2545" s="11"/>
      <c r="C2545" s="11"/>
      <c r="D2545" s="15"/>
      <c r="E2545" s="11"/>
      <c r="F2545" s="16"/>
      <c r="G2545" s="53" t="str">
        <f t="shared" si="41"/>
        <v xml:space="preserve"> </v>
      </c>
    </row>
    <row r="2546" spans="2:7" ht="20.100000000000001" customHeight="1">
      <c r="B2546" s="11"/>
      <c r="C2546" s="11"/>
      <c r="D2546" s="15"/>
      <c r="E2546" s="11"/>
      <c r="F2546" s="16"/>
      <c r="G2546" s="53" t="str">
        <f t="shared" si="41"/>
        <v xml:space="preserve"> </v>
      </c>
    </row>
    <row r="2547" spans="2:7" ht="20.100000000000001" customHeight="1">
      <c r="B2547" s="11"/>
      <c r="C2547" s="11"/>
      <c r="D2547" s="15"/>
      <c r="E2547" s="11"/>
      <c r="F2547" s="16"/>
      <c r="G2547" s="53" t="str">
        <f t="shared" si="41"/>
        <v xml:space="preserve"> </v>
      </c>
    </row>
    <row r="2548" spans="2:7" ht="20.100000000000001" customHeight="1">
      <c r="B2548" s="11"/>
      <c r="C2548" s="11"/>
      <c r="D2548" s="15"/>
      <c r="E2548" s="11"/>
      <c r="F2548" s="16"/>
      <c r="G2548" s="53" t="str">
        <f t="shared" si="41"/>
        <v xml:space="preserve"> </v>
      </c>
    </row>
    <row r="2549" spans="2:7" ht="20.100000000000001" customHeight="1">
      <c r="B2549" s="11"/>
      <c r="C2549" s="11"/>
      <c r="D2549" s="15"/>
      <c r="E2549" s="11"/>
      <c r="F2549" s="16"/>
      <c r="G2549" s="53" t="str">
        <f t="shared" si="41"/>
        <v xml:space="preserve"> </v>
      </c>
    </row>
    <row r="2550" spans="2:7" ht="20.100000000000001" customHeight="1">
      <c r="B2550" s="11"/>
      <c r="C2550" s="11"/>
      <c r="D2550" s="15"/>
      <c r="E2550" s="11"/>
      <c r="F2550" s="16"/>
      <c r="G2550" s="53" t="str">
        <f t="shared" si="41"/>
        <v xml:space="preserve"> </v>
      </c>
    </row>
    <row r="2551" spans="2:7" ht="20.100000000000001" customHeight="1">
      <c r="B2551" s="11"/>
      <c r="C2551" s="11"/>
      <c r="D2551" s="15"/>
      <c r="E2551" s="11"/>
      <c r="F2551" s="16"/>
      <c r="G2551" s="53" t="str">
        <f t="shared" si="41"/>
        <v xml:space="preserve"> </v>
      </c>
    </row>
    <row r="2552" spans="2:7" ht="20.100000000000001" customHeight="1">
      <c r="B2552" s="11"/>
      <c r="C2552" s="11"/>
      <c r="D2552" s="15"/>
      <c r="E2552" s="11"/>
      <c r="F2552" s="16"/>
      <c r="G2552" s="53" t="str">
        <f t="shared" si="41"/>
        <v xml:space="preserve"> </v>
      </c>
    </row>
    <row r="2553" spans="2:7" ht="20.100000000000001" customHeight="1">
      <c r="B2553" s="11"/>
      <c r="C2553" s="11"/>
      <c r="D2553" s="15"/>
      <c r="E2553" s="11"/>
      <c r="F2553" s="16"/>
      <c r="G2553" s="53" t="str">
        <f t="shared" si="41"/>
        <v xml:space="preserve"> </v>
      </c>
    </row>
    <row r="2554" spans="2:7" ht="20.100000000000001" customHeight="1">
      <c r="B2554" s="11"/>
      <c r="C2554" s="11"/>
      <c r="D2554" s="15"/>
      <c r="E2554" s="11"/>
      <c r="F2554" s="16"/>
      <c r="G2554" s="53" t="str">
        <f t="shared" si="41"/>
        <v xml:space="preserve"> </v>
      </c>
    </row>
    <row r="2555" spans="2:7" ht="20.100000000000001" customHeight="1">
      <c r="B2555" s="11"/>
      <c r="C2555" s="11"/>
      <c r="D2555" s="15"/>
      <c r="E2555" s="11"/>
      <c r="F2555" s="16"/>
      <c r="G2555" s="53" t="str">
        <f t="shared" si="41"/>
        <v xml:space="preserve"> </v>
      </c>
    </row>
    <row r="2556" spans="2:7" ht="20.100000000000001" customHeight="1">
      <c r="B2556" s="11"/>
      <c r="C2556" s="11"/>
      <c r="D2556" s="15"/>
      <c r="E2556" s="11"/>
      <c r="F2556" s="16"/>
      <c r="G2556" s="53" t="str">
        <f t="shared" si="41"/>
        <v xml:space="preserve"> </v>
      </c>
    </row>
    <row r="2557" spans="2:7" ht="20.100000000000001" customHeight="1">
      <c r="B2557" s="11"/>
      <c r="C2557" s="11"/>
      <c r="D2557" s="15"/>
      <c r="E2557" s="11"/>
      <c r="F2557" s="16"/>
      <c r="G2557" s="53" t="str">
        <f t="shared" si="41"/>
        <v xml:space="preserve"> </v>
      </c>
    </row>
    <row r="2558" spans="2:7" ht="20.100000000000001" customHeight="1">
      <c r="B2558" s="11"/>
      <c r="C2558" s="11"/>
      <c r="D2558" s="15"/>
      <c r="E2558" s="11"/>
      <c r="F2558" s="16"/>
      <c r="G2558" s="53" t="str">
        <f t="shared" si="41"/>
        <v xml:space="preserve"> </v>
      </c>
    </row>
    <row r="2559" spans="2:7" ht="20.100000000000001" customHeight="1">
      <c r="B2559" s="11"/>
      <c r="C2559" s="11"/>
      <c r="D2559" s="15"/>
      <c r="E2559" s="11"/>
      <c r="F2559" s="16"/>
      <c r="G2559" s="53" t="str">
        <f t="shared" si="41"/>
        <v xml:space="preserve"> </v>
      </c>
    </row>
    <row r="2560" spans="2:7" ht="20.100000000000001" customHeight="1">
      <c r="B2560" s="11"/>
      <c r="C2560" s="11"/>
      <c r="D2560" s="15"/>
      <c r="E2560" s="11"/>
      <c r="F2560" s="16"/>
      <c r="G2560" s="53" t="str">
        <f t="shared" si="41"/>
        <v xml:space="preserve"> </v>
      </c>
    </row>
    <row r="2561" spans="2:7" ht="20.100000000000001" customHeight="1">
      <c r="B2561" s="11"/>
      <c r="C2561" s="11"/>
      <c r="D2561" s="15"/>
      <c r="E2561" s="11"/>
      <c r="F2561" s="16"/>
      <c r="G2561" s="53" t="str">
        <f t="shared" si="41"/>
        <v xml:space="preserve"> </v>
      </c>
    </row>
    <row r="2562" spans="2:7" ht="20.100000000000001" customHeight="1">
      <c r="B2562" s="11"/>
      <c r="C2562" s="11"/>
      <c r="D2562" s="15"/>
      <c r="E2562" s="11"/>
      <c r="F2562" s="16"/>
      <c r="G2562" s="53" t="str">
        <f t="shared" si="41"/>
        <v xml:space="preserve"> </v>
      </c>
    </row>
    <row r="2563" spans="2:7" ht="20.100000000000001" customHeight="1">
      <c r="B2563" s="11"/>
      <c r="C2563" s="11"/>
      <c r="D2563" s="15"/>
      <c r="E2563" s="11"/>
      <c r="F2563" s="16"/>
      <c r="G2563" s="53" t="str">
        <f t="shared" si="41"/>
        <v xml:space="preserve"> </v>
      </c>
    </row>
    <row r="2564" spans="2:7" ht="20.100000000000001" customHeight="1">
      <c r="B2564" s="11"/>
      <c r="C2564" s="11"/>
      <c r="D2564" s="15"/>
      <c r="E2564" s="11"/>
      <c r="F2564" s="16"/>
      <c r="G2564" s="53" t="str">
        <f t="shared" si="41"/>
        <v xml:space="preserve"> </v>
      </c>
    </row>
    <row r="2565" spans="2:7" ht="20.100000000000001" customHeight="1">
      <c r="B2565" s="11"/>
      <c r="C2565" s="11"/>
      <c r="D2565" s="15"/>
      <c r="E2565" s="11"/>
      <c r="F2565" s="16"/>
      <c r="G2565" s="53" t="str">
        <f t="shared" si="41"/>
        <v xml:space="preserve"> </v>
      </c>
    </row>
    <row r="2566" spans="2:7" ht="20.100000000000001" customHeight="1">
      <c r="B2566" s="11"/>
      <c r="C2566" s="11"/>
      <c r="D2566" s="15"/>
      <c r="E2566" s="11"/>
      <c r="F2566" s="16"/>
      <c r="G2566" s="53" t="str">
        <f t="shared" si="41"/>
        <v xml:space="preserve"> </v>
      </c>
    </row>
    <row r="2567" spans="2:7" ht="20.100000000000001" customHeight="1">
      <c r="B2567" s="11"/>
      <c r="C2567" s="11"/>
      <c r="D2567" s="15"/>
      <c r="E2567" s="11"/>
      <c r="F2567" s="16"/>
      <c r="G2567" s="53" t="str">
        <f t="shared" si="41"/>
        <v xml:space="preserve"> </v>
      </c>
    </row>
    <row r="2568" spans="2:7" ht="20.100000000000001" customHeight="1">
      <c r="B2568" s="11"/>
      <c r="C2568" s="11"/>
      <c r="D2568" s="15"/>
      <c r="E2568" s="11"/>
      <c r="F2568" s="16"/>
      <c r="G2568" s="53" t="str">
        <f t="shared" si="41"/>
        <v xml:space="preserve"> </v>
      </c>
    </row>
    <row r="2569" spans="2:7" ht="20.100000000000001" customHeight="1">
      <c r="B2569" s="11"/>
      <c r="C2569" s="11"/>
      <c r="D2569" s="15"/>
      <c r="E2569" s="11"/>
      <c r="F2569" s="16"/>
      <c r="G2569" s="53" t="str">
        <f t="shared" si="41"/>
        <v xml:space="preserve"> </v>
      </c>
    </row>
    <row r="2570" spans="2:7" ht="20.100000000000001" customHeight="1">
      <c r="B2570" s="11"/>
      <c r="C2570" s="11"/>
      <c r="D2570" s="15"/>
      <c r="E2570" s="11"/>
      <c r="F2570" s="16"/>
      <c r="G2570" s="53" t="str">
        <f t="shared" si="41"/>
        <v xml:space="preserve"> </v>
      </c>
    </row>
    <row r="2571" spans="2:7" ht="20.100000000000001" customHeight="1">
      <c r="B2571" s="11"/>
      <c r="C2571" s="11"/>
      <c r="D2571" s="15"/>
      <c r="E2571" s="11"/>
      <c r="F2571" s="16"/>
      <c r="G2571" s="53" t="str">
        <f t="shared" si="41"/>
        <v xml:space="preserve"> </v>
      </c>
    </row>
    <row r="2572" spans="2:7" ht="20.100000000000001" customHeight="1">
      <c r="B2572" s="11"/>
      <c r="C2572" s="11"/>
      <c r="D2572" s="15"/>
      <c r="E2572" s="11"/>
      <c r="F2572" s="16"/>
      <c r="G2572" s="53" t="str">
        <f t="shared" si="41"/>
        <v xml:space="preserve"> </v>
      </c>
    </row>
    <row r="2573" spans="2:7" ht="20.100000000000001" customHeight="1">
      <c r="B2573" s="11"/>
      <c r="C2573" s="11"/>
      <c r="D2573" s="15"/>
      <c r="E2573" s="11"/>
      <c r="F2573" s="16"/>
      <c r="G2573" s="53" t="str">
        <f t="shared" si="41"/>
        <v xml:space="preserve"> </v>
      </c>
    </row>
    <row r="2574" spans="2:7" ht="20.100000000000001" customHeight="1">
      <c r="B2574" s="11"/>
      <c r="C2574" s="11"/>
      <c r="D2574" s="15"/>
      <c r="E2574" s="11"/>
      <c r="F2574" s="16"/>
      <c r="G2574" s="53" t="str">
        <f t="shared" si="41"/>
        <v xml:space="preserve"> </v>
      </c>
    </row>
    <row r="2575" spans="2:7" ht="20.100000000000001" customHeight="1">
      <c r="B2575" s="11"/>
      <c r="C2575" s="11"/>
      <c r="D2575" s="15"/>
      <c r="E2575" s="11"/>
      <c r="F2575" s="16"/>
      <c r="G2575" s="53" t="str">
        <f t="shared" si="41"/>
        <v xml:space="preserve"> </v>
      </c>
    </row>
    <row r="2576" spans="2:7" ht="20.100000000000001" customHeight="1">
      <c r="B2576" s="11"/>
      <c r="C2576" s="11"/>
      <c r="D2576" s="15"/>
      <c r="E2576" s="11"/>
      <c r="F2576" s="16"/>
      <c r="G2576" s="53" t="str">
        <f t="shared" si="41"/>
        <v xml:space="preserve"> </v>
      </c>
    </row>
    <row r="2577" spans="2:7" ht="20.100000000000001" customHeight="1">
      <c r="B2577" s="11"/>
      <c r="C2577" s="11"/>
      <c r="D2577" s="15"/>
      <c r="E2577" s="11"/>
      <c r="F2577" s="16"/>
      <c r="G2577" s="53" t="str">
        <f t="shared" si="41"/>
        <v xml:space="preserve"> </v>
      </c>
    </row>
    <row r="2578" spans="2:7" ht="20.100000000000001" customHeight="1">
      <c r="B2578" s="11"/>
      <c r="C2578" s="11"/>
      <c r="D2578" s="15"/>
      <c r="E2578" s="11"/>
      <c r="F2578" s="16"/>
      <c r="G2578" s="53" t="str">
        <f t="shared" si="41"/>
        <v xml:space="preserve"> </v>
      </c>
    </row>
    <row r="2579" spans="2:7" ht="20.100000000000001" customHeight="1">
      <c r="B2579" s="11"/>
      <c r="C2579" s="11"/>
      <c r="D2579" s="15"/>
      <c r="E2579" s="11"/>
      <c r="F2579" s="16"/>
      <c r="G2579" s="53" t="str">
        <f t="shared" si="41"/>
        <v xml:space="preserve"> </v>
      </c>
    </row>
    <row r="2580" spans="2:7" ht="20.100000000000001" customHeight="1">
      <c r="B2580" s="11"/>
      <c r="C2580" s="11"/>
      <c r="D2580" s="15"/>
      <c r="E2580" s="11"/>
      <c r="F2580" s="16"/>
      <c r="G2580" s="53" t="str">
        <f t="shared" si="41"/>
        <v xml:space="preserve"> </v>
      </c>
    </row>
    <row r="2581" spans="2:7" ht="20.100000000000001" customHeight="1">
      <c r="B2581" s="11"/>
      <c r="C2581" s="11"/>
      <c r="D2581" s="15"/>
      <c r="E2581" s="11"/>
      <c r="F2581" s="16"/>
      <c r="G2581" s="53" t="str">
        <f t="shared" si="41"/>
        <v xml:space="preserve"> </v>
      </c>
    </row>
    <row r="2582" spans="2:7" ht="20.100000000000001" customHeight="1">
      <c r="B2582" s="11"/>
      <c r="C2582" s="11"/>
      <c r="D2582" s="15"/>
      <c r="E2582" s="11"/>
      <c r="F2582" s="16"/>
      <c r="G2582" s="53" t="str">
        <f t="shared" si="41"/>
        <v xml:space="preserve"> </v>
      </c>
    </row>
    <row r="2583" spans="2:7" ht="20.100000000000001" customHeight="1">
      <c r="B2583" s="11"/>
      <c r="C2583" s="11"/>
      <c r="D2583" s="15"/>
      <c r="E2583" s="11"/>
      <c r="F2583" s="16"/>
      <c r="G2583" s="53" t="str">
        <f t="shared" si="41"/>
        <v xml:space="preserve"> </v>
      </c>
    </row>
    <row r="2584" spans="2:7" ht="20.100000000000001" customHeight="1">
      <c r="B2584" s="11"/>
      <c r="C2584" s="11"/>
      <c r="D2584" s="15"/>
      <c r="E2584" s="11"/>
      <c r="F2584" s="16"/>
      <c r="G2584" s="53" t="str">
        <f t="shared" si="41"/>
        <v xml:space="preserve"> </v>
      </c>
    </row>
    <row r="2585" spans="2:7" ht="20.100000000000001" customHeight="1">
      <c r="B2585" s="11"/>
      <c r="C2585" s="11"/>
      <c r="D2585" s="15"/>
      <c r="E2585" s="11"/>
      <c r="F2585" s="16"/>
      <c r="G2585" s="53" t="str">
        <f t="shared" si="41"/>
        <v xml:space="preserve"> </v>
      </c>
    </row>
    <row r="2586" spans="2:7" ht="20.100000000000001" customHeight="1">
      <c r="B2586" s="11"/>
      <c r="C2586" s="11"/>
      <c r="D2586" s="15"/>
      <c r="E2586" s="11"/>
      <c r="F2586" s="16"/>
      <c r="G2586" s="53" t="str">
        <f t="shared" si="41"/>
        <v xml:space="preserve"> </v>
      </c>
    </row>
    <row r="2587" spans="2:7" ht="20.100000000000001" customHeight="1">
      <c r="B2587" s="11"/>
      <c r="C2587" s="11"/>
      <c r="D2587" s="15"/>
      <c r="E2587" s="11"/>
      <c r="F2587" s="16"/>
      <c r="G2587" s="53" t="str">
        <f t="shared" si="41"/>
        <v xml:space="preserve"> </v>
      </c>
    </row>
    <row r="2588" spans="2:7" ht="20.100000000000001" customHeight="1">
      <c r="B2588" s="11"/>
      <c r="C2588" s="11"/>
      <c r="D2588" s="15"/>
      <c r="E2588" s="11"/>
      <c r="F2588" s="16"/>
      <c r="G2588" s="53" t="str">
        <f t="shared" si="41"/>
        <v xml:space="preserve"> </v>
      </c>
    </row>
    <row r="2589" spans="2:7" ht="20.100000000000001" customHeight="1">
      <c r="B2589" s="11"/>
      <c r="C2589" s="11"/>
      <c r="D2589" s="15"/>
      <c r="E2589" s="11"/>
      <c r="F2589" s="16"/>
      <c r="G2589" s="53" t="str">
        <f t="shared" si="41"/>
        <v xml:space="preserve"> </v>
      </c>
    </row>
    <row r="2590" spans="2:7" ht="20.100000000000001" customHeight="1">
      <c r="B2590" s="11"/>
      <c r="C2590" s="11"/>
      <c r="D2590" s="15"/>
      <c r="E2590" s="11"/>
      <c r="F2590" s="16"/>
      <c r="G2590" s="53" t="str">
        <f t="shared" si="41"/>
        <v xml:space="preserve"> </v>
      </c>
    </row>
    <row r="2591" spans="2:7" ht="20.100000000000001" customHeight="1">
      <c r="B2591" s="11"/>
      <c r="C2591" s="11"/>
      <c r="D2591" s="15"/>
      <c r="E2591" s="11"/>
      <c r="F2591" s="16"/>
      <c r="G2591" s="53" t="str">
        <f t="shared" si="41"/>
        <v xml:space="preserve"> </v>
      </c>
    </row>
    <row r="2592" spans="2:7" ht="20.100000000000001" customHeight="1">
      <c r="B2592" s="11"/>
      <c r="C2592" s="11"/>
      <c r="D2592" s="15"/>
      <c r="E2592" s="11"/>
      <c r="F2592" s="16"/>
      <c r="G2592" s="53" t="str">
        <f t="shared" si="41"/>
        <v xml:space="preserve"> </v>
      </c>
    </row>
    <row r="2593" spans="2:198" ht="20.100000000000001" customHeight="1">
      <c r="B2593" s="11"/>
      <c r="C2593" s="11"/>
      <c r="D2593" s="15"/>
      <c r="E2593" s="11"/>
      <c r="F2593" s="16"/>
      <c r="G2593" s="53" t="str">
        <f t="shared" si="41"/>
        <v xml:space="preserve"> </v>
      </c>
    </row>
    <row r="2594" spans="2:198" ht="20.100000000000001" customHeight="1">
      <c r="B2594" s="11"/>
      <c r="C2594" s="11"/>
      <c r="D2594" s="15"/>
      <c r="E2594" s="11"/>
      <c r="F2594" s="16"/>
      <c r="G2594" s="53" t="str">
        <f t="shared" ref="G2594:G2651" si="42">IFERROR(IF(ISBLANK(C2594)," ",IF(ISBLANK(D2594),"NUM ARBOL",IF(ISBLANK(E2594),"DAP",IF(ISBLANK(F2594),"ALTURA",IF($E$33="DAP (cm)",PI()*((E2594/100)^2)/4*F2594*$F$9,IF($E$33="CAP (cm)",PI()*((E2594/PI()/100)^2)/4*F2594*$F$9))))))," ")</f>
        <v xml:space="preserve"> </v>
      </c>
    </row>
    <row r="2595" spans="2:198" ht="20.100000000000001" customHeight="1">
      <c r="B2595" s="11"/>
      <c r="C2595" s="11"/>
      <c r="D2595" s="15"/>
      <c r="E2595" s="11"/>
      <c r="F2595" s="16"/>
      <c r="G2595" s="53" t="str">
        <f t="shared" si="42"/>
        <v xml:space="preserve"> </v>
      </c>
    </row>
    <row r="2596" spans="2:198" ht="20.100000000000001" customHeight="1">
      <c r="B2596" s="11"/>
      <c r="C2596" s="11"/>
      <c r="D2596" s="15"/>
      <c r="E2596" s="11"/>
      <c r="F2596" s="16"/>
      <c r="G2596" s="53" t="str">
        <f t="shared" si="42"/>
        <v xml:space="preserve"> </v>
      </c>
    </row>
    <row r="2597" spans="2:198" ht="20.100000000000001" customHeight="1">
      <c r="B2597" s="11"/>
      <c r="C2597" s="11"/>
      <c r="D2597" s="15"/>
      <c r="E2597" s="11"/>
      <c r="F2597" s="16"/>
      <c r="G2597" s="53" t="str">
        <f t="shared" si="42"/>
        <v xml:space="preserve"> </v>
      </c>
    </row>
    <row r="2598" spans="2:198" ht="20.100000000000001" customHeight="1">
      <c r="B2598" s="11"/>
      <c r="C2598" s="11"/>
      <c r="D2598" s="15"/>
      <c r="E2598" s="11"/>
      <c r="F2598" s="16"/>
      <c r="G2598" s="53" t="str">
        <f t="shared" si="42"/>
        <v xml:space="preserve"> </v>
      </c>
    </row>
    <row r="2599" spans="2:198" ht="20.100000000000001" customHeight="1">
      <c r="B2599" s="11"/>
      <c r="C2599" s="11"/>
      <c r="D2599" s="15"/>
      <c r="E2599" s="11"/>
      <c r="F2599" s="16"/>
      <c r="G2599" s="53" t="str">
        <f t="shared" si="42"/>
        <v xml:space="preserve"> </v>
      </c>
    </row>
    <row r="2600" spans="2:198" ht="20.100000000000001" customHeight="1">
      <c r="B2600" s="11"/>
      <c r="C2600" s="11"/>
      <c r="D2600" s="15"/>
      <c r="E2600" s="11"/>
      <c r="F2600" s="16"/>
      <c r="G2600" s="53" t="str">
        <f t="shared" si="42"/>
        <v xml:space="preserve"> </v>
      </c>
    </row>
    <row r="2601" spans="2:198" ht="20.100000000000001" customHeight="1">
      <c r="B2601" s="11"/>
      <c r="C2601" s="11"/>
      <c r="D2601" s="55"/>
      <c r="E2601" s="56"/>
      <c r="F2601" s="57"/>
      <c r="G2601" s="53" t="str">
        <f t="shared" si="42"/>
        <v xml:space="preserve"> </v>
      </c>
    </row>
    <row r="2602" spans="2:198" ht="20.100000000000001" customHeight="1">
      <c r="B2602" s="11"/>
      <c r="C2602" s="11"/>
      <c r="D2602" s="15"/>
      <c r="E2602" s="11"/>
      <c r="F2602" s="16"/>
      <c r="G2602" s="53" t="str">
        <f t="shared" si="42"/>
        <v xml:space="preserve"> </v>
      </c>
      <c r="I2602" s="17"/>
      <c r="BD2602" s="17"/>
      <c r="BE2602" s="17"/>
      <c r="BF2602" s="17"/>
      <c r="BG2602" s="17"/>
      <c r="BH2602" s="17"/>
      <c r="BI2602" s="17"/>
      <c r="BJ2602" s="17"/>
      <c r="BK2602" s="17"/>
      <c r="BL2602" s="17"/>
      <c r="BM2602" s="17"/>
      <c r="BN2602" s="17"/>
      <c r="BO2602" s="17"/>
      <c r="BP2602" s="17"/>
      <c r="BQ2602" s="17"/>
      <c r="BR2602" s="17"/>
      <c r="BS2602" s="17"/>
      <c r="BT2602" s="17"/>
      <c r="BU2602" s="17"/>
      <c r="BV2602" s="17"/>
      <c r="BW2602" s="17"/>
      <c r="BX2602" s="17"/>
      <c r="BY2602" s="17"/>
      <c r="BZ2602" s="17"/>
      <c r="CA2602" s="17"/>
      <c r="CB2602" s="17"/>
      <c r="CC2602" s="17"/>
      <c r="CD2602" s="17"/>
      <c r="CE2602" s="17"/>
      <c r="CF2602" s="17"/>
      <c r="CG2602" s="17"/>
      <c r="CH2602" s="17"/>
      <c r="CI2602" s="17"/>
      <c r="CJ2602" s="17"/>
      <c r="CK2602" s="17"/>
      <c r="CL2602" s="17"/>
      <c r="CM2602" s="17"/>
      <c r="CN2602" s="17"/>
      <c r="CO2602" s="17"/>
      <c r="CP2602" s="17"/>
      <c r="CQ2602" s="17"/>
      <c r="CR2602" s="17"/>
      <c r="CS2602" s="17"/>
      <c r="CT2602" s="17"/>
      <c r="CU2602" s="17"/>
      <c r="CV2602" s="17"/>
      <c r="CW2602" s="17"/>
      <c r="CX2602" s="17"/>
      <c r="CY2602" s="17"/>
      <c r="CZ2602" s="17"/>
      <c r="DA2602" s="17"/>
      <c r="DB2602" s="17"/>
      <c r="DC2602" s="17"/>
      <c r="DD2602" s="17"/>
      <c r="DE2602" s="17"/>
      <c r="DF2602" s="17"/>
      <c r="DG2602" s="17"/>
      <c r="DH2602" s="17"/>
      <c r="DI2602" s="17"/>
      <c r="DJ2602" s="17"/>
      <c r="DK2602" s="17"/>
      <c r="DL2602" s="17"/>
      <c r="DM2602" s="17"/>
      <c r="DN2602" s="17"/>
      <c r="DO2602" s="17"/>
      <c r="DP2602" s="17"/>
      <c r="DQ2602" s="17"/>
      <c r="DR2602" s="17"/>
      <c r="DS2602" s="17"/>
      <c r="DT2602" s="17"/>
      <c r="DU2602" s="17"/>
      <c r="DV2602" s="17"/>
      <c r="DW2602" s="17"/>
      <c r="DX2602" s="17"/>
      <c r="DY2602" s="17"/>
      <c r="DZ2602" s="17"/>
      <c r="EA2602" s="17"/>
      <c r="EB2602" s="17"/>
      <c r="EC2602" s="17"/>
      <c r="ED2602" s="17"/>
      <c r="EE2602" s="17"/>
      <c r="EF2602" s="17"/>
      <c r="EG2602" s="17"/>
      <c r="EH2602" s="17"/>
      <c r="EI2602" s="17"/>
      <c r="EJ2602" s="17"/>
      <c r="EK2602" s="17"/>
      <c r="EL2602" s="17"/>
      <c r="EM2602" s="17"/>
      <c r="EN2602" s="17"/>
      <c r="EO2602" s="17"/>
      <c r="EP2602" s="17"/>
      <c r="EQ2602" s="17"/>
      <c r="ER2602" s="17"/>
      <c r="ES2602" s="17"/>
      <c r="ET2602" s="17"/>
      <c r="EU2602" s="17"/>
      <c r="EV2602" s="17"/>
      <c r="EW2602" s="17"/>
      <c r="EX2602" s="17"/>
      <c r="EY2602" s="17"/>
      <c r="EZ2602" s="17"/>
      <c r="FA2602" s="17"/>
      <c r="FB2602" s="17"/>
      <c r="FC2602" s="17"/>
      <c r="FD2602" s="17"/>
      <c r="FE2602" s="17"/>
      <c r="FF2602" s="17"/>
      <c r="FG2602" s="17"/>
      <c r="FH2602" s="17"/>
      <c r="FI2602" s="17"/>
      <c r="FJ2602" s="17"/>
      <c r="FK2602" s="17"/>
      <c r="FL2602" s="17"/>
      <c r="FM2602" s="17"/>
      <c r="FN2602" s="17"/>
      <c r="FO2602" s="17"/>
      <c r="FP2602" s="17"/>
      <c r="FQ2602" s="17"/>
      <c r="FR2602" s="17"/>
      <c r="FS2602" s="17"/>
      <c r="FT2602" s="17"/>
      <c r="FU2602" s="17"/>
      <c r="FV2602" s="17"/>
      <c r="FW2602" s="17"/>
      <c r="FX2602" s="17"/>
      <c r="FY2602" s="17"/>
      <c r="FZ2602" s="17"/>
      <c r="GA2602" s="17"/>
      <c r="GB2602" s="17"/>
      <c r="GC2602" s="17"/>
      <c r="GD2602" s="17"/>
      <c r="GE2602" s="17"/>
      <c r="GF2602" s="17"/>
      <c r="GG2602" s="17"/>
      <c r="GH2602" s="17"/>
      <c r="GI2602" s="17"/>
      <c r="GJ2602" s="17"/>
      <c r="GK2602" s="17"/>
      <c r="GL2602" s="17"/>
      <c r="GM2602" s="17"/>
      <c r="GN2602" s="17"/>
      <c r="GO2602" s="17"/>
      <c r="GP2602" s="58"/>
    </row>
    <row r="2603" spans="2:198" ht="20.100000000000001" customHeight="1">
      <c r="B2603" s="11"/>
      <c r="C2603" s="59"/>
      <c r="D2603" s="15"/>
      <c r="E2603" s="11"/>
      <c r="F2603" s="16"/>
      <c r="G2603" s="53" t="str">
        <f t="shared" si="42"/>
        <v xml:space="preserve"> </v>
      </c>
    </row>
    <row r="2604" spans="2:198" ht="20.100000000000001" customHeight="1">
      <c r="B2604" s="11"/>
      <c r="C2604" s="59"/>
      <c r="D2604" s="15"/>
      <c r="E2604" s="11"/>
      <c r="F2604" s="16"/>
      <c r="G2604" s="53" t="str">
        <f t="shared" si="42"/>
        <v xml:space="preserve"> </v>
      </c>
    </row>
    <row r="2605" spans="2:198" ht="20.100000000000001" customHeight="1">
      <c r="B2605" s="11"/>
      <c r="C2605" s="59"/>
      <c r="D2605" s="15"/>
      <c r="E2605" s="11"/>
      <c r="F2605" s="16"/>
      <c r="G2605" s="53" t="str">
        <f t="shared" si="42"/>
        <v xml:space="preserve"> </v>
      </c>
    </row>
    <row r="2606" spans="2:198" ht="20.100000000000001" customHeight="1">
      <c r="B2606" s="11"/>
      <c r="C2606" s="59"/>
      <c r="D2606" s="15"/>
      <c r="E2606" s="11"/>
      <c r="F2606" s="16"/>
      <c r="G2606" s="53" t="str">
        <f t="shared" si="42"/>
        <v xml:space="preserve"> </v>
      </c>
    </row>
    <row r="2607" spans="2:198" ht="20.100000000000001" customHeight="1">
      <c r="B2607" s="11"/>
      <c r="C2607" s="59"/>
      <c r="D2607" s="15"/>
      <c r="E2607" s="11"/>
      <c r="F2607" s="16"/>
      <c r="G2607" s="53" t="str">
        <f t="shared" si="42"/>
        <v xml:space="preserve"> </v>
      </c>
    </row>
    <row r="2608" spans="2:198" ht="20.100000000000001" customHeight="1">
      <c r="B2608" s="11"/>
      <c r="C2608" s="59"/>
      <c r="D2608" s="15"/>
      <c r="E2608" s="11"/>
      <c r="F2608" s="16"/>
      <c r="G2608" s="53" t="str">
        <f t="shared" si="42"/>
        <v xml:space="preserve"> </v>
      </c>
    </row>
    <row r="2609" spans="2:7" ht="20.100000000000001" customHeight="1">
      <c r="B2609" s="11"/>
      <c r="C2609" s="59"/>
      <c r="D2609" s="15"/>
      <c r="E2609" s="11"/>
      <c r="F2609" s="16"/>
      <c r="G2609" s="53" t="str">
        <f t="shared" si="42"/>
        <v xml:space="preserve"> </v>
      </c>
    </row>
    <row r="2610" spans="2:7" ht="20.100000000000001" customHeight="1">
      <c r="B2610" s="11"/>
      <c r="C2610" s="59"/>
      <c r="D2610" s="15"/>
      <c r="E2610" s="11"/>
      <c r="F2610" s="16"/>
      <c r="G2610" s="53" t="str">
        <f t="shared" si="42"/>
        <v xml:space="preserve"> </v>
      </c>
    </row>
    <row r="2611" spans="2:7" ht="20.100000000000001" customHeight="1">
      <c r="B2611" s="11"/>
      <c r="C2611" s="59"/>
      <c r="D2611" s="15"/>
      <c r="E2611" s="11"/>
      <c r="F2611" s="16"/>
      <c r="G2611" s="53" t="str">
        <f t="shared" si="42"/>
        <v xml:space="preserve"> </v>
      </c>
    </row>
    <row r="2612" spans="2:7" ht="20.100000000000001" customHeight="1">
      <c r="B2612" s="11"/>
      <c r="C2612" s="59"/>
      <c r="D2612" s="15"/>
      <c r="E2612" s="11"/>
      <c r="F2612" s="16"/>
      <c r="G2612" s="53" t="str">
        <f t="shared" si="42"/>
        <v xml:space="preserve"> </v>
      </c>
    </row>
    <row r="2613" spans="2:7" ht="20.100000000000001" customHeight="1">
      <c r="B2613" s="11"/>
      <c r="C2613" s="59"/>
      <c r="D2613" s="15"/>
      <c r="E2613" s="11"/>
      <c r="F2613" s="16"/>
      <c r="G2613" s="53" t="str">
        <f t="shared" si="42"/>
        <v xml:space="preserve"> </v>
      </c>
    </row>
    <row r="2614" spans="2:7" ht="20.100000000000001" customHeight="1">
      <c r="B2614" s="11"/>
      <c r="C2614" s="59"/>
      <c r="D2614" s="15"/>
      <c r="E2614" s="11"/>
      <c r="F2614" s="16"/>
      <c r="G2614" s="53" t="str">
        <f t="shared" si="42"/>
        <v xml:space="preserve"> </v>
      </c>
    </row>
    <row r="2615" spans="2:7" ht="20.100000000000001" customHeight="1">
      <c r="B2615" s="11"/>
      <c r="C2615" s="59"/>
      <c r="D2615" s="15"/>
      <c r="E2615" s="11"/>
      <c r="F2615" s="16"/>
      <c r="G2615" s="53" t="str">
        <f t="shared" si="42"/>
        <v xml:space="preserve"> </v>
      </c>
    </row>
    <row r="2616" spans="2:7" ht="20.100000000000001" customHeight="1">
      <c r="B2616" s="11"/>
      <c r="C2616" s="59"/>
      <c r="D2616" s="15"/>
      <c r="E2616" s="11"/>
      <c r="F2616" s="16"/>
      <c r="G2616" s="53" t="str">
        <f t="shared" si="42"/>
        <v xml:space="preserve"> </v>
      </c>
    </row>
    <row r="2617" spans="2:7" ht="20.100000000000001" customHeight="1">
      <c r="B2617" s="11"/>
      <c r="C2617" s="59"/>
      <c r="D2617" s="15"/>
      <c r="E2617" s="11"/>
      <c r="F2617" s="16"/>
      <c r="G2617" s="53" t="str">
        <f t="shared" si="42"/>
        <v xml:space="preserve"> </v>
      </c>
    </row>
    <row r="2618" spans="2:7" ht="20.100000000000001" customHeight="1">
      <c r="B2618" s="11"/>
      <c r="C2618" s="59"/>
      <c r="D2618" s="15"/>
      <c r="E2618" s="11"/>
      <c r="F2618" s="16"/>
      <c r="G2618" s="53" t="str">
        <f t="shared" si="42"/>
        <v xml:space="preserve"> </v>
      </c>
    </row>
    <row r="2619" spans="2:7" ht="20.100000000000001" customHeight="1">
      <c r="B2619" s="11"/>
      <c r="C2619" s="59"/>
      <c r="D2619" s="15"/>
      <c r="E2619" s="11"/>
      <c r="F2619" s="16"/>
      <c r="G2619" s="53" t="str">
        <f t="shared" si="42"/>
        <v xml:space="preserve"> </v>
      </c>
    </row>
    <row r="2620" spans="2:7" ht="20.100000000000001" customHeight="1">
      <c r="B2620" s="11"/>
      <c r="C2620" s="59"/>
      <c r="D2620" s="15"/>
      <c r="E2620" s="11"/>
      <c r="F2620" s="16"/>
      <c r="G2620" s="53" t="str">
        <f t="shared" si="42"/>
        <v xml:space="preserve"> </v>
      </c>
    </row>
    <row r="2621" spans="2:7" ht="20.100000000000001" customHeight="1">
      <c r="B2621" s="11"/>
      <c r="C2621" s="59"/>
      <c r="D2621" s="15"/>
      <c r="E2621" s="11"/>
      <c r="F2621" s="16"/>
      <c r="G2621" s="53" t="str">
        <f t="shared" si="42"/>
        <v xml:space="preserve"> </v>
      </c>
    </row>
    <row r="2622" spans="2:7" ht="20.100000000000001" customHeight="1">
      <c r="B2622" s="11"/>
      <c r="C2622" s="59"/>
      <c r="D2622" s="15"/>
      <c r="E2622" s="11"/>
      <c r="F2622" s="16"/>
      <c r="G2622" s="53" t="str">
        <f t="shared" si="42"/>
        <v xml:space="preserve"> </v>
      </c>
    </row>
    <row r="2623" spans="2:7" ht="20.100000000000001" customHeight="1">
      <c r="B2623" s="11"/>
      <c r="C2623" s="59"/>
      <c r="D2623" s="15"/>
      <c r="E2623" s="11"/>
      <c r="F2623" s="16"/>
      <c r="G2623" s="53" t="str">
        <f t="shared" si="42"/>
        <v xml:space="preserve"> </v>
      </c>
    </row>
    <row r="2624" spans="2:7" ht="20.100000000000001" customHeight="1">
      <c r="B2624" s="11"/>
      <c r="C2624" s="59"/>
      <c r="D2624" s="15"/>
      <c r="E2624" s="11"/>
      <c r="F2624" s="16"/>
      <c r="G2624" s="53" t="str">
        <f t="shared" si="42"/>
        <v xml:space="preserve"> </v>
      </c>
    </row>
    <row r="2625" spans="2:7" ht="20.100000000000001" customHeight="1">
      <c r="B2625" s="11"/>
      <c r="C2625" s="59"/>
      <c r="D2625" s="15"/>
      <c r="E2625" s="11"/>
      <c r="F2625" s="16"/>
      <c r="G2625" s="53" t="str">
        <f t="shared" si="42"/>
        <v xml:space="preserve"> </v>
      </c>
    </row>
    <row r="2626" spans="2:7" ht="20.100000000000001" customHeight="1">
      <c r="B2626" s="11"/>
      <c r="C2626" s="59"/>
      <c r="D2626" s="15"/>
      <c r="E2626" s="11"/>
      <c r="F2626" s="16"/>
      <c r="G2626" s="53" t="str">
        <f t="shared" si="42"/>
        <v xml:space="preserve"> </v>
      </c>
    </row>
    <row r="2627" spans="2:7" ht="20.100000000000001" customHeight="1">
      <c r="B2627" s="11"/>
      <c r="C2627" s="59"/>
      <c r="D2627" s="15"/>
      <c r="E2627" s="11"/>
      <c r="F2627" s="16"/>
      <c r="G2627" s="53" t="str">
        <f t="shared" si="42"/>
        <v xml:space="preserve"> </v>
      </c>
    </row>
    <row r="2628" spans="2:7" ht="20.100000000000001" customHeight="1">
      <c r="B2628" s="11"/>
      <c r="C2628" s="59"/>
      <c r="D2628" s="15"/>
      <c r="E2628" s="11"/>
      <c r="F2628" s="16"/>
      <c r="G2628" s="53" t="str">
        <f t="shared" si="42"/>
        <v xml:space="preserve"> </v>
      </c>
    </row>
    <row r="2629" spans="2:7" ht="20.100000000000001" customHeight="1">
      <c r="B2629" s="11"/>
      <c r="C2629" s="59"/>
      <c r="D2629" s="15"/>
      <c r="E2629" s="11"/>
      <c r="F2629" s="16"/>
      <c r="G2629" s="53" t="str">
        <f t="shared" si="42"/>
        <v xml:space="preserve"> </v>
      </c>
    </row>
    <row r="2630" spans="2:7" ht="20.100000000000001" customHeight="1">
      <c r="B2630" s="11"/>
      <c r="C2630" s="59"/>
      <c r="D2630" s="15"/>
      <c r="E2630" s="11"/>
      <c r="F2630" s="16"/>
      <c r="G2630" s="53" t="str">
        <f t="shared" si="42"/>
        <v xml:space="preserve"> </v>
      </c>
    </row>
    <row r="2631" spans="2:7" ht="20.100000000000001" customHeight="1">
      <c r="B2631" s="11"/>
      <c r="C2631" s="59"/>
      <c r="D2631" s="15"/>
      <c r="E2631" s="11"/>
      <c r="F2631" s="16"/>
      <c r="G2631" s="53" t="str">
        <f t="shared" si="42"/>
        <v xml:space="preserve"> </v>
      </c>
    </row>
    <row r="2632" spans="2:7" ht="20.100000000000001" customHeight="1">
      <c r="B2632" s="11"/>
      <c r="C2632" s="59"/>
      <c r="D2632" s="15"/>
      <c r="E2632" s="11"/>
      <c r="F2632" s="16"/>
      <c r="G2632" s="53" t="str">
        <f t="shared" si="42"/>
        <v xml:space="preserve"> </v>
      </c>
    </row>
    <row r="2633" spans="2:7" ht="20.100000000000001" customHeight="1">
      <c r="B2633" s="11"/>
      <c r="C2633" s="59"/>
      <c r="D2633" s="15"/>
      <c r="E2633" s="11"/>
      <c r="F2633" s="16"/>
      <c r="G2633" s="53" t="str">
        <f t="shared" si="42"/>
        <v xml:space="preserve"> </v>
      </c>
    </row>
    <row r="2634" spans="2:7" ht="20.100000000000001" customHeight="1">
      <c r="B2634" s="11"/>
      <c r="C2634" s="59"/>
      <c r="D2634" s="15"/>
      <c r="E2634" s="11"/>
      <c r="F2634" s="16"/>
      <c r="G2634" s="53" t="str">
        <f t="shared" si="42"/>
        <v xml:space="preserve"> </v>
      </c>
    </row>
    <row r="2635" spans="2:7" ht="20.100000000000001" customHeight="1">
      <c r="B2635" s="11"/>
      <c r="C2635" s="59"/>
      <c r="D2635" s="15"/>
      <c r="E2635" s="11"/>
      <c r="F2635" s="16"/>
      <c r="G2635" s="53" t="str">
        <f t="shared" si="42"/>
        <v xml:space="preserve"> </v>
      </c>
    </row>
    <row r="2636" spans="2:7" ht="20.100000000000001" customHeight="1">
      <c r="B2636" s="11"/>
      <c r="C2636" s="59"/>
      <c r="D2636" s="15"/>
      <c r="E2636" s="11"/>
      <c r="F2636" s="16"/>
      <c r="G2636" s="53" t="str">
        <f t="shared" si="42"/>
        <v xml:space="preserve"> </v>
      </c>
    </row>
    <row r="2637" spans="2:7" ht="20.100000000000001" customHeight="1">
      <c r="B2637" s="11"/>
      <c r="C2637" s="59"/>
      <c r="D2637" s="15"/>
      <c r="E2637" s="11"/>
      <c r="F2637" s="16"/>
      <c r="G2637" s="53" t="str">
        <f t="shared" si="42"/>
        <v xml:space="preserve"> </v>
      </c>
    </row>
    <row r="2638" spans="2:7" ht="20.100000000000001" customHeight="1">
      <c r="B2638" s="11"/>
      <c r="C2638" s="59"/>
      <c r="D2638" s="15"/>
      <c r="E2638" s="11"/>
      <c r="F2638" s="16"/>
      <c r="G2638" s="53" t="str">
        <f t="shared" si="42"/>
        <v xml:space="preserve"> </v>
      </c>
    </row>
    <row r="2639" spans="2:7" ht="20.100000000000001" customHeight="1">
      <c r="B2639" s="11"/>
      <c r="C2639" s="59"/>
      <c r="D2639" s="15"/>
      <c r="E2639" s="11"/>
      <c r="F2639" s="16"/>
      <c r="G2639" s="53" t="str">
        <f t="shared" si="42"/>
        <v xml:space="preserve"> </v>
      </c>
    </row>
    <row r="2640" spans="2:7" ht="20.100000000000001" customHeight="1">
      <c r="B2640" s="11"/>
      <c r="C2640" s="59"/>
      <c r="D2640" s="15"/>
      <c r="E2640" s="11"/>
      <c r="F2640" s="16"/>
      <c r="G2640" s="53" t="str">
        <f t="shared" si="42"/>
        <v xml:space="preserve"> </v>
      </c>
    </row>
    <row r="2641" spans="2:7" ht="20.100000000000001" customHeight="1">
      <c r="B2641" s="11"/>
      <c r="C2641" s="59"/>
      <c r="D2641" s="15"/>
      <c r="E2641" s="11"/>
      <c r="F2641" s="16"/>
      <c r="G2641" s="53" t="str">
        <f t="shared" si="42"/>
        <v xml:space="preserve"> </v>
      </c>
    </row>
    <row r="2642" spans="2:7" ht="20.100000000000001" customHeight="1">
      <c r="B2642" s="11"/>
      <c r="C2642" s="59"/>
      <c r="D2642" s="15"/>
      <c r="E2642" s="11"/>
      <c r="F2642" s="16"/>
      <c r="G2642" s="53" t="str">
        <f t="shared" si="42"/>
        <v xml:space="preserve"> </v>
      </c>
    </row>
    <row r="2643" spans="2:7" ht="20.100000000000001" customHeight="1">
      <c r="B2643" s="11"/>
      <c r="C2643" s="59"/>
      <c r="D2643" s="15"/>
      <c r="E2643" s="11"/>
      <c r="F2643" s="16"/>
      <c r="G2643" s="53" t="str">
        <f t="shared" si="42"/>
        <v xml:space="preserve"> </v>
      </c>
    </row>
    <row r="2644" spans="2:7" ht="20.100000000000001" customHeight="1">
      <c r="B2644" s="11"/>
      <c r="C2644" s="59"/>
      <c r="D2644" s="15"/>
      <c r="E2644" s="11"/>
      <c r="F2644" s="16"/>
      <c r="G2644" s="53" t="str">
        <f t="shared" si="42"/>
        <v xml:space="preserve"> </v>
      </c>
    </row>
    <row r="2645" spans="2:7" ht="20.100000000000001" customHeight="1">
      <c r="B2645" s="11"/>
      <c r="C2645" s="59"/>
      <c r="D2645" s="15"/>
      <c r="E2645" s="11"/>
      <c r="F2645" s="16"/>
      <c r="G2645" s="53" t="str">
        <f t="shared" si="42"/>
        <v xml:space="preserve"> </v>
      </c>
    </row>
    <row r="2646" spans="2:7" ht="20.100000000000001" customHeight="1">
      <c r="B2646" s="11"/>
      <c r="C2646" s="59"/>
      <c r="D2646" s="15"/>
      <c r="E2646" s="11"/>
      <c r="F2646" s="16"/>
      <c r="G2646" s="53" t="str">
        <f t="shared" si="42"/>
        <v xml:space="preserve"> </v>
      </c>
    </row>
    <row r="2647" spans="2:7" ht="20.100000000000001" customHeight="1">
      <c r="B2647" s="11"/>
      <c r="C2647" s="59"/>
      <c r="D2647" s="15"/>
      <c r="E2647" s="11"/>
      <c r="F2647" s="16"/>
      <c r="G2647" s="53" t="str">
        <f t="shared" si="42"/>
        <v xml:space="preserve"> </v>
      </c>
    </row>
    <row r="2648" spans="2:7" ht="20.100000000000001" customHeight="1">
      <c r="B2648" s="11"/>
      <c r="C2648" s="59"/>
      <c r="D2648" s="15"/>
      <c r="E2648" s="11"/>
      <c r="F2648" s="16"/>
      <c r="G2648" s="53" t="str">
        <f t="shared" si="42"/>
        <v xml:space="preserve"> </v>
      </c>
    </row>
    <row r="2649" spans="2:7" ht="20.100000000000001" customHeight="1">
      <c r="B2649" s="11"/>
      <c r="C2649" s="59"/>
      <c r="D2649" s="15"/>
      <c r="E2649" s="11"/>
      <c r="F2649" s="16"/>
      <c r="G2649" s="53" t="str">
        <f t="shared" si="42"/>
        <v xml:space="preserve"> </v>
      </c>
    </row>
    <row r="2650" spans="2:7" ht="20.100000000000001" customHeight="1">
      <c r="B2650" s="11"/>
      <c r="C2650" s="59"/>
      <c r="D2650" s="15"/>
      <c r="E2650" s="11"/>
      <c r="F2650" s="16"/>
      <c r="G2650" s="53" t="str">
        <f t="shared" si="42"/>
        <v xml:space="preserve"> </v>
      </c>
    </row>
    <row r="2651" spans="2:7" ht="20.100000000000001" customHeight="1">
      <c r="B2651" s="11"/>
      <c r="C2651" s="59"/>
      <c r="D2651" s="15"/>
      <c r="E2651" s="11"/>
      <c r="F2651" s="16"/>
      <c r="G2651" s="53" t="str">
        <f t="shared" si="42"/>
        <v xml:space="preserve"> </v>
      </c>
    </row>
  </sheetData>
  <dataConsolidate/>
  <mergeCells count="11">
    <mergeCell ref="D7:E7"/>
    <mergeCell ref="D8:E8"/>
    <mergeCell ref="D11:E11"/>
    <mergeCell ref="C12:D12"/>
    <mergeCell ref="C13:D13"/>
    <mergeCell ref="D6:E6"/>
    <mergeCell ref="C2:D2"/>
    <mergeCell ref="F2:G2"/>
    <mergeCell ref="C3:D3"/>
    <mergeCell ref="C4:D4"/>
    <mergeCell ref="F4:G4"/>
  </mergeCells>
  <dataValidations disablePrompts="1" count="7">
    <dataValidation type="list" allowBlank="1" showInputMessage="1" showErrorMessage="1" sqref="G10" xr:uid="{00000000-0002-0000-0500-000000000000}">
      <formula1>"Raleo,Corta final"</formula1>
    </dataValidation>
    <dataValidation type="list" allowBlank="1" showInputMessage="1" showErrorMessage="1" sqref="E33" xr:uid="{00000000-0002-0000-0500-000001000000}">
      <formula1>"DAP (cm),CAP (cm)"</formula1>
    </dataValidation>
    <dataValidation type="list" allowBlank="1" showInputMessage="1" showErrorMessage="1" sqref="C10" xr:uid="{00000000-0002-0000-0500-000002000000}">
      <formula1>"250,400,500,1000"</formula1>
    </dataValidation>
    <dataValidation type="whole" allowBlank="1" showInputMessage="1" showErrorMessage="1" sqref="G11" xr:uid="{00000000-0002-0000-0500-000003000000}">
      <formula1>3</formula1>
      <formula2>25</formula2>
    </dataValidation>
    <dataValidation type="list" allowBlank="1" showInputMessage="1" showErrorMessage="1" sqref="B34:B2651" xr:uid="{00000000-0002-0000-0500-000004000000}">
      <formula1>"Especie1,Especie2"</formula1>
    </dataValidation>
    <dataValidation type="list" allowBlank="1" showInputMessage="1" showErrorMessage="1" sqref="D11:E11" xr:uid="{00000000-0002-0000-0500-000005000000}">
      <formula1>"Plantación forestal comercial,Árboles plantados (especies exóticas),Árboles plantados,Regeneración natural (balsa),Sistema Agroforestal"</formula1>
    </dataValidation>
    <dataValidation type="list" allowBlank="1" showInputMessage="1" showErrorMessage="1" sqref="F2:G2" xr:uid="{00000000-0002-0000-0500-000006000000}">
      <formula1>INDIRECT(E1)</formula1>
    </dataValidation>
  </dataValidations>
  <printOptions horizontalCentered="1"/>
  <pageMargins left="0.59055118110236227" right="0.59055118110236227" top="1.67" bottom="0.78740157480314965" header="0.31496062992125984" footer="0.31496062992125984"/>
  <pageSetup paperSize="9" scale="65" orientation="portrait" r:id="rId1"/>
  <headerFooter>
    <oddHeader>&amp;C&amp;G
&amp;"Bookman Old Style,Negrita"LICENCIAS DE APROVECHAMIENTO FORESTAL
INGRESO DE DATOS INVENTARIO (PARCELAS)</oddHeader>
    <oddFooter>&amp;L&amp;A&amp;C&amp;P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500-000007000000}">
          <x14:formula1>
            <xm:f>Hoja1!$I$2:$I$25</xm:f>
          </x14:formula1>
          <xm:sqref>C2:D2</xm:sqref>
        </x14:dataValidation>
        <x14:dataValidation type="list" allowBlank="1" showInputMessage="1" showErrorMessage="1" xr:uid="{00000000-0002-0000-0500-000008000000}">
          <x14:formula1>
            <xm:f>Hoja1!$B$2:$B$143</xm:f>
          </x14:formula1>
          <xm:sqref>C12:C13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tabColor theme="9" tint="-0.249977111117893"/>
  </sheetPr>
  <dimension ref="A1:BL88"/>
  <sheetViews>
    <sheetView showGridLines="0" showZeros="0" zoomScaleNormal="100" workbookViewId="0">
      <selection activeCell="E81" sqref="E81"/>
    </sheetView>
  </sheetViews>
  <sheetFormatPr baseColWidth="10" defaultRowHeight="20.100000000000001" customHeight="1"/>
  <cols>
    <col min="1" max="1" width="12.42578125" style="69" customWidth="1"/>
    <col min="2" max="2" width="21.85546875" style="69" customWidth="1"/>
    <col min="3" max="3" width="15" style="69" customWidth="1"/>
    <col min="4" max="4" width="25.28515625" style="69" customWidth="1"/>
    <col min="5" max="5" width="20.42578125" style="69" customWidth="1"/>
    <col min="6" max="6" width="21" style="69" customWidth="1"/>
    <col min="7" max="7" width="21.42578125" style="69" customWidth="1"/>
    <col min="8" max="8" width="23.5703125" style="69" customWidth="1"/>
    <col min="9" max="9" width="12" style="69" bestFit="1" customWidth="1"/>
    <col min="10" max="10" width="5" style="69" customWidth="1"/>
    <col min="11" max="11" width="12.42578125" style="69" customWidth="1"/>
    <col min="12" max="12" width="10.5703125" style="69" customWidth="1"/>
    <col min="13" max="13" width="11.5703125" style="69" customWidth="1"/>
    <col min="14" max="14" width="21" style="69" customWidth="1"/>
    <col min="15" max="15" width="14.140625" style="69" customWidth="1"/>
    <col min="16" max="16" width="13.7109375" style="69" customWidth="1"/>
    <col min="17" max="17" width="13.140625" style="69" customWidth="1"/>
    <col min="18" max="50" width="11.42578125" style="69"/>
    <col min="65" max="16384" width="11.42578125" style="69"/>
  </cols>
  <sheetData>
    <row r="1" spans="2:9" ht="20.100000000000001" customHeight="1">
      <c r="B1" s="66" t="s">
        <v>400</v>
      </c>
      <c r="C1" s="67"/>
      <c r="D1" s="67"/>
      <c r="E1" s="67"/>
      <c r="F1" s="67"/>
      <c r="G1" s="68"/>
    </row>
    <row r="2" spans="2:9" ht="20.100000000000001" customHeight="1">
      <c r="B2" s="73" t="s">
        <v>389</v>
      </c>
      <c r="C2" s="246">
        <f>'INGRESO INVENTARIO LTE3'!C2</f>
        <v>0</v>
      </c>
      <c r="D2" s="247"/>
      <c r="E2" s="73" t="s">
        <v>387</v>
      </c>
      <c r="F2" s="246">
        <f>'INGRESO INVENTARIO LTE3'!F2</f>
        <v>0</v>
      </c>
      <c r="G2" s="248"/>
    </row>
    <row r="3" spans="2:9" ht="20.100000000000001" customHeight="1">
      <c r="B3" s="77" t="s">
        <v>388</v>
      </c>
      <c r="C3" s="246">
        <f>'INGRESO INVENTARIO LTE3'!C3</f>
        <v>0</v>
      </c>
      <c r="D3" s="247"/>
      <c r="E3" s="78" t="s">
        <v>399</v>
      </c>
      <c r="F3" s="250" t="str">
        <f>'INGRESO INVENTARIO LTE3'!F3</f>
        <v/>
      </c>
      <c r="G3" s="251"/>
      <c r="I3" s="79"/>
    </row>
    <row r="4" spans="2:9" ht="20.100000000000001" customHeight="1">
      <c r="B4" s="73" t="s">
        <v>390</v>
      </c>
      <c r="C4" s="249">
        <f>'INGRESO INVENTARIO LTE3'!C4</f>
        <v>0</v>
      </c>
      <c r="D4" s="248"/>
      <c r="E4" s="81" t="s">
        <v>391</v>
      </c>
      <c r="F4" s="246">
        <f>'INGRESO INVENTARIO LTE3'!F4</f>
        <v>0</v>
      </c>
      <c r="G4" s="248"/>
      <c r="I4" s="79"/>
    </row>
    <row r="5" spans="2:9" ht="20.100000000000001" customHeight="1">
      <c r="B5" s="66" t="s">
        <v>401</v>
      </c>
      <c r="C5" s="67"/>
      <c r="D5" s="67"/>
      <c r="E5" s="67"/>
      <c r="F5" s="67"/>
      <c r="G5" s="68"/>
      <c r="I5" s="79"/>
    </row>
    <row r="6" spans="2:9" ht="20.100000000000001" customHeight="1">
      <c r="B6" s="84" t="s">
        <v>392</v>
      </c>
      <c r="C6" s="85"/>
      <c r="D6" s="252">
        <f>'INGRESO INVENTARIO LTE3'!D6:E6</f>
        <v>0</v>
      </c>
      <c r="E6" s="247"/>
      <c r="F6" s="84" t="s">
        <v>394</v>
      </c>
      <c r="G6" s="86">
        <f>'INGRESO INVENTARIO LTE3'!G6</f>
        <v>0</v>
      </c>
      <c r="I6" s="79"/>
    </row>
    <row r="7" spans="2:9" ht="20.100000000000001" customHeight="1">
      <c r="B7" s="88" t="s">
        <v>393</v>
      </c>
      <c r="C7" s="89"/>
      <c r="D7" s="252">
        <f>'INGRESO INVENTARIO LTE3'!D7:E7</f>
        <v>0</v>
      </c>
      <c r="E7" s="247"/>
      <c r="F7" s="88" t="s">
        <v>394</v>
      </c>
      <c r="G7" s="86">
        <f>'INGRESO INVENTARIO LTE3'!G7</f>
        <v>0</v>
      </c>
    </row>
    <row r="8" spans="2:9" ht="20.100000000000001" customHeight="1">
      <c r="B8" s="24" t="s">
        <v>2024</v>
      </c>
      <c r="C8" s="24"/>
      <c r="D8" s="259">
        <f>'INGRESO INVENTARIO LTE3'!D8:E8</f>
        <v>0</v>
      </c>
      <c r="E8" s="260"/>
      <c r="F8" s="24" t="s">
        <v>2025</v>
      </c>
      <c r="G8" s="233">
        <f>'INGRESO INVENTARIO LTE3'!G8</f>
        <v>0</v>
      </c>
    </row>
    <row r="9" spans="2:9" ht="20.100000000000001" customHeight="1">
      <c r="B9" s="66" t="s">
        <v>402</v>
      </c>
      <c r="C9" s="67"/>
      <c r="D9" s="67"/>
      <c r="E9" s="67"/>
      <c r="F9" s="67"/>
      <c r="G9" s="68"/>
    </row>
    <row r="10" spans="2:9" ht="34.5" customHeight="1">
      <c r="B10" s="92" t="s">
        <v>453</v>
      </c>
      <c r="C10" s="69">
        <f>'INGRESO INVENTARIO LTE3'!C10</f>
        <v>0</v>
      </c>
      <c r="D10" s="93" t="s">
        <v>454</v>
      </c>
      <c r="E10" s="94">
        <f>'INGRESO INVENTARIO LTE3'!E10</f>
        <v>0</v>
      </c>
      <c r="F10" s="95" t="s">
        <v>452</v>
      </c>
      <c r="G10" s="96">
        <f>'INGRESO INVENTARIO LTE3'!G10</f>
        <v>0</v>
      </c>
    </row>
    <row r="11" spans="2:9" ht="20.100000000000001" customHeight="1">
      <c r="B11" s="98" t="s">
        <v>406</v>
      </c>
      <c r="C11" s="99"/>
      <c r="D11" s="100">
        <f>'INGRESO INVENTARIO LTE3'!D11:E11</f>
        <v>0</v>
      </c>
      <c r="E11" s="101"/>
      <c r="F11" s="93" t="s">
        <v>407</v>
      </c>
      <c r="G11" s="102">
        <f>'INGRESO INVENTARIO LTE3'!G11</f>
        <v>0</v>
      </c>
    </row>
    <row r="12" spans="2:9" ht="20.100000000000001" customHeight="1">
      <c r="B12" s="104" t="str">
        <f>'INGRESO INVENTARIO LTE3'!B12</f>
        <v xml:space="preserve"> </v>
      </c>
      <c r="C12" s="257">
        <f>'INGRESO INVENTARIO LTE3'!C12:D12</f>
        <v>0</v>
      </c>
      <c r="D12" s="258"/>
      <c r="E12" s="224" t="str">
        <f>'INGRESO INVENTARIO LTE3'!E12</f>
        <v xml:space="preserve"> </v>
      </c>
      <c r="F12" s="231" t="str">
        <f>'INGRESO INVENTARIO LTE3'!F12</f>
        <v xml:space="preserve">Factor forma  </v>
      </c>
      <c r="G12" s="61" t="str">
        <f>'INGRESO INVENTARIO LTE3'!G12</f>
        <v/>
      </c>
    </row>
    <row r="13" spans="2:9" ht="20.100000000000001" customHeight="1">
      <c r="B13" s="104" t="str">
        <f>'INGRESO INVENTARIO LTE3'!B13</f>
        <v xml:space="preserve"> </v>
      </c>
      <c r="C13" s="257">
        <f>'INGRESO INVENTARIO LTE3'!C13</f>
        <v>0</v>
      </c>
      <c r="D13" s="258"/>
      <c r="E13" s="224" t="str">
        <f>'INGRESO INVENTARIO LTE3'!E13</f>
        <v xml:space="preserve"> </v>
      </c>
      <c r="F13" s="231" t="str">
        <f>'INGRESO INVENTARIO LTE3'!F13</f>
        <v xml:space="preserve">Factor forma  </v>
      </c>
      <c r="G13" s="198">
        <f>'INGRESO INVENTARIO LTE3'!G13</f>
        <v>0</v>
      </c>
    </row>
    <row r="14" spans="2:9" ht="20.100000000000001" customHeight="1">
      <c r="B14" s="66" t="s">
        <v>403</v>
      </c>
      <c r="C14" s="67"/>
      <c r="D14" s="67"/>
      <c r="E14" s="67"/>
      <c r="F14" s="67"/>
      <c r="G14" s="68"/>
    </row>
    <row r="15" spans="2:9" ht="20.100000000000001" customHeight="1">
      <c r="B15" s="108" t="s">
        <v>397</v>
      </c>
      <c r="C15" s="109" t="s">
        <v>395</v>
      </c>
      <c r="D15" s="108" t="s">
        <v>396</v>
      </c>
      <c r="E15" s="108" t="s">
        <v>397</v>
      </c>
      <c r="F15" s="109" t="s">
        <v>395</v>
      </c>
      <c r="G15" s="108" t="s">
        <v>396</v>
      </c>
    </row>
    <row r="16" spans="2:9" ht="20.100000000000001" customHeight="1">
      <c r="B16" s="111">
        <f>'INGRESO INVENTARIO LTE3'!B16</f>
        <v>0</v>
      </c>
      <c r="C16" s="102">
        <f>'INGRESO INVENTARIO LTE3'!C16</f>
        <v>0</v>
      </c>
      <c r="D16" s="112">
        <f>'INGRESO INVENTARIO LTE3'!D16</f>
        <v>0</v>
      </c>
      <c r="E16" s="113">
        <f>'INGRESO INVENTARIO LTE3'!E16</f>
        <v>0</v>
      </c>
      <c r="F16" s="102">
        <f>'INGRESO INVENTARIO LTE3'!F16</f>
        <v>0</v>
      </c>
      <c r="G16" s="112">
        <f>'INGRESO INVENTARIO LTE3'!G16</f>
        <v>0</v>
      </c>
    </row>
    <row r="17" spans="2:8" ht="20.100000000000001" customHeight="1">
      <c r="B17" s="111">
        <f>'INGRESO INVENTARIO LTE3'!B17</f>
        <v>0</v>
      </c>
      <c r="C17" s="102">
        <f>'INGRESO INVENTARIO LTE3'!C17</f>
        <v>0</v>
      </c>
      <c r="D17" s="112">
        <f>'INGRESO INVENTARIO LTE3'!D17</f>
        <v>0</v>
      </c>
      <c r="E17" s="113">
        <f>'INGRESO INVENTARIO LTE3'!E17</f>
        <v>0</v>
      </c>
      <c r="F17" s="102">
        <f>'INGRESO INVENTARIO LTE3'!F17</f>
        <v>0</v>
      </c>
      <c r="G17" s="112">
        <f>'INGRESO INVENTARIO LTE3'!G17</f>
        <v>0</v>
      </c>
    </row>
    <row r="18" spans="2:8" ht="20.100000000000001" customHeight="1">
      <c r="B18" s="111">
        <f>'INGRESO INVENTARIO LTE3'!B18</f>
        <v>0</v>
      </c>
      <c r="C18" s="102">
        <f>'INGRESO INVENTARIO LTE3'!C18</f>
        <v>0</v>
      </c>
      <c r="D18" s="112">
        <f>'INGRESO INVENTARIO LTE3'!D18</f>
        <v>0</v>
      </c>
      <c r="E18" s="113">
        <f>'INGRESO INVENTARIO LTE3'!E18</f>
        <v>0</v>
      </c>
      <c r="F18" s="102">
        <f>'INGRESO INVENTARIO LTE3'!F18</f>
        <v>0</v>
      </c>
      <c r="G18" s="112">
        <f>'INGRESO INVENTARIO LTE3'!G18</f>
        <v>0</v>
      </c>
    </row>
    <row r="19" spans="2:8" ht="20.100000000000001" customHeight="1">
      <c r="B19" s="111">
        <f>'INGRESO INVENTARIO LTE3'!B19</f>
        <v>0</v>
      </c>
      <c r="C19" s="102">
        <f>'INGRESO INVENTARIO LTE3'!C19</f>
        <v>0</v>
      </c>
      <c r="D19" s="112">
        <f>'INGRESO INVENTARIO LTE3'!D19</f>
        <v>0</v>
      </c>
      <c r="E19" s="113">
        <f>'INGRESO INVENTARIO LTE3'!E19</f>
        <v>0</v>
      </c>
      <c r="F19" s="102">
        <f>'INGRESO INVENTARIO LTE3'!F19</f>
        <v>0</v>
      </c>
      <c r="G19" s="112">
        <f>'INGRESO INVENTARIO LTE3'!G19</f>
        <v>0</v>
      </c>
    </row>
    <row r="20" spans="2:8" ht="20.100000000000001" customHeight="1">
      <c r="B20" s="111">
        <f>'INGRESO INVENTARIO LTE3'!B20</f>
        <v>0</v>
      </c>
      <c r="C20" s="102">
        <f>'INGRESO INVENTARIO LTE3'!C20</f>
        <v>0</v>
      </c>
      <c r="D20" s="112">
        <f>'INGRESO INVENTARIO LTE3'!D20</f>
        <v>0</v>
      </c>
      <c r="E20" s="113">
        <f>'INGRESO INVENTARIO LTE3'!E20</f>
        <v>0</v>
      </c>
      <c r="F20" s="102">
        <f>'INGRESO INVENTARIO LTE3'!F20</f>
        <v>0</v>
      </c>
      <c r="G20" s="112">
        <f>'INGRESO INVENTARIO LTE3'!G20</f>
        <v>0</v>
      </c>
    </row>
    <row r="21" spans="2:8" ht="20.100000000000001" customHeight="1">
      <c r="B21" s="111">
        <f>'INGRESO INVENTARIO LTE3'!B21</f>
        <v>0</v>
      </c>
      <c r="C21" s="102">
        <f>'INGRESO INVENTARIO LTE3'!C21</f>
        <v>0</v>
      </c>
      <c r="D21" s="112">
        <f>'INGRESO INVENTARIO LTE3'!D21</f>
        <v>0</v>
      </c>
      <c r="E21" s="113">
        <f>'INGRESO INVENTARIO LTE3'!E21</f>
        <v>0</v>
      </c>
      <c r="F21" s="102">
        <f>'INGRESO INVENTARIO LTE3'!F21</f>
        <v>0</v>
      </c>
      <c r="G21" s="112">
        <f>'INGRESO INVENTARIO LTE3'!G21</f>
        <v>0</v>
      </c>
    </row>
    <row r="22" spans="2:8" ht="20.100000000000001" customHeight="1">
      <c r="B22" s="111">
        <f>'INGRESO INVENTARIO LTE3'!B22</f>
        <v>0</v>
      </c>
      <c r="C22" s="102">
        <f>'INGRESO INVENTARIO LTE3'!C22</f>
        <v>0</v>
      </c>
      <c r="D22" s="112">
        <f>'INGRESO INVENTARIO LTE3'!D22</f>
        <v>0</v>
      </c>
      <c r="E22" s="113">
        <f>'INGRESO INVENTARIO LTE3'!E22</f>
        <v>0</v>
      </c>
      <c r="F22" s="102">
        <f>'INGRESO INVENTARIO LTE3'!F22</f>
        <v>0</v>
      </c>
      <c r="G22" s="112">
        <f>'INGRESO INVENTARIO LTE3'!G22</f>
        <v>0</v>
      </c>
    </row>
    <row r="23" spans="2:8" ht="20.100000000000001" customHeight="1">
      <c r="B23" s="111">
        <f>'INGRESO INVENTARIO LTE3'!B23</f>
        <v>0</v>
      </c>
      <c r="C23" s="102">
        <f>'INGRESO INVENTARIO LTE3'!C23</f>
        <v>0</v>
      </c>
      <c r="D23" s="112">
        <f>'INGRESO INVENTARIO LTE3'!D23</f>
        <v>0</v>
      </c>
      <c r="E23" s="113">
        <f>'INGRESO INVENTARIO LTE3'!E23</f>
        <v>0</v>
      </c>
      <c r="F23" s="102">
        <f>'INGRESO INVENTARIO LTE3'!F23</f>
        <v>0</v>
      </c>
      <c r="G23" s="112">
        <f>'INGRESO INVENTARIO LTE3'!G23</f>
        <v>0</v>
      </c>
    </row>
    <row r="24" spans="2:8" ht="20.100000000000001" customHeight="1">
      <c r="B24" s="111">
        <f>'INGRESO INVENTARIO LTE3'!B24</f>
        <v>0</v>
      </c>
      <c r="C24" s="102">
        <f>'INGRESO INVENTARIO LTE3'!C24</f>
        <v>0</v>
      </c>
      <c r="D24" s="112">
        <f>'INGRESO INVENTARIO LTE3'!D24</f>
        <v>0</v>
      </c>
      <c r="E24" s="113">
        <f>'INGRESO INVENTARIO LTE3'!E24</f>
        <v>0</v>
      </c>
      <c r="F24" s="102">
        <f>'INGRESO INVENTARIO LTE3'!F24</f>
        <v>0</v>
      </c>
      <c r="G24" s="112">
        <f>'INGRESO INVENTARIO LTE3'!G24</f>
        <v>0</v>
      </c>
    </row>
    <row r="25" spans="2:8" ht="20.100000000000001" customHeight="1">
      <c r="B25" s="111">
        <f>'INGRESO INVENTARIO LTE3'!B25</f>
        <v>0</v>
      </c>
      <c r="C25" s="102">
        <f>'INGRESO INVENTARIO LTE3'!C25</f>
        <v>0</v>
      </c>
      <c r="D25" s="112">
        <f>'INGRESO INVENTARIO LTE3'!D25</f>
        <v>0</v>
      </c>
      <c r="E25" s="113">
        <f>'INGRESO INVENTARIO LTE3'!E25</f>
        <v>0</v>
      </c>
      <c r="F25" s="102">
        <f>'INGRESO INVENTARIO LTE3'!F25</f>
        <v>0</v>
      </c>
      <c r="G25" s="112">
        <f>'INGRESO INVENTARIO LTE3'!G25</f>
        <v>0</v>
      </c>
    </row>
    <row r="26" spans="2:8" ht="20.100000000000001" customHeight="1">
      <c r="B26" s="111">
        <f>'INGRESO INVENTARIO LTE3'!B26</f>
        <v>0</v>
      </c>
      <c r="C26" s="102">
        <f>'INGRESO INVENTARIO LTE3'!C26</f>
        <v>0</v>
      </c>
      <c r="D26" s="112">
        <f>'INGRESO INVENTARIO LTE3'!D26</f>
        <v>0</v>
      </c>
      <c r="E26" s="113">
        <f>'INGRESO INVENTARIO LTE3'!E26</f>
        <v>0</v>
      </c>
      <c r="F26" s="102">
        <f>'INGRESO INVENTARIO LTE3'!F26</f>
        <v>0</v>
      </c>
      <c r="G26" s="112">
        <f>'INGRESO INVENTARIO LTE3'!G26</f>
        <v>0</v>
      </c>
    </row>
    <row r="27" spans="2:8" ht="20.100000000000001" customHeight="1">
      <c r="B27" s="111">
        <f>'INGRESO INVENTARIO LTE3'!B27</f>
        <v>0</v>
      </c>
      <c r="C27" s="102">
        <f>'INGRESO INVENTARIO LTE3'!C27</f>
        <v>0</v>
      </c>
      <c r="D27" s="112">
        <f>'INGRESO INVENTARIO LTE3'!D27</f>
        <v>0</v>
      </c>
      <c r="E27" s="113">
        <f>'INGRESO INVENTARIO LTE3'!E27</f>
        <v>0</v>
      </c>
      <c r="F27" s="102">
        <f>'INGRESO INVENTARIO LTE3'!F27</f>
        <v>0</v>
      </c>
      <c r="G27" s="112">
        <f>'INGRESO INVENTARIO LTE3'!G27</f>
        <v>0</v>
      </c>
    </row>
    <row r="28" spans="2:8" ht="20.100000000000001" customHeight="1">
      <c r="B28" s="111">
        <f>'INGRESO INVENTARIO LTE3'!B28</f>
        <v>0</v>
      </c>
      <c r="C28" s="102">
        <f>'INGRESO INVENTARIO LTE3'!C28</f>
        <v>0</v>
      </c>
      <c r="D28" s="112">
        <f>'INGRESO INVENTARIO LTE3'!D28</f>
        <v>0</v>
      </c>
      <c r="E28" s="113">
        <f>'INGRESO INVENTARIO LTE3'!E28</f>
        <v>0</v>
      </c>
      <c r="F28" s="102">
        <f>'INGRESO INVENTARIO LTE3'!F28</f>
        <v>0</v>
      </c>
      <c r="G28" s="112">
        <f>'INGRESO INVENTARIO LTE3'!G28</f>
        <v>0</v>
      </c>
    </row>
    <row r="29" spans="2:8" ht="20.100000000000001" customHeight="1">
      <c r="B29" s="111">
        <f>'INGRESO INVENTARIO LTE3'!B29</f>
        <v>0</v>
      </c>
      <c r="C29" s="102">
        <f>'INGRESO INVENTARIO LTE3'!C29</f>
        <v>0</v>
      </c>
      <c r="D29" s="112">
        <f>'INGRESO INVENTARIO LTE3'!D29</f>
        <v>0</v>
      </c>
      <c r="E29" s="113">
        <f>'INGRESO INVENTARIO LTE3'!E29</f>
        <v>0</v>
      </c>
      <c r="F29" s="102">
        <f>'INGRESO INVENTARIO LTE3'!F29</f>
        <v>0</v>
      </c>
      <c r="G29" s="112">
        <f>'INGRESO INVENTARIO LTE3'!G29</f>
        <v>0</v>
      </c>
    </row>
    <row r="30" spans="2:8" ht="20.100000000000001" customHeight="1">
      <c r="B30" s="111">
        <f>'INGRESO INVENTARIO LTE3'!B30</f>
        <v>0</v>
      </c>
      <c r="C30" s="102">
        <f>'INGRESO INVENTARIO LTE3'!C30</f>
        <v>0</v>
      </c>
      <c r="D30" s="112">
        <f>'INGRESO INVENTARIO LTE3'!D30</f>
        <v>0</v>
      </c>
      <c r="E30" s="113">
        <f>'INGRESO INVENTARIO LTE3'!E30</f>
        <v>0</v>
      </c>
      <c r="F30" s="102">
        <f>'INGRESO INVENTARIO LTE3'!F30</f>
        <v>0</v>
      </c>
      <c r="G30" s="112">
        <f>'INGRESO INVENTARIO LTE3'!G30</f>
        <v>0</v>
      </c>
    </row>
    <row r="32" spans="2:8" ht="20.100000000000001" customHeight="1">
      <c r="B32" s="125" t="s">
        <v>159</v>
      </c>
      <c r="C32" s="125" t="s">
        <v>157</v>
      </c>
      <c r="D32" s="125" t="s">
        <v>154</v>
      </c>
      <c r="F32" s="126" t="s">
        <v>159</v>
      </c>
      <c r="G32" s="126" t="s">
        <v>157</v>
      </c>
      <c r="H32" s="126" t="s">
        <v>154</v>
      </c>
    </row>
    <row r="33" spans="2:12" ht="20.100000000000001" customHeight="1">
      <c r="B33" s="127" t="s">
        <v>2</v>
      </c>
      <c r="C33" s="128" t="str">
        <f>IF(ISNUMBER(D51),MIN(D51:D78),"")</f>
        <v/>
      </c>
      <c r="D33" s="129">
        <f>MIN(B51:B78)</f>
        <v>0</v>
      </c>
      <c r="F33" s="130" t="s">
        <v>2</v>
      </c>
      <c r="G33" s="131" t="str">
        <f>IF(ISNUMBER(H51),MIN(H51:H78)," ")</f>
        <v xml:space="preserve"> </v>
      </c>
      <c r="H33" s="132">
        <f>MIN(F51:F78)</f>
        <v>0</v>
      </c>
    </row>
    <row r="34" spans="2:12" ht="20.100000000000001" customHeight="1">
      <c r="B34" s="127" t="s">
        <v>3</v>
      </c>
      <c r="C34" s="128" t="str">
        <f>IF(ISNUMBER(D51),MAX(D51:D78)," ")</f>
        <v xml:space="preserve"> </v>
      </c>
      <c r="D34" s="129" t="str">
        <f>IF(ISNUMBER(B51),MAX(B51:B78)," ")</f>
        <v xml:space="preserve"> </v>
      </c>
      <c r="F34" s="130" t="s">
        <v>3</v>
      </c>
      <c r="G34" s="131" t="str">
        <f>IF(ISNUMBER(H51),MAX(H51:H78)," ")</f>
        <v xml:space="preserve"> </v>
      </c>
      <c r="H34" s="132" t="str">
        <f>IF(ISNUMBER(F51),MAX(F51:F78)," ")</f>
        <v xml:space="preserve"> </v>
      </c>
    </row>
    <row r="35" spans="2:12" ht="20.100000000000001" customHeight="1">
      <c r="B35" s="127" t="s">
        <v>162</v>
      </c>
      <c r="C35" s="133" t="str">
        <f>IF(ISNUMBER(D51),AVERAGE(D51:D78)," ")</f>
        <v xml:space="preserve"> </v>
      </c>
      <c r="D35" s="134" t="str">
        <f>IF(ISNUMBER(B51),AVERAGE(B51:B78)," ")</f>
        <v xml:space="preserve"> </v>
      </c>
      <c r="F35" s="130" t="s">
        <v>162</v>
      </c>
      <c r="G35" s="135" t="str">
        <f>IF(ISNUMBER(H51),AVERAGE(H51:H78)," ")</f>
        <v xml:space="preserve"> </v>
      </c>
      <c r="H35" s="136" t="str">
        <f>IF(ISNUMBER(F51),AVERAGE(F51:F78)," ")</f>
        <v xml:space="preserve"> </v>
      </c>
    </row>
    <row r="36" spans="2:12" ht="20.100000000000001" customHeight="1">
      <c r="B36" s="127" t="s">
        <v>1</v>
      </c>
      <c r="C36" s="137" t="str">
        <f>IFERROR(IF(ISNUMBER(D51),VAR(D51:D78)," ")," ")</f>
        <v xml:space="preserve"> </v>
      </c>
      <c r="D36" s="133" t="str">
        <f>IFERROR(IF(ISNUMBER(B51),VAR(B51:B78)," ")," ")</f>
        <v xml:space="preserve"> </v>
      </c>
      <c r="F36" s="130" t="s">
        <v>1</v>
      </c>
      <c r="G36" s="138" t="str">
        <f>IFERROR(IF(ISNUMBER(H51),VAR(H51:H78)," ")," ")</f>
        <v xml:space="preserve"> </v>
      </c>
      <c r="H36" s="135" t="str">
        <f>IFERROR(IF(ISNUMBER(F51),VAR(F51:F78)," ")," ")</f>
        <v xml:space="preserve"> </v>
      </c>
    </row>
    <row r="37" spans="2:12" ht="20.100000000000001" customHeight="1">
      <c r="B37" s="139" t="s">
        <v>8</v>
      </c>
      <c r="C37" s="140" t="str">
        <f>IFERROR(IF(ISNUMBER(D51),STDEV(D51:D78)," ")," ")</f>
        <v xml:space="preserve"> </v>
      </c>
      <c r="D37" s="141" t="str">
        <f>IFERROR(IF(ISNUMBER(B51),STDEV(B51:B78)," ")," ")</f>
        <v xml:space="preserve"> </v>
      </c>
      <c r="F37" s="142" t="s">
        <v>8</v>
      </c>
      <c r="G37" s="143" t="str">
        <f>IFERROR(IF(ISNUMBER(H51),STDEV(H51:H78)," ")," ")</f>
        <v xml:space="preserve"> </v>
      </c>
      <c r="H37" s="144" t="str">
        <f>IFERROR(IF(ISNUMBER(F51),STDEV(F51:F78)," ")," ")</f>
        <v xml:space="preserve"> </v>
      </c>
    </row>
    <row r="38" spans="2:12" ht="20.100000000000001" customHeight="1">
      <c r="B38" s="127" t="s">
        <v>6</v>
      </c>
      <c r="C38" s="145" t="str">
        <f>IFERROR(IF(ISNUMBER(D51),TRUNC((C37/C35)*100,2)," ")," ")</f>
        <v xml:space="preserve"> </v>
      </c>
      <c r="D38" s="133" t="str">
        <f>IFERROR(IF(ISNUMBER(B51),TRUNC((D37/D35)*100,2)," ")," ")</f>
        <v xml:space="preserve"> </v>
      </c>
      <c r="F38" s="130" t="s">
        <v>6</v>
      </c>
      <c r="G38" s="146" t="str">
        <f>IFERROR(IF(ISNUMBER(H51),TRUNC((G37/G35)*100,2)," ")," ")</f>
        <v xml:space="preserve"> </v>
      </c>
      <c r="H38" s="135" t="str">
        <f>IFERROR(IF(ISNUMBER(F51),TRUNC((H37/H35)*100,2)," ")," ")</f>
        <v xml:space="preserve"> </v>
      </c>
    </row>
    <row r="39" spans="2:12" ht="20.100000000000001" customHeight="1">
      <c r="B39" s="127" t="s">
        <v>7</v>
      </c>
      <c r="C39" s="147" t="str">
        <f>IFERROR(IF(ISNUMBER(D51),C37/COUNT(A51:A78)," ")," ")</f>
        <v xml:space="preserve"> </v>
      </c>
      <c r="D39" s="148" t="str">
        <f>IFERROR(IF(ISNUMBER(B51),D37/COUNT(A51:A78)," ")," ")</f>
        <v xml:space="preserve"> </v>
      </c>
      <c r="F39" s="130" t="s">
        <v>7</v>
      </c>
      <c r="G39" s="149" t="str">
        <f>IFERROR(IF(ISNUMBER(H51),G37/COUNT(A51:A78)," ")," ")</f>
        <v xml:space="preserve"> </v>
      </c>
      <c r="H39" s="150" t="str">
        <f>IFERROR(IF(ISNUMBER(F51),H37/COUNT(A51:A78)," ")," ")</f>
        <v xml:space="preserve"> </v>
      </c>
      <c r="L39" s="205"/>
    </row>
    <row r="40" spans="2:12" ht="20.100000000000001" customHeight="1">
      <c r="B40" s="151" t="s">
        <v>161</v>
      </c>
      <c r="C40" s="152" t="str">
        <f>IFERROR(IF(ISNUMBER(C39),TRUNC((C39*D41/C35)*100,2)," "),0)</f>
        <v xml:space="preserve"> </v>
      </c>
      <c r="D40" s="153" t="str">
        <f>IFERROR(IF(ISNUMBER(D39),TRUNC((D39*D41/D35)*100,2)," ")," ")</f>
        <v xml:space="preserve"> </v>
      </c>
      <c r="F40" s="154" t="s">
        <v>161</v>
      </c>
      <c r="G40" s="155" t="str">
        <f>IFERROR(IF(ISNUMBER(G39),TRUNC((G39*H41/G35)*100,2)," "),0)</f>
        <v xml:space="preserve"> </v>
      </c>
      <c r="H40" s="153" t="str">
        <f>IFERROR(IF(ISNUMBER(H39),TRUNC((H39*H41/H35)*100,2)," ")," ")</f>
        <v xml:space="preserve"> </v>
      </c>
    </row>
    <row r="41" spans="2:12" ht="20.100000000000001" customHeight="1">
      <c r="B41" s="156" t="s">
        <v>458</v>
      </c>
      <c r="C41" s="157"/>
      <c r="D41" s="158" t="str">
        <f>IFERROR(IF(ISNUMBER(D51),-_xlfn.T.INV(0.05,COUNT(A51:A78)-1)," ")," ")</f>
        <v xml:space="preserve"> </v>
      </c>
      <c r="F41" s="159" t="s">
        <v>459</v>
      </c>
      <c r="G41" s="160"/>
      <c r="H41" s="161" t="str">
        <f>IFERROR(IF(ISNUMBER(H51),-_xlfn.T.INV(0.05,COUNT(A51:A78)-1)," ")," ")</f>
        <v xml:space="preserve"> </v>
      </c>
    </row>
    <row r="42" spans="2:12" ht="20.100000000000001" customHeight="1" thickBot="1">
      <c r="B42" s="162" t="s">
        <v>409</v>
      </c>
      <c r="C42" s="163"/>
      <c r="D42" s="62" t="str">
        <f>IF(ISNUMBER(D51),SUM(D51:D78)," ")</f>
        <v xml:space="preserve"> </v>
      </c>
      <c r="F42" s="164" t="s">
        <v>409</v>
      </c>
      <c r="G42" s="165"/>
      <c r="H42" s="63" t="str">
        <f>IF(ISNUMBER(H51),SUM(H51:H78)," ")</f>
        <v xml:space="preserve"> </v>
      </c>
    </row>
    <row r="43" spans="2:12" ht="20.100000000000001" customHeight="1" thickBot="1">
      <c r="B43" s="166" t="s">
        <v>160</v>
      </c>
      <c r="C43" s="64" t="s">
        <v>157</v>
      </c>
      <c r="D43" s="65" t="s">
        <v>158</v>
      </c>
      <c r="F43" s="167" t="s">
        <v>160</v>
      </c>
      <c r="G43" s="168" t="s">
        <v>157</v>
      </c>
      <c r="H43" s="167" t="s">
        <v>158</v>
      </c>
    </row>
    <row r="44" spans="2:12" ht="20.100000000000001" hidden="1" customHeight="1" thickBot="1">
      <c r="B44" s="169" t="s">
        <v>156</v>
      </c>
      <c r="C44" s="199" t="str">
        <f>IFERROR(IF(ISNUMBER(C35),TRUNC((C35+CONFIDENCE(0.05,C37,COUNT(A51:A78)))*(10000/C10)*E10,2)," ")," ")</f>
        <v xml:space="preserve"> </v>
      </c>
      <c r="D44" s="200" t="str">
        <f>IFERROR(IF(ISNUMBER(D35),TRUNC((D35+CONFIDENCE(0.05,D37,COUNT(A51:A78)))*(10000/C10)*E10,2)," ")," ")</f>
        <v xml:space="preserve"> </v>
      </c>
      <c r="F44" s="170" t="s">
        <v>156</v>
      </c>
      <c r="G44" s="202" t="str">
        <f>IFERROR(IF(ISNUMBER(G35),TRUNC((G35+CONFIDENCE(0.05,G37,COUNT(A51:A78)))*(10000/C10)*E10,2)," ")," ")</f>
        <v xml:space="preserve"> </v>
      </c>
      <c r="H44" s="203" t="str">
        <f>IFERROR(IF(ISNUMBER(H35),TRUNC((H35+CONFIDENCE(0.05,H37,COUNT(A51:A78)))*(10000/C10)*E10,2)," ")," ")</f>
        <v xml:space="preserve"> </v>
      </c>
    </row>
    <row r="45" spans="2:12" ht="20.100000000000001" customHeight="1" thickBot="1">
      <c r="B45" s="169" t="s">
        <v>2023</v>
      </c>
      <c r="C45" s="201">
        <f>IF($B$45="","",IFERROR(SUM(C44+C47)/2,0))</f>
        <v>0</v>
      </c>
      <c r="D45" s="200">
        <f>IF($B$45="","",IFERROR(SUM(D44+D47)/2,0))</f>
        <v>0</v>
      </c>
      <c r="F45" s="170" t="s">
        <v>2023</v>
      </c>
      <c r="G45" s="204">
        <f>IF($F$45="","",IFERROR(SUM(G44+G47)/2,0))</f>
        <v>0</v>
      </c>
      <c r="H45" s="203">
        <f>IF($F$45="","",IFERROR(SUM(H44+H47)/2,0))</f>
        <v>0</v>
      </c>
    </row>
    <row r="46" spans="2:12" ht="20.100000000000001" customHeight="1" thickBot="1">
      <c r="B46" s="169" t="str">
        <f>IF($G$10="Raleo","Vol. raleo","")</f>
        <v/>
      </c>
      <c r="C46" s="201" t="str">
        <f>IF($B$46="","",$G$13*SUM(C44+C47)/2)</f>
        <v/>
      </c>
      <c r="D46" s="200" t="str">
        <f>IF($B$46="","",$G$13*SUM(D44+D47)/2)</f>
        <v/>
      </c>
      <c r="F46" s="170" t="str">
        <f>IF($G$10="Raleo","Vol. raleo","")</f>
        <v/>
      </c>
      <c r="G46" s="204" t="str">
        <f>IF($F$46="","",$G$13*SUM(G44+G47)/2)</f>
        <v/>
      </c>
      <c r="H46" s="203" t="str">
        <f>IF($F$46="","",$G$13*SUM(H44+H47)/2)</f>
        <v/>
      </c>
    </row>
    <row r="47" spans="2:12" ht="20.100000000000001" hidden="1" customHeight="1" thickBot="1">
      <c r="B47" s="169" t="s">
        <v>155</v>
      </c>
      <c r="C47" s="199" t="str">
        <f>IFERROR(IF(ISNUMBER(C35),TRUNC((C35-CONFIDENCE(0.05,C37,COUNT(A51:A78)))*(10000/C10)*E10,2)," ")," ")</f>
        <v xml:space="preserve"> </v>
      </c>
      <c r="D47" s="200" t="str">
        <f>IFERROR(IF(ISNUMBER(D35),TRUNC((D35-CONFIDENCE(0.05,D37,COUNT(A51:A78)))*(10000/C10)*E10,2)," ")," ")</f>
        <v xml:space="preserve"> </v>
      </c>
      <c r="F47" s="170" t="s">
        <v>155</v>
      </c>
      <c r="G47" s="202" t="str">
        <f>IFERROR(IF(ISNUMBER(G35),TRUNC((G35-CONFIDENCE(0.05,G37,COUNT(A51:A78)))*(10000/C10)*E10,2)," ")," ")</f>
        <v xml:space="preserve"> </v>
      </c>
      <c r="H47" s="203" t="str">
        <f>IFERROR(IF(ISNUMBER(H35),TRUNC((H35-CONFIDENCE(0.05,H37,COUNT(A51:A78)))*(10000/C10)*E10,2)," ")," ")</f>
        <v xml:space="preserve"> </v>
      </c>
    </row>
    <row r="49" spans="1:12" ht="20.100000000000001" customHeight="1">
      <c r="B49" s="171" t="str">
        <f>'INGRESO INVENTARIO LTE3'!B12</f>
        <v xml:space="preserve"> </v>
      </c>
      <c r="C49" s="253">
        <f>'INGRESO INVENTARIO LTE3'!C12</f>
        <v>0</v>
      </c>
      <c r="D49" s="254"/>
      <c r="F49" s="172" t="str">
        <f>'INGRESO INVENTARIO LTE3'!B13</f>
        <v xml:space="preserve"> </v>
      </c>
      <c r="G49" s="255">
        <f>'INGRESO INVENTARIO LTE3'!C13</f>
        <v>0</v>
      </c>
      <c r="H49" s="256"/>
    </row>
    <row r="50" spans="1:12" ht="28.5" customHeight="1">
      <c r="A50" s="125" t="s">
        <v>4</v>
      </c>
      <c r="B50" s="173" t="s">
        <v>5</v>
      </c>
      <c r="C50" s="173" t="s">
        <v>460</v>
      </c>
      <c r="D50" s="173" t="s">
        <v>461</v>
      </c>
      <c r="F50" s="174" t="s">
        <v>5</v>
      </c>
      <c r="G50" s="174" t="s">
        <v>460</v>
      </c>
      <c r="H50" s="174" t="s">
        <v>461</v>
      </c>
      <c r="K50" s="79"/>
      <c r="L50" s="79"/>
    </row>
    <row r="51" spans="1:12" ht="20.100000000000001" customHeight="1">
      <c r="A51" s="175" t="str">
        <f>IF((IFERROR(INDEX('INGRESO INVENTARIO LTE3'!$C$34:'INGRESO INVENTARIO LTE3'!$C$2602,MATCH(0,INDEX(COUNTIF($A$50:A50,'INGRESO INVENTARIO LTE3'!$C$34:'INGRESO INVENTARIO LTE3'!$C$2602),),)),""))=0," ",IFERROR(INDEX('INGRESO INVENTARIO LTE3'!$C$34:'INGRESO INVENTARIO LTE3'!$C$2602,MATCH(0,INDEX(COUNTIF($A$50:A50,'INGRESO INVENTARIO LTE3'!$C$34:'INGRESO INVENTARIO LTE3'!$C$2602),),)),""))</f>
        <v xml:space="preserve"> </v>
      </c>
      <c r="B51" s="175" t="str">
        <f>IF(A51=" "," ",COUNTIFS('INGRESO INVENTARIO LTE3'!$B$34:$B$2651,$B$49,'INGRESO INVENTARIO LTE3'!$C$34:$C$2651,A51))</f>
        <v xml:space="preserve"> </v>
      </c>
      <c r="C51" s="176" t="str">
        <f>IFERROR(AVERAGEIFS('INGRESO INVENTARIO LTE3'!$G$34:$G$2651,'INGRESO INVENTARIO LTE3'!$B$34:$B$2651,$B$49,'INGRESO INVENTARIO LTE3'!$C$34:$C$2651,A51)," ")</f>
        <v xml:space="preserve"> </v>
      </c>
      <c r="D51" s="176" t="str">
        <f>IF(A51=" "," ",SUMIFS('INGRESO INVENTARIO LTE3'!$G$34:$G$2651,'INGRESO INVENTARIO LTE3'!$B$34:$B$2651,$B$49,'INGRESO INVENTARIO LTE3'!$C$34:$C$2651,A51))</f>
        <v xml:space="preserve"> </v>
      </c>
      <c r="F51" s="177" t="str">
        <f>IF(A51=" "," ",COUNTIFS('INGRESO INVENTARIO LTE3'!$B$34:$B$2651,$F$49,'INGRESO INVENTARIO LTE3'!$C$34:$C$2651,A51))</f>
        <v xml:space="preserve"> </v>
      </c>
      <c r="G51" s="178" t="str">
        <f>IFERROR(AVERAGEIFS('INGRESO INVENTARIO LTE3'!$G$34:$G$2651,'INGRESO INVENTARIO LTE3'!$B$34:$B$2651,$F$49,'INGRESO INVENTARIO LTE3'!$C$34:$C$2651,A51)," ")</f>
        <v xml:space="preserve"> </v>
      </c>
      <c r="H51" s="178" t="str">
        <f>IF(A51=" "," ",SUMIFS('INGRESO INVENTARIO LTE3'!$G$34:$G$2651,'INGRESO INVENTARIO LTE3'!$B$34:$B$2651,$F$49,'INGRESO INVENTARIO LTE3'!$C$34:$C$2651,A51))</f>
        <v xml:space="preserve"> </v>
      </c>
    </row>
    <row r="52" spans="1:12" ht="20.100000000000001" customHeight="1">
      <c r="A52" s="175" t="str">
        <f>IF((IFERROR(INDEX('INGRESO INVENTARIO LTE3'!$C$34:'INGRESO INVENTARIO LTE3'!$C$2602,MATCH(0,INDEX(COUNTIF($A$50:A51,'INGRESO INVENTARIO LTE3'!$C$34:'INGRESO INVENTARIO LTE3'!$C$2602),),)),""))=0," ",IFERROR(INDEX('INGRESO INVENTARIO LTE3'!$C$34:'INGRESO INVENTARIO LTE3'!$C$2602,MATCH(0,INDEX(COUNTIF($A$50:A51,'INGRESO INVENTARIO LTE3'!$C$34:'INGRESO INVENTARIO LTE3'!$C$2602),),)),""))</f>
        <v xml:space="preserve"> </v>
      </c>
      <c r="B52" s="175" t="str">
        <f>IF(A52=" "," ",COUNTIFS('INGRESO INVENTARIO LTE3'!$B$34:$B$2651,$B$49,'INGRESO INVENTARIO LTE3'!$C$34:$C$2651,A52))</f>
        <v xml:space="preserve"> </v>
      </c>
      <c r="C52" s="176" t="str">
        <f>IFERROR(AVERAGEIFS('INGRESO INVENTARIO LTE3'!$G$34:$G$2651,'INGRESO INVENTARIO LTE3'!$B$34:$B$2651,$B$49,'INGRESO INVENTARIO LTE3'!$C$34:$C$2651,A52)," ")</f>
        <v xml:space="preserve"> </v>
      </c>
      <c r="D52" s="176" t="str">
        <f>IF(A52=" "," ",SUMIFS('INGRESO INVENTARIO LTE3'!$G$34:$G$2651,'INGRESO INVENTARIO LTE3'!$B$34:$B$2651,$B$49,'INGRESO INVENTARIO LTE3'!$C$34:$C$2651,A52))</f>
        <v xml:space="preserve"> </v>
      </c>
      <c r="F52" s="177" t="str">
        <f>IF(A52=" "," ",COUNTIFS('INGRESO INVENTARIO LTE3'!$B$34:$B$2651,$F$49,'INGRESO INVENTARIO LTE3'!$C$34:$C$2651,A52))</f>
        <v xml:space="preserve"> </v>
      </c>
      <c r="G52" s="178" t="str">
        <f>IFERROR(AVERAGEIFS('INGRESO INVENTARIO LTE3'!$G$34:$G$2651,'INGRESO INVENTARIO LTE3'!$B$34:$B$2651,$F$49,'INGRESO INVENTARIO LTE3'!$C$34:$C$2651,A52)," ")</f>
        <v xml:space="preserve"> </v>
      </c>
      <c r="H52" s="178" t="str">
        <f>IF(A52=" "," ",SUMIFS('INGRESO INVENTARIO LTE3'!$G$34:$G$2651,'INGRESO INVENTARIO LTE3'!$B$34:$B$2651,$F$49,'INGRESO INVENTARIO LTE3'!$C$34:$C$2651,A52))</f>
        <v xml:space="preserve"> </v>
      </c>
    </row>
    <row r="53" spans="1:12" ht="20.100000000000001" customHeight="1">
      <c r="A53" s="175" t="str">
        <f>IF((IFERROR(INDEX('INGRESO INVENTARIO LTE3'!$C$34:'INGRESO INVENTARIO LTE3'!$C$2602,MATCH(0,INDEX(COUNTIF($A$50:A52,'INGRESO INVENTARIO LTE3'!$C$34:'INGRESO INVENTARIO LTE3'!$C$2602),),)),""))=0," ",IFERROR(INDEX('INGRESO INVENTARIO LTE3'!$C$34:'INGRESO INVENTARIO LTE3'!$C$2602,MATCH(0,INDEX(COUNTIF($A$50:A52,'INGRESO INVENTARIO LTE3'!$C$34:'INGRESO INVENTARIO LTE3'!$C$2602),),)),""))</f>
        <v xml:space="preserve"> </v>
      </c>
      <c r="B53" s="175" t="str">
        <f>IF(A53=" "," ",COUNTIFS('INGRESO INVENTARIO LTE3'!$B$34:$B$2651,$B$49,'INGRESO INVENTARIO LTE3'!$C$34:$C$2651,A53))</f>
        <v xml:space="preserve"> </v>
      </c>
      <c r="C53" s="176" t="str">
        <f>IFERROR(AVERAGEIFS('INGRESO INVENTARIO LTE3'!$G$34:$G$2651,'INGRESO INVENTARIO LTE3'!$B$34:$B$2651,$B$49,'INGRESO INVENTARIO LTE3'!$C$34:$C$2651,A53)," ")</f>
        <v xml:space="preserve"> </v>
      </c>
      <c r="D53" s="176" t="str">
        <f>IF(A53=" "," ",SUMIFS('INGRESO INVENTARIO LTE3'!$G$34:$G$2651,'INGRESO INVENTARIO LTE3'!$B$34:$B$2651,$B$49,'INGRESO INVENTARIO LTE3'!$C$34:$C$2651,A53))</f>
        <v xml:space="preserve"> </v>
      </c>
      <c r="F53" s="177" t="str">
        <f>IF(A53=" "," ",COUNTIFS('INGRESO INVENTARIO LTE3'!$B$34:$B$2651,$F$49,'INGRESO INVENTARIO LTE3'!$C$34:$C$2651,A53))</f>
        <v xml:space="preserve"> </v>
      </c>
      <c r="G53" s="178" t="str">
        <f>IFERROR(AVERAGEIFS('INGRESO INVENTARIO LTE3'!$G$34:$G$2651,'INGRESO INVENTARIO LTE3'!$B$34:$B$2651,$F$49,'INGRESO INVENTARIO LTE3'!$C$34:$C$2651,A53)," ")</f>
        <v xml:space="preserve"> </v>
      </c>
      <c r="H53" s="178" t="str">
        <f>IF(A53=" "," ",SUMIFS('INGRESO INVENTARIO LTE3'!$G$34:$G$2651,'INGRESO INVENTARIO LTE3'!$B$34:$B$2651,$F$49,'INGRESO INVENTARIO LTE3'!$C$34:$C$2651,A53))</f>
        <v xml:space="preserve"> </v>
      </c>
    </row>
    <row r="54" spans="1:12" ht="20.100000000000001" customHeight="1">
      <c r="A54" s="175" t="str">
        <f>IF((IFERROR(INDEX('INGRESO INVENTARIO LTE3'!$C$34:'INGRESO INVENTARIO LTE3'!$C$2602,MATCH(0,INDEX(COUNTIF($A$50:A53,'INGRESO INVENTARIO LTE3'!$C$34:'INGRESO INVENTARIO LTE3'!$C$2602),),)),""))=0," ",IFERROR(INDEX('INGRESO INVENTARIO LTE3'!$C$34:'INGRESO INVENTARIO LTE3'!$C$2602,MATCH(0,INDEX(COUNTIF($A$50:A53,'INGRESO INVENTARIO LTE3'!$C$34:'INGRESO INVENTARIO LTE3'!$C$2602),),)),""))</f>
        <v xml:space="preserve"> </v>
      </c>
      <c r="B54" s="175" t="str">
        <f>IF(A54=" "," ",COUNTIFS('INGRESO INVENTARIO LTE3'!$B$34:$B$2651,$B$49,'INGRESO INVENTARIO LTE3'!$C$34:$C$2651,A54))</f>
        <v xml:space="preserve"> </v>
      </c>
      <c r="C54" s="176" t="str">
        <f>IFERROR(AVERAGEIFS('INGRESO INVENTARIO LTE3'!$G$34:$G$2651,'INGRESO INVENTARIO LTE3'!$B$34:$B$2651,$B$49,'INGRESO INVENTARIO LTE3'!$C$34:$C$2651,A54)," ")</f>
        <v xml:space="preserve"> </v>
      </c>
      <c r="D54" s="176" t="str">
        <f>IF(A54=" "," ",SUMIFS('INGRESO INVENTARIO LTE3'!$G$34:$G$2651,'INGRESO INVENTARIO LTE3'!$B$34:$B$2651,$B$49,'INGRESO INVENTARIO LTE3'!$C$34:$C$2651,A54))</f>
        <v xml:space="preserve"> </v>
      </c>
      <c r="F54" s="177" t="str">
        <f>IF(A54=" "," ",COUNTIFS('INGRESO INVENTARIO LTE3'!$B$34:$B$2651,$F$49,'INGRESO INVENTARIO LTE3'!$C$34:$C$2651,A54))</f>
        <v xml:space="preserve"> </v>
      </c>
      <c r="G54" s="178" t="str">
        <f>IFERROR(AVERAGEIFS('INGRESO INVENTARIO LTE3'!$G$34:$G$2651,'INGRESO INVENTARIO LTE3'!$B$34:$B$2651,$F$49,'INGRESO INVENTARIO LTE3'!$C$34:$C$2651,A54)," ")</f>
        <v xml:space="preserve"> </v>
      </c>
      <c r="H54" s="178" t="str">
        <f>IF(A54=" "," ",SUMIFS('INGRESO INVENTARIO LTE3'!$G$34:$G$2651,'INGRESO INVENTARIO LTE3'!$B$34:$B$2651,$F$49,'INGRESO INVENTARIO LTE3'!$C$34:$C$2651,A54))</f>
        <v xml:space="preserve"> </v>
      </c>
    </row>
    <row r="55" spans="1:12" ht="20.100000000000001" customHeight="1">
      <c r="A55" s="175" t="str">
        <f>IF((IFERROR(INDEX('INGRESO INVENTARIO LTE3'!$C$34:'INGRESO INVENTARIO LTE3'!$C$2602,MATCH(0,INDEX(COUNTIF($A$50:A54,'INGRESO INVENTARIO LTE3'!$C$34:'INGRESO INVENTARIO LTE3'!$C$2602),),)),""))=0," ",IFERROR(INDEX('INGRESO INVENTARIO LTE3'!$C$34:'INGRESO INVENTARIO LTE3'!$C$2602,MATCH(0,INDEX(COUNTIF($A$50:A54,'INGRESO INVENTARIO LTE3'!$C$34:'INGRESO INVENTARIO LTE3'!$C$2602),),)),""))</f>
        <v xml:space="preserve"> </v>
      </c>
      <c r="B55" s="175" t="str">
        <f>IF(A55=" "," ",COUNTIFS('INGRESO INVENTARIO LTE3'!$B$34:$B$2651,$B$49,'INGRESO INVENTARIO LTE3'!$C$34:$C$2651,A55))</f>
        <v xml:space="preserve"> </v>
      </c>
      <c r="C55" s="176" t="str">
        <f>IFERROR(AVERAGEIFS('INGRESO INVENTARIO LTE3'!$G$34:$G$2651,'INGRESO INVENTARIO LTE3'!$B$34:$B$2651,$B$49,'INGRESO INVENTARIO LTE3'!$C$34:$C$2651,A55)," ")</f>
        <v xml:space="preserve"> </v>
      </c>
      <c r="D55" s="176" t="str">
        <f>IF(A55=" "," ",SUMIFS('INGRESO INVENTARIO LTE3'!$G$34:$G$2651,'INGRESO INVENTARIO LTE3'!$B$34:$B$2651,$B$49,'INGRESO INVENTARIO LTE3'!$C$34:$C$2651,A55))</f>
        <v xml:space="preserve"> </v>
      </c>
      <c r="F55" s="177" t="str">
        <f>IF(A55=" "," ",COUNTIFS('INGRESO INVENTARIO LTE3'!$B$34:$B$2651,$F$49,'INGRESO INVENTARIO LTE3'!$C$34:$C$2651,A55))</f>
        <v xml:space="preserve"> </v>
      </c>
      <c r="G55" s="178" t="str">
        <f>IFERROR(AVERAGEIFS('INGRESO INVENTARIO LTE3'!$G$34:$G$2651,'INGRESO INVENTARIO LTE3'!$B$34:$B$2651,$F$49,'INGRESO INVENTARIO LTE3'!$C$34:$C$2651,A55)," ")</f>
        <v xml:space="preserve"> </v>
      </c>
      <c r="H55" s="178" t="str">
        <f>IF(A55=" "," ",SUMIFS('INGRESO INVENTARIO LTE3'!$G$34:$G$2651,'INGRESO INVENTARIO LTE3'!$B$34:$B$2651,$F$49,'INGRESO INVENTARIO LTE3'!$C$34:$C$2651,A55))</f>
        <v xml:space="preserve"> </v>
      </c>
    </row>
    <row r="56" spans="1:12" ht="20.100000000000001" customHeight="1">
      <c r="A56" s="175" t="str">
        <f>IF((IFERROR(INDEX('INGRESO INVENTARIO LTE3'!$C$34:'INGRESO INVENTARIO LTE3'!$C$2602,MATCH(0,INDEX(COUNTIF($A$50:A55,'INGRESO INVENTARIO LTE3'!$C$34:'INGRESO INVENTARIO LTE3'!$C$2602),),)),""))=0," ",IFERROR(INDEX('INGRESO INVENTARIO LTE3'!$C$34:'INGRESO INVENTARIO LTE3'!$C$2602,MATCH(0,INDEX(COUNTIF($A$50:A55,'INGRESO INVENTARIO LTE3'!$C$34:'INGRESO INVENTARIO LTE3'!$C$2602),),)),""))</f>
        <v xml:space="preserve"> </v>
      </c>
      <c r="B56" s="175" t="str">
        <f>IF(A56=" "," ",COUNTIFS('INGRESO INVENTARIO LTE3'!$B$34:$B$2651,$B$49,'INGRESO INVENTARIO LTE3'!$C$34:$C$2651,A56))</f>
        <v xml:space="preserve"> </v>
      </c>
      <c r="C56" s="176" t="str">
        <f>IFERROR(AVERAGEIFS('INGRESO INVENTARIO LTE3'!$G$34:$G$2651,'INGRESO INVENTARIO LTE3'!$B$34:$B$2651,$B$49,'INGRESO INVENTARIO LTE3'!$C$34:$C$2651,A56)," ")</f>
        <v xml:space="preserve"> </v>
      </c>
      <c r="D56" s="176" t="str">
        <f>IF(A56=" "," ",SUMIFS('INGRESO INVENTARIO LTE3'!$G$34:$G$2651,'INGRESO INVENTARIO LTE3'!$B$34:$B$2651,$B$49,'INGRESO INVENTARIO LTE3'!$C$34:$C$2651,A56))</f>
        <v xml:space="preserve"> </v>
      </c>
      <c r="F56" s="177" t="str">
        <f>IF(A56=" "," ",COUNTIFS('INGRESO INVENTARIO LTE3'!$B$34:$B$2651,$F$49,'INGRESO INVENTARIO LTE3'!$C$34:$C$2651,A56))</f>
        <v xml:space="preserve"> </v>
      </c>
      <c r="G56" s="178" t="str">
        <f>IFERROR(AVERAGEIFS('INGRESO INVENTARIO LTE3'!$G$34:$G$2651,'INGRESO INVENTARIO LTE3'!$B$34:$B$2651,$F$49,'INGRESO INVENTARIO LTE3'!$C$34:$C$2651,A56)," ")</f>
        <v xml:space="preserve"> </v>
      </c>
      <c r="H56" s="178" t="str">
        <f>IF(A56=" "," ",SUMIFS('INGRESO INVENTARIO LTE3'!$G$34:$G$2651,'INGRESO INVENTARIO LTE3'!$B$34:$B$2651,$F$49,'INGRESO INVENTARIO LTE3'!$C$34:$C$2651,A56))</f>
        <v xml:space="preserve"> </v>
      </c>
    </row>
    <row r="57" spans="1:12" ht="20.100000000000001" customHeight="1">
      <c r="A57" s="175" t="str">
        <f>IF((IFERROR(INDEX('INGRESO INVENTARIO LTE3'!$C$34:'INGRESO INVENTARIO LTE3'!$C$2602,MATCH(0,INDEX(COUNTIF($A$50:A56,'INGRESO INVENTARIO LTE3'!$C$34:'INGRESO INVENTARIO LTE3'!$C$2602),),)),""))=0," ",IFERROR(INDEX('INGRESO INVENTARIO LTE3'!$C$34:'INGRESO INVENTARIO LTE3'!$C$2602,MATCH(0,INDEX(COUNTIF($A$50:A56,'INGRESO INVENTARIO LTE3'!$C$34:'INGRESO INVENTARIO LTE3'!$C$2602),),)),""))</f>
        <v xml:space="preserve"> </v>
      </c>
      <c r="B57" s="175" t="str">
        <f>IF(A57=" "," ",COUNTIFS('INGRESO INVENTARIO LTE3'!$B$34:$B$2651,$B$49,'INGRESO INVENTARIO LTE3'!$C$34:$C$2651,A57))</f>
        <v xml:space="preserve"> </v>
      </c>
      <c r="C57" s="176" t="str">
        <f>IFERROR(AVERAGEIFS('INGRESO INVENTARIO LTE3'!$G$34:$G$2651,'INGRESO INVENTARIO LTE3'!$B$34:$B$2651,$B$49,'INGRESO INVENTARIO LTE3'!$C$34:$C$2651,A57)," ")</f>
        <v xml:space="preserve"> </v>
      </c>
      <c r="D57" s="176" t="str">
        <f>IF(A57=" "," ",SUMIFS('INGRESO INVENTARIO LTE3'!$G$34:$G$2651,'INGRESO INVENTARIO LTE3'!$B$34:$B$2651,$B$49,'INGRESO INVENTARIO LTE3'!$C$34:$C$2651,A57))</f>
        <v xml:space="preserve"> </v>
      </c>
      <c r="F57" s="177" t="str">
        <f>IF(A57=" "," ",COUNTIFS('INGRESO INVENTARIO LTE3'!$B$34:$B$2651,$F$49,'INGRESO INVENTARIO LTE3'!$C$34:$C$2651,A57))</f>
        <v xml:space="preserve"> </v>
      </c>
      <c r="G57" s="178" t="str">
        <f>IFERROR(AVERAGEIFS('INGRESO INVENTARIO LTE3'!$G$34:$G$2651,'INGRESO INVENTARIO LTE3'!$B$34:$B$2651,$F$49,'INGRESO INVENTARIO LTE3'!$C$34:$C$2651,A57)," ")</f>
        <v xml:space="preserve"> </v>
      </c>
      <c r="H57" s="178" t="str">
        <f>IF(A57=" "," ",SUMIFS('INGRESO INVENTARIO LTE3'!$G$34:$G$2651,'INGRESO INVENTARIO LTE3'!$B$34:$B$2651,$F$49,'INGRESO INVENTARIO LTE3'!$C$34:$C$2651,A57))</f>
        <v xml:space="preserve"> </v>
      </c>
    </row>
    <row r="58" spans="1:12" ht="20.100000000000001" customHeight="1">
      <c r="A58" s="175" t="str">
        <f>IF((IFERROR(INDEX('INGRESO INVENTARIO LTE3'!$C$34:'INGRESO INVENTARIO LTE3'!$C$2602,MATCH(0,INDEX(COUNTIF($A$50:A57,'INGRESO INVENTARIO LTE3'!$C$34:'INGRESO INVENTARIO LTE3'!$C$2602),),)),""))=0," ",IFERROR(INDEX('INGRESO INVENTARIO LTE3'!$C$34:'INGRESO INVENTARIO LTE3'!$C$2602,MATCH(0,INDEX(COUNTIF($A$50:A57,'INGRESO INVENTARIO LTE3'!$C$34:'INGRESO INVENTARIO LTE3'!$C$2602),),)),""))</f>
        <v xml:space="preserve"> </v>
      </c>
      <c r="B58" s="175" t="str">
        <f>IF(A58=" "," ",COUNTIFS('INGRESO INVENTARIO LTE3'!$B$34:$B$2651,$B$49,'INGRESO INVENTARIO LTE3'!$C$34:$C$2651,A58))</f>
        <v xml:space="preserve"> </v>
      </c>
      <c r="C58" s="176" t="str">
        <f>IFERROR(AVERAGEIFS('INGRESO INVENTARIO LTE3'!$G$34:$G$2651,'INGRESO INVENTARIO LTE3'!$B$34:$B$2651,$B$49,'INGRESO INVENTARIO LTE3'!$C$34:$C$2651,A58)," ")</f>
        <v xml:space="preserve"> </v>
      </c>
      <c r="D58" s="176" t="str">
        <f>IF(A58=" "," ",SUMIFS('INGRESO INVENTARIO LTE3'!$G$34:$G$2651,'INGRESO INVENTARIO LTE3'!$B$34:$B$2651,$B$49,'INGRESO INVENTARIO LTE3'!$C$34:$C$2651,A58))</f>
        <v xml:space="preserve"> </v>
      </c>
      <c r="F58" s="177" t="str">
        <f>IF(A58=" "," ",COUNTIFS('INGRESO INVENTARIO LTE3'!$B$34:$B$2651,$F$49,'INGRESO INVENTARIO LTE3'!$C$34:$C$2651,A58))</f>
        <v xml:space="preserve"> </v>
      </c>
      <c r="G58" s="178" t="str">
        <f>IFERROR(AVERAGEIFS('INGRESO INVENTARIO LTE3'!$G$34:$G$2651,'INGRESO INVENTARIO LTE3'!$B$34:$B$2651,$F$49,'INGRESO INVENTARIO LTE3'!$C$34:$C$2651,A58)," ")</f>
        <v xml:space="preserve"> </v>
      </c>
      <c r="H58" s="178" t="str">
        <f>IF(A58=" "," ",SUMIFS('INGRESO INVENTARIO LTE3'!$G$34:$G$2651,'INGRESO INVENTARIO LTE3'!$B$34:$B$2651,$F$49,'INGRESO INVENTARIO LTE3'!$C$34:$C$2651,A58))</f>
        <v xml:space="preserve"> </v>
      </c>
    </row>
    <row r="59" spans="1:12" ht="20.100000000000001" customHeight="1">
      <c r="A59" s="175" t="str">
        <f>IF((IFERROR(INDEX('INGRESO INVENTARIO LTE3'!$C$34:'INGRESO INVENTARIO LTE3'!$C$2602,MATCH(0,INDEX(COUNTIF($A$50:A58,'INGRESO INVENTARIO LTE3'!$C$34:'INGRESO INVENTARIO LTE3'!$C$2602),),)),""))=0," ",IFERROR(INDEX('INGRESO INVENTARIO LTE3'!$C$34:'INGRESO INVENTARIO LTE3'!$C$2602,MATCH(0,INDEX(COUNTIF($A$50:A58,'INGRESO INVENTARIO LTE3'!$C$34:'INGRESO INVENTARIO LTE3'!$C$2602),),)),""))</f>
        <v xml:space="preserve"> </v>
      </c>
      <c r="B59" s="175" t="str">
        <f>IF(A59=" "," ",COUNTIFS('INGRESO INVENTARIO LTE3'!$B$34:$B$2651,$B$49,'INGRESO INVENTARIO LTE3'!$C$34:$C$2651,A59))</f>
        <v xml:space="preserve"> </v>
      </c>
      <c r="C59" s="176" t="str">
        <f>IFERROR(AVERAGEIFS('INGRESO INVENTARIO LTE3'!$G$34:$G$2651,'INGRESO INVENTARIO LTE3'!$B$34:$B$2651,$B$49,'INGRESO INVENTARIO LTE3'!$C$34:$C$2651,A59)," ")</f>
        <v xml:space="preserve"> </v>
      </c>
      <c r="D59" s="176" t="str">
        <f>IF(A59=" "," ",SUMIFS('INGRESO INVENTARIO LTE3'!$G$34:$G$2651,'INGRESO INVENTARIO LTE3'!$B$34:$B$2651,$B$49,'INGRESO INVENTARIO LTE3'!$C$34:$C$2651,A59))</f>
        <v xml:space="preserve"> </v>
      </c>
      <c r="F59" s="177" t="str">
        <f>IF(A59=" "," ",COUNTIFS('INGRESO INVENTARIO LTE3'!$B$34:$B$2651,$F$49,'INGRESO INVENTARIO LTE3'!$C$34:$C$2651,A59))</f>
        <v xml:space="preserve"> </v>
      </c>
      <c r="G59" s="178" t="str">
        <f>IFERROR(AVERAGEIFS('INGRESO INVENTARIO LTE3'!$G$34:$G$2651,'INGRESO INVENTARIO LTE3'!$B$34:$B$2651,$F$49,'INGRESO INVENTARIO LTE3'!$C$34:$C$2651,A59)," ")</f>
        <v xml:space="preserve"> </v>
      </c>
      <c r="H59" s="178" t="str">
        <f>IF(A59=" "," ",SUMIFS('INGRESO INVENTARIO LTE3'!$G$34:$G$2651,'INGRESO INVENTARIO LTE3'!$B$34:$B$2651,$F$49,'INGRESO INVENTARIO LTE3'!$C$34:$C$2651,A59))</f>
        <v xml:space="preserve"> </v>
      </c>
    </row>
    <row r="60" spans="1:12" ht="20.100000000000001" customHeight="1">
      <c r="A60" s="175" t="str">
        <f>IF((IFERROR(INDEX('INGRESO INVENTARIO LTE3'!$C$34:'INGRESO INVENTARIO LTE3'!$C$2602,MATCH(0,INDEX(COUNTIF($A$50:A59,'INGRESO INVENTARIO LTE3'!$C$34:'INGRESO INVENTARIO LTE3'!$C$2602),),)),""))=0," ",IFERROR(INDEX('INGRESO INVENTARIO LTE3'!$C$34:'INGRESO INVENTARIO LTE3'!$C$2602,MATCH(0,INDEX(COUNTIF($A$50:A59,'INGRESO INVENTARIO LTE3'!$C$34:'INGRESO INVENTARIO LTE3'!$C$2602),),)),""))</f>
        <v xml:space="preserve"> </v>
      </c>
      <c r="B60" s="175" t="str">
        <f>IF(A60=" "," ",COUNTIFS('INGRESO INVENTARIO LTE3'!$B$34:$B$2651,$B$49,'INGRESO INVENTARIO LTE3'!$C$34:$C$2651,A60))</f>
        <v xml:space="preserve"> </v>
      </c>
      <c r="C60" s="176" t="str">
        <f>IFERROR(AVERAGEIFS('INGRESO INVENTARIO LTE3'!$G$34:$G$2651,'INGRESO INVENTARIO LTE3'!$B$34:$B$2651,$B$49,'INGRESO INVENTARIO LTE3'!$C$34:$C$2651,A60)," ")</f>
        <v xml:space="preserve"> </v>
      </c>
      <c r="D60" s="176" t="str">
        <f>IF(A60=" "," ",SUMIFS('INGRESO INVENTARIO LTE3'!$G$34:$G$2651,'INGRESO INVENTARIO LTE3'!$B$34:$B$2651,$B$49,'INGRESO INVENTARIO LTE3'!$C$34:$C$2651,A60))</f>
        <v xml:space="preserve"> </v>
      </c>
      <c r="F60" s="177" t="str">
        <f>IF(A60=" "," ",COUNTIFS('INGRESO INVENTARIO LTE3'!$B$34:$B$2651,$F$49,'INGRESO INVENTARIO LTE3'!$C$34:$C$2651,A60))</f>
        <v xml:space="preserve"> </v>
      </c>
      <c r="G60" s="178" t="str">
        <f>IFERROR(AVERAGEIFS('INGRESO INVENTARIO LTE3'!$G$34:$G$2651,'INGRESO INVENTARIO LTE3'!$B$34:$B$2651,$F$49,'INGRESO INVENTARIO LTE3'!$C$34:$C$2651,A60)," ")</f>
        <v xml:space="preserve"> </v>
      </c>
      <c r="H60" s="178" t="str">
        <f>IF(A60=" "," ",SUMIFS('INGRESO INVENTARIO LTE3'!$G$34:$G$2651,'INGRESO INVENTARIO LTE3'!$B$34:$B$2651,$F$49,'INGRESO INVENTARIO LTE3'!$C$34:$C$2651,A60))</f>
        <v xml:space="preserve"> </v>
      </c>
    </row>
    <row r="61" spans="1:12" ht="20.100000000000001" customHeight="1">
      <c r="A61" s="175" t="str">
        <f>IF((IFERROR(INDEX('INGRESO INVENTARIO LTE3'!$C$34:'INGRESO INVENTARIO LTE3'!$C$2602,MATCH(0,INDEX(COUNTIF($A$50:A60,'INGRESO INVENTARIO LTE3'!$C$34:'INGRESO INVENTARIO LTE3'!$C$2602),),)),""))=0," ",IFERROR(INDEX('INGRESO INVENTARIO LTE3'!$C$34:'INGRESO INVENTARIO LTE3'!$C$2602,MATCH(0,INDEX(COUNTIF($A$50:A60,'INGRESO INVENTARIO LTE3'!$C$34:'INGRESO INVENTARIO LTE3'!$C$2602),),)),""))</f>
        <v xml:space="preserve"> </v>
      </c>
      <c r="B61" s="175" t="str">
        <f>IF(A61=" "," ",COUNTIFS('INGRESO INVENTARIO LTE3'!$B$34:$B$2651,$B$49,'INGRESO INVENTARIO LTE3'!$C$34:$C$2651,A61))</f>
        <v xml:space="preserve"> </v>
      </c>
      <c r="C61" s="176" t="str">
        <f>IFERROR(AVERAGEIFS('INGRESO INVENTARIO LTE3'!$G$34:$G$2651,'INGRESO INVENTARIO LTE3'!$B$34:$B$2651,$B$49,'INGRESO INVENTARIO LTE3'!$C$34:$C$2651,A61)," ")</f>
        <v xml:space="preserve"> </v>
      </c>
      <c r="D61" s="176" t="str">
        <f>IF(A61=" "," ",SUMIFS('INGRESO INVENTARIO LTE3'!$G$34:$G$2651,'INGRESO INVENTARIO LTE3'!$B$34:$B$2651,$B$49,'INGRESO INVENTARIO LTE3'!$C$34:$C$2651,A61))</f>
        <v xml:space="preserve"> </v>
      </c>
      <c r="F61" s="177" t="str">
        <f>IF(A61=" "," ",COUNTIFS('INGRESO INVENTARIO LTE3'!$B$34:$B$2651,$F$49,'INGRESO INVENTARIO LTE3'!$C$34:$C$2651,A61))</f>
        <v xml:space="preserve"> </v>
      </c>
      <c r="G61" s="178" t="str">
        <f>IFERROR(AVERAGEIFS('INGRESO INVENTARIO LTE3'!$G$34:$G$2651,'INGRESO INVENTARIO LTE3'!$B$34:$B$2651,$F$49,'INGRESO INVENTARIO LTE3'!$C$34:$C$2651,A61)," ")</f>
        <v xml:space="preserve"> </v>
      </c>
      <c r="H61" s="178" t="str">
        <f>IF(A61=" "," ",SUMIFS('INGRESO INVENTARIO LTE3'!$G$34:$G$2651,'INGRESO INVENTARIO LTE3'!$B$34:$B$2651,$F$49,'INGRESO INVENTARIO LTE3'!$C$34:$C$2651,A61))</f>
        <v xml:space="preserve"> </v>
      </c>
    </row>
    <row r="62" spans="1:12" ht="20.100000000000001" customHeight="1">
      <c r="A62" s="175" t="str">
        <f>IF((IFERROR(INDEX('INGRESO INVENTARIO LTE3'!$C$34:'INGRESO INVENTARIO LTE3'!$C$2602,MATCH(0,INDEX(COUNTIF($A$50:A61,'INGRESO INVENTARIO LTE3'!$C$34:'INGRESO INVENTARIO LTE3'!$C$2602),),)),""))=0," ",IFERROR(INDEX('INGRESO INVENTARIO LTE3'!$C$34:'INGRESO INVENTARIO LTE3'!$C$2602,MATCH(0,INDEX(COUNTIF($A$50:A61,'INGRESO INVENTARIO LTE3'!$C$34:'INGRESO INVENTARIO LTE3'!$C$2602),),)),""))</f>
        <v xml:space="preserve"> </v>
      </c>
      <c r="B62" s="175" t="str">
        <f>IF(A62=" "," ",COUNTIFS('INGRESO INVENTARIO LTE3'!$B$34:$B$2651,$B$49,'INGRESO INVENTARIO LTE3'!$C$34:$C$2651,A62))</f>
        <v xml:space="preserve"> </v>
      </c>
      <c r="C62" s="176" t="str">
        <f>IFERROR(AVERAGEIFS('INGRESO INVENTARIO LTE3'!$G$34:$G$2651,'INGRESO INVENTARIO LTE3'!$B$34:$B$2651,$B$49,'INGRESO INVENTARIO LTE3'!$C$34:$C$2651,A62)," ")</f>
        <v xml:space="preserve"> </v>
      </c>
      <c r="D62" s="176" t="str">
        <f>IF(A62=" "," ",SUMIFS('INGRESO INVENTARIO LTE3'!$G$34:$G$2651,'INGRESO INVENTARIO LTE3'!$B$34:$B$2651,$B$49,'INGRESO INVENTARIO LTE3'!$C$34:$C$2651,A62))</f>
        <v xml:space="preserve"> </v>
      </c>
      <c r="F62" s="177" t="str">
        <f>IF(A62=" "," ",COUNTIFS('INGRESO INVENTARIO LTE3'!$B$34:$B$2651,$F$49,'INGRESO INVENTARIO LTE3'!$C$34:$C$2651,A62))</f>
        <v xml:space="preserve"> </v>
      </c>
      <c r="G62" s="178" t="str">
        <f>IFERROR(AVERAGEIFS('INGRESO INVENTARIO LTE3'!$G$34:$G$2651,'INGRESO INVENTARIO LTE3'!$B$34:$B$2651,$F$49,'INGRESO INVENTARIO LTE3'!$C$34:$C$2651,A62)," ")</f>
        <v xml:space="preserve"> </v>
      </c>
      <c r="H62" s="178" t="str">
        <f>IF(A62=" "," ",SUMIFS('INGRESO INVENTARIO LTE3'!$G$34:$G$2651,'INGRESO INVENTARIO LTE3'!$B$34:$B$2651,$F$49,'INGRESO INVENTARIO LTE3'!$C$34:$C$2651,A62))</f>
        <v xml:space="preserve"> </v>
      </c>
    </row>
    <row r="63" spans="1:12" ht="20.100000000000001" customHeight="1">
      <c r="A63" s="175" t="str">
        <f>IF((IFERROR(INDEX('INGRESO INVENTARIO LTE3'!$C$34:'INGRESO INVENTARIO LTE3'!$C$2602,MATCH(0,INDEX(COUNTIF($A$50:A62,'INGRESO INVENTARIO LTE3'!$C$34:'INGRESO INVENTARIO LTE3'!$C$2602),),)),""))=0," ",IFERROR(INDEX('INGRESO INVENTARIO LTE3'!$C$34:'INGRESO INVENTARIO LTE3'!$C$2602,MATCH(0,INDEX(COUNTIF($A$50:A62,'INGRESO INVENTARIO LTE3'!$C$34:'INGRESO INVENTARIO LTE3'!$C$2602),),)),""))</f>
        <v xml:space="preserve"> </v>
      </c>
      <c r="B63" s="175" t="str">
        <f>IF(A63=" "," ",COUNTIFS('INGRESO INVENTARIO LTE3'!$B$34:$B$2651,$B$49,'INGRESO INVENTARIO LTE3'!$C$34:$C$2651,A63))</f>
        <v xml:space="preserve"> </v>
      </c>
      <c r="C63" s="176" t="str">
        <f>IFERROR(AVERAGEIFS('INGRESO INVENTARIO LTE3'!$G$34:$G$2651,'INGRESO INVENTARIO LTE3'!$B$34:$B$2651,$B$49,'INGRESO INVENTARIO LTE3'!$C$34:$C$2651,A63)," ")</f>
        <v xml:space="preserve"> </v>
      </c>
      <c r="D63" s="176" t="str">
        <f>IF(A63=" "," ",SUMIFS('INGRESO INVENTARIO LTE3'!$G$34:$G$2651,'INGRESO INVENTARIO LTE3'!$B$34:$B$2651,$B$49,'INGRESO INVENTARIO LTE3'!$C$34:$C$2651,A63))</f>
        <v xml:space="preserve"> </v>
      </c>
      <c r="F63" s="177" t="str">
        <f>IF(A63=" "," ",COUNTIFS('INGRESO INVENTARIO LTE3'!$B$34:$B$2651,$F$49,'INGRESO INVENTARIO LTE3'!$C$34:$C$2651,A63))</f>
        <v xml:space="preserve"> </v>
      </c>
      <c r="G63" s="178" t="str">
        <f>IFERROR(AVERAGEIFS('INGRESO INVENTARIO LTE3'!$G$34:$G$2651,'INGRESO INVENTARIO LTE3'!$B$34:$B$2651,$F$49,'INGRESO INVENTARIO LTE3'!$C$34:$C$2651,A63)," ")</f>
        <v xml:space="preserve"> </v>
      </c>
      <c r="H63" s="178" t="str">
        <f>IF(A63=" "," ",SUMIFS('INGRESO INVENTARIO LTE3'!$G$34:$G$2651,'INGRESO INVENTARIO LTE3'!$B$34:$B$2651,$F$49,'INGRESO INVENTARIO LTE3'!$C$34:$C$2651,A63))</f>
        <v xml:space="preserve"> </v>
      </c>
    </row>
    <row r="64" spans="1:12" ht="20.100000000000001" customHeight="1">
      <c r="A64" s="175" t="str">
        <f>IF((IFERROR(INDEX('INGRESO INVENTARIO LTE3'!$C$34:'INGRESO INVENTARIO LTE3'!$C$2602,MATCH(0,INDEX(COUNTIF($A$50:A63,'INGRESO INVENTARIO LTE3'!$C$34:'INGRESO INVENTARIO LTE3'!$C$2602),),)),""))=0," ",IFERROR(INDEX('INGRESO INVENTARIO LTE3'!$C$34:'INGRESO INVENTARIO LTE3'!$C$2602,MATCH(0,INDEX(COUNTIF($A$50:A63,'INGRESO INVENTARIO LTE3'!$C$34:'INGRESO INVENTARIO LTE3'!$C$2602),),)),""))</f>
        <v xml:space="preserve"> </v>
      </c>
      <c r="B64" s="175" t="str">
        <f>IF(A64=" "," ",COUNTIFS('INGRESO INVENTARIO LTE3'!$B$34:$B$2651,$B$49,'INGRESO INVENTARIO LTE3'!$C$34:$C$2651,A64))</f>
        <v xml:space="preserve"> </v>
      </c>
      <c r="C64" s="176" t="str">
        <f>IFERROR(AVERAGEIFS('INGRESO INVENTARIO LTE3'!$G$34:$G$2651,'INGRESO INVENTARIO LTE3'!$B$34:$B$2651,$B$49,'INGRESO INVENTARIO LTE3'!$C$34:$C$2651,A64)," ")</f>
        <v xml:space="preserve"> </v>
      </c>
      <c r="D64" s="176" t="str">
        <f>IF(A64=" "," ",SUMIFS('INGRESO INVENTARIO LTE3'!$G$34:$G$2651,'INGRESO INVENTARIO LTE3'!$B$34:$B$2651,$B$49,'INGRESO INVENTARIO LTE3'!$C$34:$C$2651,A64))</f>
        <v xml:space="preserve"> </v>
      </c>
      <c r="F64" s="177" t="str">
        <f>IF(A64=" "," ",COUNTIFS('INGRESO INVENTARIO LTE3'!$B$34:$B$2651,$F$49,'INGRESO INVENTARIO LTE3'!$C$34:$C$2651,A64))</f>
        <v xml:space="preserve"> </v>
      </c>
      <c r="G64" s="178" t="str">
        <f>IFERROR(AVERAGEIFS('INGRESO INVENTARIO LTE3'!$G$34:$G$2651,'INGRESO INVENTARIO LTE3'!$B$34:$B$2651,$F$49,'INGRESO INVENTARIO LTE3'!$C$34:$C$2651,A64)," ")</f>
        <v xml:space="preserve"> </v>
      </c>
      <c r="H64" s="178" t="str">
        <f>IF(A64=" "," ",SUMIFS('INGRESO INVENTARIO LTE3'!$G$34:$G$2651,'INGRESO INVENTARIO LTE3'!$B$34:$B$2651,$F$49,'INGRESO INVENTARIO LTE3'!$C$34:$C$2651,A64))</f>
        <v xml:space="preserve"> </v>
      </c>
    </row>
    <row r="65" spans="1:8" ht="20.100000000000001" customHeight="1">
      <c r="A65" s="175" t="str">
        <f>IF((IFERROR(INDEX('INGRESO INVENTARIO LTE3'!$C$34:'INGRESO INVENTARIO LTE3'!$C$2602,MATCH(0,INDEX(COUNTIF($A$50:A64,'INGRESO INVENTARIO LTE3'!$C$34:'INGRESO INVENTARIO LTE3'!$C$2602),),)),""))=0," ",IFERROR(INDEX('INGRESO INVENTARIO LTE3'!$C$34:'INGRESO INVENTARIO LTE3'!$C$2602,MATCH(0,INDEX(COUNTIF($A$50:A64,'INGRESO INVENTARIO LTE3'!$C$34:'INGRESO INVENTARIO LTE3'!$C$2602),),)),""))</f>
        <v xml:space="preserve"> </v>
      </c>
      <c r="B65" s="175" t="str">
        <f>IF(A65=" "," ",COUNTIFS('INGRESO INVENTARIO LTE3'!$B$34:$B$2651,$B$49,'INGRESO INVENTARIO LTE3'!$C$34:$C$2651,A65))</f>
        <v xml:space="preserve"> </v>
      </c>
      <c r="C65" s="176" t="str">
        <f>IFERROR(AVERAGEIFS('INGRESO INVENTARIO LTE3'!$G$34:$G$2651,'INGRESO INVENTARIO LTE3'!$B$34:$B$2651,$B$49,'INGRESO INVENTARIO LTE3'!$C$34:$C$2651,A65)," ")</f>
        <v xml:space="preserve"> </v>
      </c>
      <c r="D65" s="176" t="str">
        <f>IF(A65=" "," ",SUMIFS('INGRESO INVENTARIO LTE3'!$G$34:$G$2651,'INGRESO INVENTARIO LTE3'!$B$34:$B$2651,$B$49,'INGRESO INVENTARIO LTE3'!$C$34:$C$2651,A65))</f>
        <v xml:space="preserve"> </v>
      </c>
      <c r="F65" s="177" t="str">
        <f>IF(A65=" "," ",COUNTIFS('INGRESO INVENTARIO LTE3'!$B$34:$B$2651,$F$49,'INGRESO INVENTARIO LTE3'!$C$34:$C$2651,A65))</f>
        <v xml:space="preserve"> </v>
      </c>
      <c r="G65" s="178" t="str">
        <f>IFERROR(AVERAGEIFS('INGRESO INVENTARIO LTE3'!$G$34:$G$2651,'INGRESO INVENTARIO LTE3'!$B$34:$B$2651,$F$49,'INGRESO INVENTARIO LTE3'!$C$34:$C$2651,A65)," ")</f>
        <v xml:space="preserve"> </v>
      </c>
      <c r="H65" s="178" t="str">
        <f>IF(A65=" "," ",SUMIFS('INGRESO INVENTARIO LTE3'!$G$34:$G$2651,'INGRESO INVENTARIO LTE3'!$B$34:$B$2651,$F$49,'INGRESO INVENTARIO LTE3'!$C$34:$C$2651,A65))</f>
        <v xml:space="preserve"> </v>
      </c>
    </row>
    <row r="66" spans="1:8" ht="20.100000000000001" customHeight="1">
      <c r="A66" s="175" t="str">
        <f>IF((IFERROR(INDEX('INGRESO INVENTARIO LTE3'!$C$34:'INGRESO INVENTARIO LTE3'!$C$2602,MATCH(0,INDEX(COUNTIF($A$50:A65,'INGRESO INVENTARIO LTE3'!$C$34:'INGRESO INVENTARIO LTE3'!$C$2602),),)),""))=0," ",IFERROR(INDEX('INGRESO INVENTARIO LTE3'!$C$34:'INGRESO INVENTARIO LTE3'!$C$2602,MATCH(0,INDEX(COUNTIF($A$50:A65,'INGRESO INVENTARIO LTE3'!$C$34:'INGRESO INVENTARIO LTE3'!$C$2602),),)),""))</f>
        <v xml:space="preserve"> </v>
      </c>
      <c r="B66" s="175" t="str">
        <f>IF(A66=" "," ",COUNTIFS('INGRESO INVENTARIO LTE3'!$B$34:$B$2651,$B$49,'INGRESO INVENTARIO LTE3'!$C$34:$C$2651,A66))</f>
        <v xml:space="preserve"> </v>
      </c>
      <c r="C66" s="176" t="str">
        <f>IFERROR(AVERAGEIFS('INGRESO INVENTARIO LTE3'!$G$34:$G$2651,'INGRESO INVENTARIO LTE3'!$B$34:$B$2651,$B$49,'INGRESO INVENTARIO LTE3'!$C$34:$C$2651,A66)," ")</f>
        <v xml:space="preserve"> </v>
      </c>
      <c r="D66" s="176" t="str">
        <f>IF(A66=" "," ",SUMIFS('INGRESO INVENTARIO LTE3'!$G$34:$G$2651,'INGRESO INVENTARIO LTE3'!$B$34:$B$2651,$B$49,'INGRESO INVENTARIO LTE3'!$C$34:$C$2651,A66))</f>
        <v xml:space="preserve"> </v>
      </c>
      <c r="F66" s="177" t="str">
        <f>IF(A66=" "," ",COUNTIFS('INGRESO INVENTARIO LTE3'!$B$34:$B$2651,$F$49,'INGRESO INVENTARIO LTE3'!$C$34:$C$2651,A66))</f>
        <v xml:space="preserve"> </v>
      </c>
      <c r="G66" s="178" t="str">
        <f>IFERROR(AVERAGEIFS('INGRESO INVENTARIO LTE3'!$G$34:$G$2651,'INGRESO INVENTARIO LTE3'!$B$34:$B$2651,$F$49,'INGRESO INVENTARIO LTE3'!$C$34:$C$2651,A66)," ")</f>
        <v xml:space="preserve"> </v>
      </c>
      <c r="H66" s="178" t="str">
        <f>IF(A66=" "," ",SUMIFS('INGRESO INVENTARIO LTE3'!$G$34:$G$2651,'INGRESO INVENTARIO LTE3'!$B$34:$B$2651,$F$49,'INGRESO INVENTARIO LTE3'!$C$34:$C$2651,A66))</f>
        <v xml:space="preserve"> </v>
      </c>
    </row>
    <row r="67" spans="1:8" ht="20.100000000000001" customHeight="1">
      <c r="A67" s="175" t="str">
        <f>IF((IFERROR(INDEX('INGRESO INVENTARIO LTE3'!$C$34:'INGRESO INVENTARIO LTE3'!$C$2602,MATCH(0,INDEX(COUNTIF($A$50:A66,'INGRESO INVENTARIO LTE3'!$C$34:'INGRESO INVENTARIO LTE3'!$C$2602),),)),""))=0," ",IFERROR(INDEX('INGRESO INVENTARIO LTE3'!$C$34:'INGRESO INVENTARIO LTE3'!$C$2602,MATCH(0,INDEX(COUNTIF($A$50:A66,'INGRESO INVENTARIO LTE3'!$C$34:'INGRESO INVENTARIO LTE3'!$C$2602),),)),""))</f>
        <v xml:space="preserve"> </v>
      </c>
      <c r="B67" s="175" t="str">
        <f>IF(A67=" "," ",COUNTIFS('INGRESO INVENTARIO LTE3'!$B$34:$B$2651,$B$49,'INGRESO INVENTARIO LTE3'!$C$34:$C$2651,A67))</f>
        <v xml:space="preserve"> </v>
      </c>
      <c r="C67" s="176" t="str">
        <f>IFERROR(AVERAGEIFS('INGRESO INVENTARIO LTE3'!$G$34:$G$2651,'INGRESO INVENTARIO LTE3'!$B$34:$B$2651,$B$49,'INGRESO INVENTARIO LTE3'!$C$34:$C$2651,A67)," ")</f>
        <v xml:space="preserve"> </v>
      </c>
      <c r="D67" s="176" t="str">
        <f>IF(A67=" "," ",SUMIFS('INGRESO INVENTARIO LTE3'!$G$34:$G$2651,'INGRESO INVENTARIO LTE3'!$B$34:$B$2651,$B$49,'INGRESO INVENTARIO LTE3'!$C$34:$C$2651,A67))</f>
        <v xml:space="preserve"> </v>
      </c>
      <c r="F67" s="177" t="str">
        <f>IF(A67=" "," ",COUNTIFS('INGRESO INVENTARIO LTE3'!$B$34:$B$2651,$F$49,'INGRESO INVENTARIO LTE3'!$C$34:$C$2651,A67))</f>
        <v xml:space="preserve"> </v>
      </c>
      <c r="G67" s="178" t="str">
        <f>IFERROR(AVERAGEIFS('INGRESO INVENTARIO LTE3'!$G$34:$G$2651,'INGRESO INVENTARIO LTE3'!$B$34:$B$2651,$F$49,'INGRESO INVENTARIO LTE3'!$C$34:$C$2651,A67)," ")</f>
        <v xml:space="preserve"> </v>
      </c>
      <c r="H67" s="178" t="str">
        <f>IF(A67=" "," ",SUMIFS('INGRESO INVENTARIO LTE3'!$G$34:$G$2651,'INGRESO INVENTARIO LTE3'!$B$34:$B$2651,$F$49,'INGRESO INVENTARIO LTE3'!$C$34:$C$2651,A67))</f>
        <v xml:space="preserve"> </v>
      </c>
    </row>
    <row r="68" spans="1:8" ht="20.100000000000001" customHeight="1">
      <c r="A68" s="175" t="str">
        <f>IF((IFERROR(INDEX('INGRESO INVENTARIO LTE3'!$C$34:'INGRESO INVENTARIO LTE3'!$C$2602,MATCH(0,INDEX(COUNTIF($A$50:A67,'INGRESO INVENTARIO LTE3'!$C$34:'INGRESO INVENTARIO LTE3'!$C$2602),),)),""))=0," ",IFERROR(INDEX('INGRESO INVENTARIO LTE3'!$C$34:'INGRESO INVENTARIO LTE3'!$C$2602,MATCH(0,INDEX(COUNTIF($A$50:A67,'INGRESO INVENTARIO LTE3'!$C$34:'INGRESO INVENTARIO LTE3'!$C$2602),),)),""))</f>
        <v xml:space="preserve"> </v>
      </c>
      <c r="B68" s="175" t="str">
        <f>IF(A68=" "," ",COUNTIFS('INGRESO INVENTARIO LTE3'!$B$34:$B$2651,$B$49,'INGRESO INVENTARIO LTE3'!$C$34:$C$2651,A68))</f>
        <v xml:space="preserve"> </v>
      </c>
      <c r="C68" s="176" t="str">
        <f>IFERROR(AVERAGEIFS('INGRESO INVENTARIO LTE3'!$G$34:$G$2651,'INGRESO INVENTARIO LTE3'!$B$34:$B$2651,$B$49,'INGRESO INVENTARIO LTE3'!$C$34:$C$2651,A68)," ")</f>
        <v xml:space="preserve"> </v>
      </c>
      <c r="D68" s="176" t="str">
        <f>IF(A68=" "," ",SUMIFS('INGRESO INVENTARIO LTE3'!$G$34:$G$2651,'INGRESO INVENTARIO LTE3'!$B$34:$B$2651,$B$49,'INGRESO INVENTARIO LTE3'!$C$34:$C$2651,A68))</f>
        <v xml:space="preserve"> </v>
      </c>
      <c r="F68" s="177" t="str">
        <f>IF(A68=" "," ",COUNTIFS('INGRESO INVENTARIO LTE3'!$B$34:$B$2651,$F$49,'INGRESO INVENTARIO LTE3'!$C$34:$C$2651,A68))</f>
        <v xml:space="preserve"> </v>
      </c>
      <c r="G68" s="178" t="str">
        <f>IFERROR(AVERAGEIFS('INGRESO INVENTARIO LTE3'!$G$34:$G$2651,'INGRESO INVENTARIO LTE3'!$B$34:$B$2651,$F$49,'INGRESO INVENTARIO LTE3'!$C$34:$C$2651,A68)," ")</f>
        <v xml:space="preserve"> </v>
      </c>
      <c r="H68" s="178" t="str">
        <f>IF(A68=" "," ",SUMIFS('INGRESO INVENTARIO LTE3'!$G$34:$G$2651,'INGRESO INVENTARIO LTE3'!$B$34:$B$2651,$F$49,'INGRESO INVENTARIO LTE3'!$C$34:$C$2651,A68))</f>
        <v xml:space="preserve"> </v>
      </c>
    </row>
    <row r="69" spans="1:8" ht="20.100000000000001" customHeight="1">
      <c r="A69" s="175" t="str">
        <f>IF((IFERROR(INDEX('INGRESO INVENTARIO LTE3'!$C$34:'INGRESO INVENTARIO LTE3'!$C$2602,MATCH(0,INDEX(COUNTIF($A$50:A68,'INGRESO INVENTARIO LTE3'!$C$34:'INGRESO INVENTARIO LTE3'!$C$2602),),)),""))=0," ",IFERROR(INDEX('INGRESO INVENTARIO LTE3'!$C$34:'INGRESO INVENTARIO LTE3'!$C$2602,MATCH(0,INDEX(COUNTIF($A$50:A68,'INGRESO INVENTARIO LTE3'!$C$34:'INGRESO INVENTARIO LTE3'!$C$2602),),)),""))</f>
        <v xml:space="preserve"> </v>
      </c>
      <c r="B69" s="175" t="str">
        <f>IF(A69=" "," ",COUNTIFS('INGRESO INVENTARIO LTE3'!$B$34:$B$2651,$B$49,'INGRESO INVENTARIO LTE3'!$C$34:$C$2651,A69))</f>
        <v xml:space="preserve"> </v>
      </c>
      <c r="C69" s="176" t="str">
        <f>IFERROR(AVERAGEIFS('INGRESO INVENTARIO LTE3'!$G$34:$G$2651,'INGRESO INVENTARIO LTE3'!$B$34:$B$2651,$B$49,'INGRESO INVENTARIO LTE3'!$C$34:$C$2651,A69)," ")</f>
        <v xml:space="preserve"> </v>
      </c>
      <c r="D69" s="176" t="str">
        <f>IF(A69=" "," ",SUMIFS('INGRESO INVENTARIO LTE3'!$G$34:$G$2651,'INGRESO INVENTARIO LTE3'!$B$34:$B$2651,$B$49,'INGRESO INVENTARIO LTE3'!$C$34:$C$2651,A69))</f>
        <v xml:space="preserve"> </v>
      </c>
      <c r="F69" s="177" t="str">
        <f>IF(A69=" "," ",COUNTIFS('INGRESO INVENTARIO LTE3'!$B$34:$B$2651,$F$49,'INGRESO INVENTARIO LTE3'!$C$34:$C$2651,A69))</f>
        <v xml:space="preserve"> </v>
      </c>
      <c r="G69" s="178" t="str">
        <f>IFERROR(AVERAGEIFS('INGRESO INVENTARIO LTE3'!$G$34:$G$2651,'INGRESO INVENTARIO LTE3'!$B$34:$B$2651,$F$49,'INGRESO INVENTARIO LTE3'!$C$34:$C$2651,A69)," ")</f>
        <v xml:space="preserve"> </v>
      </c>
      <c r="H69" s="178" t="str">
        <f>IF(A69=" "," ",SUMIFS('INGRESO INVENTARIO LTE3'!$G$34:$G$2651,'INGRESO INVENTARIO LTE3'!$B$34:$B$2651,$F$49,'INGRESO INVENTARIO LTE3'!$C$34:$C$2651,A69))</f>
        <v xml:space="preserve"> </v>
      </c>
    </row>
    <row r="70" spans="1:8" ht="20.100000000000001" customHeight="1">
      <c r="A70" s="175" t="str">
        <f>IF((IFERROR(INDEX('INGRESO INVENTARIO LTE3'!$C$34:'INGRESO INVENTARIO LTE3'!$C$2602,MATCH(0,INDEX(COUNTIF($A$50:A69,'INGRESO INVENTARIO LTE3'!$C$34:'INGRESO INVENTARIO LTE3'!$C$2602),),)),""))=0," ",IFERROR(INDEX('INGRESO INVENTARIO LTE3'!$C$34:'INGRESO INVENTARIO LTE3'!$C$2602,MATCH(0,INDEX(COUNTIF($A$50:A69,'INGRESO INVENTARIO LTE3'!$C$34:'INGRESO INVENTARIO LTE3'!$C$2602),),)),""))</f>
        <v xml:space="preserve"> </v>
      </c>
      <c r="B70" s="175" t="str">
        <f>IF(A70=" "," ",COUNTIFS('INGRESO INVENTARIO LTE3'!$B$34:$B$2651,$B$49,'INGRESO INVENTARIO LTE3'!$C$34:$C$2651,A70))</f>
        <v xml:space="preserve"> </v>
      </c>
      <c r="C70" s="176" t="str">
        <f>IFERROR(AVERAGEIFS('INGRESO INVENTARIO LTE3'!$G$34:$G$2651,'INGRESO INVENTARIO LTE3'!$B$34:$B$2651,$B$49,'INGRESO INVENTARIO LTE3'!$C$34:$C$2651,A70)," ")</f>
        <v xml:space="preserve"> </v>
      </c>
      <c r="D70" s="176" t="str">
        <f>IF(A70=" "," ",SUMIFS('INGRESO INVENTARIO LTE3'!$G$34:$G$2651,'INGRESO INVENTARIO LTE3'!$B$34:$B$2651,$B$49,'INGRESO INVENTARIO LTE3'!$C$34:$C$2651,A70))</f>
        <v xml:space="preserve"> </v>
      </c>
      <c r="F70" s="177" t="str">
        <f>IF(A70=" "," ",COUNTIFS('INGRESO INVENTARIO LTE3'!$B$34:$B$2651,$F$49,'INGRESO INVENTARIO LTE3'!$C$34:$C$2651,A70))</f>
        <v xml:space="preserve"> </v>
      </c>
      <c r="G70" s="178" t="str">
        <f>IFERROR(AVERAGEIFS('INGRESO INVENTARIO LTE3'!$G$34:$G$2651,'INGRESO INVENTARIO LTE3'!$B$34:$B$2651,$F$49,'INGRESO INVENTARIO LTE3'!$C$34:$C$2651,A70)," ")</f>
        <v xml:space="preserve"> </v>
      </c>
      <c r="H70" s="178" t="str">
        <f>IF(A70=" "," ",SUMIFS('INGRESO INVENTARIO LTE3'!$G$34:$G$2651,'INGRESO INVENTARIO LTE3'!$B$34:$B$2651,$F$49,'INGRESO INVENTARIO LTE3'!$C$34:$C$2651,A70))</f>
        <v xml:space="preserve"> </v>
      </c>
    </row>
    <row r="71" spans="1:8" ht="20.100000000000001" customHeight="1">
      <c r="A71" s="175" t="str">
        <f>IF((IFERROR(INDEX('INGRESO INVENTARIO LTE3'!$C$34:'INGRESO INVENTARIO LTE3'!$C$2602,MATCH(0,INDEX(COUNTIF($A$50:A70,'INGRESO INVENTARIO LTE3'!$C$34:'INGRESO INVENTARIO LTE3'!$C$2602),),)),""))=0," ",IFERROR(INDEX('INGRESO INVENTARIO LTE3'!$C$34:'INGRESO INVENTARIO LTE3'!$C$2602,MATCH(0,INDEX(COUNTIF($A$50:A70,'INGRESO INVENTARIO LTE3'!$C$34:'INGRESO INVENTARIO LTE3'!$C$2602),),)),""))</f>
        <v xml:space="preserve"> </v>
      </c>
      <c r="B71" s="175" t="str">
        <f>IF(A71=" "," ",COUNTIFS('INGRESO INVENTARIO LTE3'!$B$34:$B$2651,$B$49,'INGRESO INVENTARIO LTE3'!$C$34:$C$2651,A71))</f>
        <v xml:space="preserve"> </v>
      </c>
      <c r="C71" s="176" t="str">
        <f>IFERROR(AVERAGEIFS('INGRESO INVENTARIO LTE3'!$G$34:$G$2651,'INGRESO INVENTARIO LTE3'!$B$34:$B$2651,$B$49,'INGRESO INVENTARIO LTE3'!$C$34:$C$2651,A71)," ")</f>
        <v xml:space="preserve"> </v>
      </c>
      <c r="D71" s="176" t="str">
        <f>IF(A71=" "," ",SUMIFS('INGRESO INVENTARIO LTE3'!$G$34:$G$2651,'INGRESO INVENTARIO LTE3'!$B$34:$B$2651,$B$49,'INGRESO INVENTARIO LTE3'!$C$34:$C$2651,A71))</f>
        <v xml:space="preserve"> </v>
      </c>
      <c r="F71" s="177" t="str">
        <f>IF(A71=" "," ",COUNTIFS('INGRESO INVENTARIO LTE3'!$B$34:$B$2651,$F$49,'INGRESO INVENTARIO LTE3'!$C$34:$C$2651,A71))</f>
        <v xml:space="preserve"> </v>
      </c>
      <c r="G71" s="178" t="str">
        <f>IFERROR(AVERAGEIFS('INGRESO INVENTARIO LTE3'!$G$34:$G$2651,'INGRESO INVENTARIO LTE3'!$B$34:$B$2651,$F$49,'INGRESO INVENTARIO LTE3'!$C$34:$C$2651,A71)," ")</f>
        <v xml:space="preserve"> </v>
      </c>
      <c r="H71" s="178" t="str">
        <f>IF(A71=" "," ",SUMIFS('INGRESO INVENTARIO LTE3'!$G$34:$G$2651,'INGRESO INVENTARIO LTE3'!$B$34:$B$2651,$F$49,'INGRESO INVENTARIO LTE3'!$C$34:$C$2651,A71))</f>
        <v xml:space="preserve"> </v>
      </c>
    </row>
    <row r="72" spans="1:8" ht="20.100000000000001" customHeight="1">
      <c r="A72" s="175" t="str">
        <f>IF((IFERROR(INDEX('INGRESO INVENTARIO LTE3'!$C$34:'INGRESO INVENTARIO LTE3'!$C$2602,MATCH(0,INDEX(COUNTIF($A$50:A71,'INGRESO INVENTARIO LTE3'!$C$34:'INGRESO INVENTARIO LTE3'!$C$2602),),)),""))=0," ",IFERROR(INDEX('INGRESO INVENTARIO LTE3'!$C$34:'INGRESO INVENTARIO LTE3'!$C$2602,MATCH(0,INDEX(COUNTIF($A$50:A71,'INGRESO INVENTARIO LTE3'!$C$34:'INGRESO INVENTARIO LTE3'!$C$2602),),)),""))</f>
        <v xml:space="preserve"> </v>
      </c>
      <c r="B72" s="175" t="str">
        <f>IF(A72=" "," ",COUNTIFS('INGRESO INVENTARIO LTE3'!$B$34:$B$2651,$B$49,'INGRESO INVENTARIO LTE3'!$C$34:$C$2651,A72))</f>
        <v xml:space="preserve"> </v>
      </c>
      <c r="C72" s="176" t="str">
        <f>IFERROR(AVERAGEIFS('INGRESO INVENTARIO LTE3'!$G$34:$G$2651,'INGRESO INVENTARIO LTE3'!$B$34:$B$2651,$B$49,'INGRESO INVENTARIO LTE3'!$C$34:$C$2651,A72)," ")</f>
        <v xml:space="preserve"> </v>
      </c>
      <c r="D72" s="176" t="str">
        <f>IF(A72=" "," ",SUMIFS('INGRESO INVENTARIO LTE3'!$G$34:$G$2651,'INGRESO INVENTARIO LTE3'!$B$34:$B$2651,$B$49,'INGRESO INVENTARIO LTE3'!$C$34:$C$2651,A72))</f>
        <v xml:space="preserve"> </v>
      </c>
      <c r="F72" s="177" t="str">
        <f>IF(A72=" "," ",COUNTIFS('INGRESO INVENTARIO LTE3'!$B$34:$B$2651,$F$49,'INGRESO INVENTARIO LTE3'!$C$34:$C$2651,A72))</f>
        <v xml:space="preserve"> </v>
      </c>
      <c r="G72" s="178" t="str">
        <f>IFERROR(AVERAGEIFS('INGRESO INVENTARIO LTE3'!$G$34:$G$2651,'INGRESO INVENTARIO LTE3'!$B$34:$B$2651,$F$49,'INGRESO INVENTARIO LTE3'!$C$34:$C$2651,A72)," ")</f>
        <v xml:space="preserve"> </v>
      </c>
      <c r="H72" s="178" t="str">
        <f>IF(A72=" "," ",SUMIFS('INGRESO INVENTARIO LTE3'!$G$34:$G$2651,'INGRESO INVENTARIO LTE3'!$B$34:$B$2651,$F$49,'INGRESO INVENTARIO LTE3'!$C$34:$C$2651,A72))</f>
        <v xml:space="preserve"> </v>
      </c>
    </row>
    <row r="73" spans="1:8" ht="20.100000000000001" customHeight="1">
      <c r="A73" s="175" t="str">
        <f>IF((IFERROR(INDEX('INGRESO INVENTARIO LTE3'!$C$34:'INGRESO INVENTARIO LTE3'!$C$2602,MATCH(0,INDEX(COUNTIF($A$50:A72,'INGRESO INVENTARIO LTE3'!$C$34:'INGRESO INVENTARIO LTE3'!$C$2602),),)),""))=0," ",IFERROR(INDEX('INGRESO INVENTARIO LTE3'!$C$34:'INGRESO INVENTARIO LTE3'!$C$2602,MATCH(0,INDEX(COUNTIF($A$50:A72,'INGRESO INVENTARIO LTE3'!$C$34:'INGRESO INVENTARIO LTE3'!$C$2602),),)),""))</f>
        <v xml:space="preserve"> </v>
      </c>
      <c r="B73" s="175" t="str">
        <f>IF(A73=" "," ",COUNTIFS('INGRESO INVENTARIO LTE3'!$B$34:$B$2651,$B$49,'INGRESO INVENTARIO LTE3'!$C$34:$C$2651,A73))</f>
        <v xml:space="preserve"> </v>
      </c>
      <c r="C73" s="176" t="str">
        <f>IFERROR(AVERAGEIFS('INGRESO INVENTARIO LTE3'!$G$34:$G$2651,'INGRESO INVENTARIO LTE3'!$B$34:$B$2651,$B$49,'INGRESO INVENTARIO LTE3'!$C$34:$C$2651,A73)," ")</f>
        <v xml:space="preserve"> </v>
      </c>
      <c r="D73" s="176" t="str">
        <f>IF(A73=" "," ",SUMIFS('INGRESO INVENTARIO LTE3'!$G$34:$G$2651,'INGRESO INVENTARIO LTE3'!$B$34:$B$2651,$B$49,'INGRESO INVENTARIO LTE3'!$C$34:$C$2651,A73))</f>
        <v xml:space="preserve"> </v>
      </c>
      <c r="F73" s="177" t="str">
        <f>IF(A73=" "," ",COUNTIFS('INGRESO INVENTARIO LTE3'!$B$34:$B$2651,$F$49,'INGRESO INVENTARIO LTE3'!$C$34:$C$2651,A73))</f>
        <v xml:space="preserve"> </v>
      </c>
      <c r="G73" s="178" t="str">
        <f>IFERROR(AVERAGEIFS('INGRESO INVENTARIO LTE3'!$G$34:$G$2651,'INGRESO INVENTARIO LTE3'!$B$34:$B$2651,$F$49,'INGRESO INVENTARIO LTE3'!$C$34:$C$2651,A73)," ")</f>
        <v xml:space="preserve"> </v>
      </c>
      <c r="H73" s="178" t="str">
        <f>IF(A73=" "," ",SUMIFS('INGRESO INVENTARIO LTE3'!$G$34:$G$2651,'INGRESO INVENTARIO LTE3'!$B$34:$B$2651,$F$49,'INGRESO INVENTARIO LTE3'!$C$34:$C$2651,A73))</f>
        <v xml:space="preserve"> </v>
      </c>
    </row>
    <row r="74" spans="1:8" ht="20.100000000000001" customHeight="1">
      <c r="A74" s="175" t="str">
        <f>IF((IFERROR(INDEX('INGRESO INVENTARIO LTE3'!$C$34:'INGRESO INVENTARIO LTE3'!$C$2602,MATCH(0,INDEX(COUNTIF($A$50:A73,'INGRESO INVENTARIO LTE3'!$C$34:'INGRESO INVENTARIO LTE3'!$C$2602),),)),""))=0," ",IFERROR(INDEX('INGRESO INVENTARIO LTE3'!$C$34:'INGRESO INVENTARIO LTE3'!$C$2602,MATCH(0,INDEX(COUNTIF($A$50:A73,'INGRESO INVENTARIO LTE3'!$C$34:'INGRESO INVENTARIO LTE3'!$C$2602),),)),""))</f>
        <v xml:space="preserve"> </v>
      </c>
      <c r="B74" s="175" t="str">
        <f>IF(A74=" "," ",COUNTIFS('INGRESO INVENTARIO LTE3'!$B$34:$B$2651,$B$49,'INGRESO INVENTARIO LTE3'!$C$34:$C$2651,A74))</f>
        <v xml:space="preserve"> </v>
      </c>
      <c r="C74" s="176" t="str">
        <f>IFERROR(AVERAGEIFS('INGRESO INVENTARIO LTE3'!$G$34:$G$2651,'INGRESO INVENTARIO LTE3'!$B$34:$B$2651,$B$49,'INGRESO INVENTARIO LTE3'!$C$34:$C$2651,A74)," ")</f>
        <v xml:space="preserve"> </v>
      </c>
      <c r="D74" s="176" t="str">
        <f>IF(A74=" "," ",SUMIFS('INGRESO INVENTARIO LTE3'!$G$34:$G$2651,'INGRESO INVENTARIO LTE3'!$B$34:$B$2651,$B$49,'INGRESO INVENTARIO LTE3'!$C$34:$C$2651,A74))</f>
        <v xml:space="preserve"> </v>
      </c>
      <c r="F74" s="177" t="str">
        <f>IF(A74=" "," ",COUNTIFS('INGRESO INVENTARIO LTE3'!$B$34:$B$2651,$F$49,'INGRESO INVENTARIO LTE3'!$C$34:$C$2651,A74))</f>
        <v xml:space="preserve"> </v>
      </c>
      <c r="G74" s="178" t="str">
        <f>IFERROR(AVERAGEIFS('INGRESO INVENTARIO LTE3'!$G$34:$G$2651,'INGRESO INVENTARIO LTE3'!$B$34:$B$2651,$F$49,'INGRESO INVENTARIO LTE3'!$C$34:$C$2651,A74)," ")</f>
        <v xml:space="preserve"> </v>
      </c>
      <c r="H74" s="178" t="str">
        <f>IF(A74=" "," ",SUMIFS('INGRESO INVENTARIO LTE3'!$G$34:$G$2651,'INGRESO INVENTARIO LTE3'!$B$34:$B$2651,$F$49,'INGRESO INVENTARIO LTE3'!$C$34:$C$2651,A74))</f>
        <v xml:space="preserve"> </v>
      </c>
    </row>
    <row r="75" spans="1:8" ht="20.100000000000001" customHeight="1">
      <c r="A75" s="175" t="str">
        <f>IF((IFERROR(INDEX('INGRESO INVENTARIO LTE3'!$C$34:'INGRESO INVENTARIO LTE3'!$C$2602,MATCH(0,INDEX(COUNTIF($A$50:A74,'INGRESO INVENTARIO LTE3'!$C$34:'INGRESO INVENTARIO LTE3'!$C$2602),),)),""))=0," ",IFERROR(INDEX('INGRESO INVENTARIO LTE3'!$C$34:'INGRESO INVENTARIO LTE3'!$C$2602,MATCH(0,INDEX(COUNTIF($A$50:A74,'INGRESO INVENTARIO LTE3'!$C$34:'INGRESO INVENTARIO LTE3'!$C$2602),),)),""))</f>
        <v xml:space="preserve"> </v>
      </c>
      <c r="B75" s="175" t="str">
        <f>IF(A75=" "," ",COUNTIFS('INGRESO INVENTARIO LTE3'!$B$34:$B$2651,$B$49,'INGRESO INVENTARIO LTE3'!$C$34:$C$2651,A75))</f>
        <v xml:space="preserve"> </v>
      </c>
      <c r="C75" s="176" t="str">
        <f>IFERROR(AVERAGEIFS('INGRESO INVENTARIO LTE3'!$G$34:$G$2651,'INGRESO INVENTARIO LTE3'!$B$34:$B$2651,$B$49,'INGRESO INVENTARIO LTE3'!$C$34:$C$2651,A75)," ")</f>
        <v xml:space="preserve"> </v>
      </c>
      <c r="D75" s="176" t="str">
        <f>IF(A75=" "," ",SUMIFS('INGRESO INVENTARIO LTE3'!$G$34:$G$2651,'INGRESO INVENTARIO LTE3'!$B$34:$B$2651,$B$49,'INGRESO INVENTARIO LTE3'!$C$34:$C$2651,A75))</f>
        <v xml:space="preserve"> </v>
      </c>
      <c r="F75" s="177" t="str">
        <f>IF(A75=" "," ",COUNTIFS('INGRESO INVENTARIO LTE3'!$B$34:$B$2651,$F$49,'INGRESO INVENTARIO LTE3'!$C$34:$C$2651,A75))</f>
        <v xml:space="preserve"> </v>
      </c>
      <c r="G75" s="178" t="str">
        <f>IFERROR(AVERAGEIFS('INGRESO INVENTARIO LTE3'!$G$34:$G$2651,'INGRESO INVENTARIO LTE3'!$B$34:$B$2651,$F$49,'INGRESO INVENTARIO LTE3'!$C$34:$C$2651,A75)," ")</f>
        <v xml:space="preserve"> </v>
      </c>
      <c r="H75" s="178" t="str">
        <f>IF(A75=" "," ",SUMIFS('INGRESO INVENTARIO LTE3'!$G$34:$G$2651,'INGRESO INVENTARIO LTE3'!$B$34:$B$2651,$F$49,'INGRESO INVENTARIO LTE3'!$C$34:$C$2651,A75))</f>
        <v xml:space="preserve"> </v>
      </c>
    </row>
    <row r="76" spans="1:8" ht="20.100000000000001" customHeight="1">
      <c r="A76" s="175" t="str">
        <f>IF((IFERROR(INDEX('INGRESO INVENTARIO LTE3'!$C$34:'INGRESO INVENTARIO LTE3'!$C$2602,MATCH(0,INDEX(COUNTIF($A$50:A75,'INGRESO INVENTARIO LTE3'!$C$34:'INGRESO INVENTARIO LTE3'!$C$2602),),)),""))=0," ",IFERROR(INDEX('INGRESO INVENTARIO LTE3'!$C$34:'INGRESO INVENTARIO LTE3'!$C$2602,MATCH(0,INDEX(COUNTIF($A$50:A75,'INGRESO INVENTARIO LTE3'!$C$34:'INGRESO INVENTARIO LTE3'!$C$2602),),)),""))</f>
        <v xml:space="preserve"> </v>
      </c>
      <c r="B76" s="175" t="str">
        <f>IF(A76=" "," ",COUNTIFS('INGRESO INVENTARIO LTE3'!$B$34:$B$2651,$B$49,'INGRESO INVENTARIO LTE3'!$C$34:$C$2651,A76))</f>
        <v xml:space="preserve"> </v>
      </c>
      <c r="C76" s="176" t="str">
        <f>IFERROR(AVERAGEIFS('INGRESO INVENTARIO LTE3'!$G$34:$G$2651,'INGRESO INVENTARIO LTE3'!$B$34:$B$2651,$B$49,'INGRESO INVENTARIO LTE3'!$C$34:$C$2651,A76)," ")</f>
        <v xml:space="preserve"> </v>
      </c>
      <c r="D76" s="176" t="str">
        <f>IF(A76=" "," ",SUMIFS('INGRESO INVENTARIO LTE3'!$G$34:$G$2651,'INGRESO INVENTARIO LTE3'!$B$34:$B$2651,$B$49,'INGRESO INVENTARIO LTE3'!$C$34:$C$2651,A76))</f>
        <v xml:space="preserve"> </v>
      </c>
      <c r="F76" s="177" t="str">
        <f>IF(A76=" "," ",COUNTIFS('INGRESO INVENTARIO LTE3'!$B$34:$B$2651,$F$49,'INGRESO INVENTARIO LTE3'!$C$34:$C$2651,A76))</f>
        <v xml:space="preserve"> </v>
      </c>
      <c r="G76" s="178" t="str">
        <f>IFERROR(AVERAGEIFS('INGRESO INVENTARIO LTE3'!$G$34:$G$2651,'INGRESO INVENTARIO LTE3'!$B$34:$B$2651,$F$49,'INGRESO INVENTARIO LTE3'!$C$34:$C$2651,A76)," ")</f>
        <v xml:space="preserve"> </v>
      </c>
      <c r="H76" s="178" t="str">
        <f>IF(A76=" "," ",SUMIFS('INGRESO INVENTARIO LTE3'!$G$34:$G$2651,'INGRESO INVENTARIO LTE3'!$B$34:$B$2651,$F$49,'INGRESO INVENTARIO LTE3'!$C$34:$C$2651,A76))</f>
        <v xml:space="preserve"> </v>
      </c>
    </row>
    <row r="77" spans="1:8" ht="20.100000000000001" customHeight="1">
      <c r="A77" s="175" t="str">
        <f>IF((IFERROR(INDEX('INGRESO INVENTARIO LTE3'!$C$34:'INGRESO INVENTARIO LTE3'!$C$2602,MATCH(0,INDEX(COUNTIF($A$50:A76,'INGRESO INVENTARIO LTE3'!$C$34:'INGRESO INVENTARIO LTE3'!$C$2602),),)),""))=0," ",IFERROR(INDEX('INGRESO INVENTARIO LTE3'!$C$34:'INGRESO INVENTARIO LTE3'!$C$2602,MATCH(0,INDEX(COUNTIF($A$50:A76,'INGRESO INVENTARIO LTE3'!$C$34:'INGRESO INVENTARIO LTE3'!$C$2602),),)),""))</f>
        <v xml:space="preserve"> </v>
      </c>
      <c r="B77" s="175" t="str">
        <f>IF(A77=" "," ",COUNTIFS('INGRESO INVENTARIO LTE3'!$B$34:$B$2651,$B$49,'INGRESO INVENTARIO LTE3'!$C$34:$C$2651,A77))</f>
        <v xml:space="preserve"> </v>
      </c>
      <c r="C77" s="176" t="str">
        <f>IFERROR(AVERAGEIFS('INGRESO INVENTARIO LTE3'!$G$34:$G$2651,'INGRESO INVENTARIO LTE3'!$B$34:$B$2651,$B$49,'INGRESO INVENTARIO LTE3'!$C$34:$C$2651,A77)," ")</f>
        <v xml:space="preserve"> </v>
      </c>
      <c r="D77" s="176" t="str">
        <f>IF(A77=" "," ",SUMIFS('INGRESO INVENTARIO LTE3'!$G$34:$G$2651,'INGRESO INVENTARIO LTE3'!$B$34:$B$2651,$B$49,'INGRESO INVENTARIO LTE3'!$C$34:$C$2651,A77))</f>
        <v xml:space="preserve"> </v>
      </c>
      <c r="F77" s="177" t="str">
        <f>IF(A77=" "," ",COUNTIFS('INGRESO INVENTARIO LTE3'!$B$34:$B$2651,$F$49,'INGRESO INVENTARIO LTE3'!$C$34:$C$2651,A77))</f>
        <v xml:space="preserve"> </v>
      </c>
      <c r="G77" s="178" t="str">
        <f>IFERROR(AVERAGEIFS('INGRESO INVENTARIO LTE3'!$G$34:$G$2651,'INGRESO INVENTARIO LTE3'!$B$34:$B$2651,$F$49,'INGRESO INVENTARIO LTE3'!$C$34:$C$2651,A77)," ")</f>
        <v xml:space="preserve"> </v>
      </c>
      <c r="H77" s="178" t="str">
        <f>IF(A77=" "," ",SUMIFS('INGRESO INVENTARIO LTE3'!$G$34:$G$2651,'INGRESO INVENTARIO LTE3'!$B$34:$B$2651,$F$49,'INGRESO INVENTARIO LTE3'!$C$34:$C$2651,A77))</f>
        <v xml:space="preserve"> </v>
      </c>
    </row>
    <row r="78" spans="1:8" ht="20.100000000000001" customHeight="1">
      <c r="A78" s="175" t="str">
        <f>IF((IFERROR(INDEX('INGRESO INVENTARIO LTE3'!$C$34:'INGRESO INVENTARIO LTE3'!$C$2602,MATCH(0,INDEX(COUNTIF($A$50:A77,'INGRESO INVENTARIO LTE3'!$C$34:'INGRESO INVENTARIO LTE3'!$C$2602),),)),""))=0," ",IFERROR(INDEX('INGRESO INVENTARIO LTE3'!$C$34:'INGRESO INVENTARIO LTE3'!$C$2602,MATCH(0,INDEX(COUNTIF($A$50:A77,'INGRESO INVENTARIO LTE3'!$C$34:'INGRESO INVENTARIO LTE3'!$C$2602),),)),""))</f>
        <v xml:space="preserve"> </v>
      </c>
      <c r="B78" s="175" t="str">
        <f>IF(A78=" "," ",COUNTIFS('INGRESO INVENTARIO LTE3'!$B$34:$B$2651,$B$49,'INGRESO INVENTARIO LTE3'!$C$34:$C$2651,A78))</f>
        <v xml:space="preserve"> </v>
      </c>
      <c r="C78" s="176" t="str">
        <f>IFERROR(AVERAGEIFS('INGRESO INVENTARIO LTE3'!$G$34:$G$2651,'INGRESO INVENTARIO LTE3'!$B$34:$B$2651,$B$49,'INGRESO INVENTARIO LTE3'!$C$34:$C$2651,A78)," ")</f>
        <v xml:space="preserve"> </v>
      </c>
      <c r="D78" s="176" t="str">
        <f>IF(A78=" "," ",SUMIFS('INGRESO INVENTARIO LTE3'!$G$34:$G$2651,'INGRESO INVENTARIO LTE3'!$B$34:$B$2651,$B$49,'INGRESO INVENTARIO LTE3'!$C$34:$C$2651,A78))</f>
        <v xml:space="preserve"> </v>
      </c>
      <c r="F78" s="177" t="str">
        <f>IF(A78=" "," ",COUNTIFS('INGRESO INVENTARIO LTE3'!$B$34:$B$2651,$F$49,'INGRESO INVENTARIO LTE3'!$C$34:$C$2651,A78))</f>
        <v xml:space="preserve"> </v>
      </c>
      <c r="G78" s="178" t="str">
        <f>IFERROR(AVERAGEIFS('INGRESO INVENTARIO LTE3'!$G$34:$G$2651,'INGRESO INVENTARIO LTE3'!$B$34:$B$2651,$F$49,'INGRESO INVENTARIO LTE3'!$C$34:$C$2651,A78)," ")</f>
        <v xml:space="preserve"> </v>
      </c>
      <c r="H78" s="178" t="str">
        <f>IF(A78=" "," ",SUMIFS('INGRESO INVENTARIO LTE3'!$G$34:$G$2651,'INGRESO INVENTARIO LTE3'!$B$34:$B$2651,$F$49,'INGRESO INVENTARIO LTE3'!$C$34:$C$2651,A78))</f>
        <v xml:space="preserve"> </v>
      </c>
    </row>
    <row r="79" spans="1:8" ht="20.100000000000001" customHeight="1">
      <c r="A79" s="179"/>
      <c r="B79" s="180"/>
      <c r="C79" s="181"/>
      <c r="D79" s="182"/>
      <c r="E79" s="180"/>
      <c r="F79" s="181"/>
      <c r="G79" s="181"/>
    </row>
    <row r="80" spans="1:8" ht="20.100000000000001" customHeight="1">
      <c r="B80" s="183" t="s">
        <v>405</v>
      </c>
      <c r="C80" s="184"/>
      <c r="D80" s="184"/>
      <c r="E80" s="184"/>
      <c r="F80" s="184"/>
      <c r="G80" s="184"/>
      <c r="H80" s="185"/>
    </row>
    <row r="81" spans="2:8" ht="20.100000000000001" customHeight="1">
      <c r="B81" s="186"/>
      <c r="C81" s="187"/>
      <c r="D81" s="187"/>
      <c r="E81" s="187"/>
      <c r="F81" s="187"/>
      <c r="G81" s="187"/>
      <c r="H81" s="188"/>
    </row>
    <row r="82" spans="2:8" ht="20.100000000000001" customHeight="1">
      <c r="B82" s="186"/>
      <c r="C82" s="187"/>
      <c r="D82" s="187"/>
      <c r="E82" s="187"/>
      <c r="F82" s="187"/>
      <c r="G82" s="187"/>
      <c r="H82" s="188"/>
    </row>
    <row r="83" spans="2:8" ht="20.100000000000001" customHeight="1">
      <c r="B83" s="186"/>
      <c r="C83" s="189">
        <f>'INGRESO INVENTARIO LTE3'!D7</f>
        <v>0</v>
      </c>
      <c r="D83" s="187"/>
      <c r="E83" s="189">
        <f>D8</f>
        <v>0</v>
      </c>
      <c r="F83" s="187"/>
      <c r="G83" s="187"/>
      <c r="H83" s="191"/>
    </row>
    <row r="84" spans="2:8" ht="20.100000000000001" customHeight="1">
      <c r="B84" s="186"/>
      <c r="C84" s="192" t="str">
        <f>IF(D7=0,"","OPF")</f>
        <v/>
      </c>
      <c r="D84" s="187"/>
      <c r="E84" s="192" t="str">
        <f>IF(D8=0,"","P. Forestal")</f>
        <v/>
      </c>
      <c r="F84" s="187"/>
      <c r="G84" s="187"/>
      <c r="H84" s="193"/>
    </row>
    <row r="85" spans="2:8" ht="20.100000000000001" customHeight="1">
      <c r="B85" s="194"/>
      <c r="C85" s="195">
        <f>'INGRESO INVENTARIO LTE3'!G6</f>
        <v>0</v>
      </c>
      <c r="D85" s="195"/>
      <c r="E85" s="195">
        <f>'INGRESO INVENTARIO LTE3'!G7</f>
        <v>0</v>
      </c>
      <c r="F85" s="196"/>
      <c r="G85" s="195">
        <f>G8</f>
        <v>0</v>
      </c>
      <c r="H85" s="197"/>
    </row>
    <row r="87" spans="2:8" ht="20.100000000000001" customHeight="1">
      <c r="D87" s="79"/>
    </row>
    <row r="88" spans="2:8" ht="20.100000000000001" customHeight="1">
      <c r="D88" s="79"/>
    </row>
  </sheetData>
  <sheetProtection algorithmName="SHA-512" hashValue="rwHh0z04fSFoA1Jenr7k5nOCzP0ZuWeGgk9ufm4cZ/b8NY2QrwLWXj4UshFcK+ZQbNPZNztPlw/OA8lAC6WV0g==" saltValue="9Oi2JXsdND912yW9skQyqQ==" spinCount="100000" sheet="1" objects="1" scenarios="1" formatCells="0" formatColumns="0" formatRows="0" insertColumns="0" insertRows="0"/>
  <dataConsolidate/>
  <mergeCells count="13">
    <mergeCell ref="G49:H49"/>
    <mergeCell ref="D6:E6"/>
    <mergeCell ref="D7:E7"/>
    <mergeCell ref="D8:E8"/>
    <mergeCell ref="C12:D12"/>
    <mergeCell ref="C13:D13"/>
    <mergeCell ref="C49:D49"/>
    <mergeCell ref="C2:D2"/>
    <mergeCell ref="F2:G2"/>
    <mergeCell ref="C3:D3"/>
    <mergeCell ref="F3:G3"/>
    <mergeCell ref="C4:D4"/>
    <mergeCell ref="F4:G4"/>
  </mergeCells>
  <conditionalFormatting sqref="F32:H78">
    <cfRule type="expression" dxfId="0" priority="1" stopIfTrue="1">
      <formula>$B$13=" "</formula>
    </cfRule>
  </conditionalFormatting>
  <printOptions horizontalCentered="1"/>
  <pageMargins left="0.39370078740157483" right="0.39370078740157483" top="1.49" bottom="0.78740157480314965" header="0.31496062992125984" footer="0.31496062992125984"/>
  <pageSetup paperSize="9" scale="55" orientation="portrait" r:id="rId1"/>
  <headerFooter>
    <oddHeader xml:space="preserve">&amp;C&amp;G
&amp;"Bookman Old Style,Negrita"LICENCIA DE APROVECHAMIENTO FORESTAL
RESUMEN DE INVENTARIO </oddHeader>
    <oddFooter>&amp;L&amp;A&amp;C&amp;P de &amp;N&amp;R&amp;F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/>
  <dimension ref="B1:AB2601"/>
  <sheetViews>
    <sheetView topLeftCell="K1" workbookViewId="0">
      <selection activeCell="O1" sqref="O1:AB1048576"/>
    </sheetView>
  </sheetViews>
  <sheetFormatPr baseColWidth="10" defaultRowHeight="15"/>
  <cols>
    <col min="2" max="2" width="42.7109375" style="54" customWidth="1"/>
    <col min="3" max="3" width="30.85546875" style="54" customWidth="1"/>
    <col min="4" max="4" width="27" style="7" bestFit="1" customWidth="1"/>
    <col min="5" max="5" width="5.5703125" style="7" customWidth="1"/>
    <col min="6" max="6" width="32" style="7" bestFit="1" customWidth="1"/>
    <col min="7" max="7" width="12.42578125" style="7" bestFit="1" customWidth="1"/>
    <col min="8" max="8" width="9.42578125" style="7" customWidth="1"/>
    <col min="9" max="9" width="32.140625" style="7" bestFit="1" customWidth="1"/>
    <col min="10" max="10" width="19.140625" style="7" bestFit="1" customWidth="1"/>
    <col min="11" max="11" width="18" style="7" bestFit="1" customWidth="1"/>
    <col min="15" max="15" width="172.28515625" style="69" customWidth="1"/>
    <col min="16" max="16" width="27.140625" style="69" customWidth="1"/>
    <col min="17" max="17" width="8" style="69" customWidth="1"/>
    <col min="18" max="18" width="31.7109375" style="69" customWidth="1"/>
    <col min="19" max="28" width="11.42578125" style="69"/>
  </cols>
  <sheetData>
    <row r="1" spans="2:18">
      <c r="B1" s="51" t="s">
        <v>152</v>
      </c>
      <c r="C1" s="22" t="s">
        <v>2021</v>
      </c>
      <c r="D1" s="23" t="s">
        <v>153</v>
      </c>
      <c r="F1" s="9" t="s">
        <v>386</v>
      </c>
      <c r="G1" s="10" t="s">
        <v>399</v>
      </c>
      <c r="I1" s="217" t="s">
        <v>462</v>
      </c>
      <c r="J1" s="217" t="s">
        <v>463</v>
      </c>
      <c r="K1" s="217" t="s">
        <v>385</v>
      </c>
      <c r="O1" s="70" t="s">
        <v>152</v>
      </c>
      <c r="P1" s="71" t="s">
        <v>153</v>
      </c>
      <c r="R1" s="72" t="s">
        <v>386</v>
      </c>
    </row>
    <row r="2" spans="2:18">
      <c r="B2" s="54" t="s">
        <v>1803</v>
      </c>
      <c r="C2" s="7" t="s">
        <v>1804</v>
      </c>
      <c r="D2" s="8">
        <v>0.7</v>
      </c>
      <c r="F2" s="7" t="s">
        <v>179</v>
      </c>
      <c r="G2" s="25">
        <v>1</v>
      </c>
      <c r="I2" s="210" t="s">
        <v>165</v>
      </c>
      <c r="J2" s="215" t="s">
        <v>1794</v>
      </c>
      <c r="K2" s="210" t="str">
        <f t="shared" ref="K2:K7" si="0">I2</f>
        <v>Azuay</v>
      </c>
      <c r="O2" s="74" t="s">
        <v>52</v>
      </c>
      <c r="P2" s="75">
        <v>0.7</v>
      </c>
      <c r="R2" s="76" t="s">
        <v>165</v>
      </c>
    </row>
    <row r="3" spans="2:18">
      <c r="B3" s="54" t="s">
        <v>1805</v>
      </c>
      <c r="C3" s="7" t="s">
        <v>1806</v>
      </c>
      <c r="D3" s="8">
        <v>0.7</v>
      </c>
      <c r="F3" s="7" t="s">
        <v>171</v>
      </c>
      <c r="G3" s="25">
        <v>1</v>
      </c>
      <c r="I3" s="210" t="s">
        <v>167</v>
      </c>
      <c r="J3" s="215" t="s">
        <v>1795</v>
      </c>
      <c r="K3" s="210" t="str">
        <f t="shared" si="0"/>
        <v>Bolívar</v>
      </c>
      <c r="O3" s="74" t="s">
        <v>104</v>
      </c>
      <c r="P3" s="75">
        <v>0.7</v>
      </c>
      <c r="R3" s="80" t="s">
        <v>167</v>
      </c>
    </row>
    <row r="4" spans="2:18">
      <c r="B4" s="54" t="s">
        <v>422</v>
      </c>
      <c r="C4" s="7" t="s">
        <v>1807</v>
      </c>
      <c r="D4" s="8">
        <v>0.7</v>
      </c>
      <c r="F4" s="7" t="s">
        <v>183</v>
      </c>
      <c r="G4" s="25">
        <v>1</v>
      </c>
      <c r="I4" s="210" t="s">
        <v>169</v>
      </c>
      <c r="J4" s="215" t="s">
        <v>1796</v>
      </c>
      <c r="K4" s="210" t="str">
        <f t="shared" si="0"/>
        <v>Cañar</v>
      </c>
      <c r="O4" s="74" t="s">
        <v>28</v>
      </c>
      <c r="P4" s="75">
        <v>0.7</v>
      </c>
      <c r="R4" s="82" t="s">
        <v>169</v>
      </c>
    </row>
    <row r="5" spans="2:18">
      <c r="B5" s="54" t="s">
        <v>1808</v>
      </c>
      <c r="C5" s="7" t="s">
        <v>1809</v>
      </c>
      <c r="D5" s="8">
        <v>0.7</v>
      </c>
      <c r="F5" s="7" t="s">
        <v>201</v>
      </c>
      <c r="G5" s="25">
        <v>1</v>
      </c>
      <c r="I5" s="210" t="s">
        <v>171</v>
      </c>
      <c r="J5" s="215" t="s">
        <v>1797</v>
      </c>
      <c r="K5" s="210" t="str">
        <f t="shared" si="0"/>
        <v>Carchi</v>
      </c>
      <c r="O5" s="74" t="s">
        <v>85</v>
      </c>
      <c r="P5" s="75">
        <v>0.7</v>
      </c>
      <c r="R5" s="83" t="s">
        <v>171</v>
      </c>
    </row>
    <row r="6" spans="2:18">
      <c r="B6" s="54" t="s">
        <v>410</v>
      </c>
      <c r="C6" s="7" t="s">
        <v>1810</v>
      </c>
      <c r="D6" s="8">
        <v>0.7</v>
      </c>
      <c r="F6" s="7" t="s">
        <v>197</v>
      </c>
      <c r="G6" s="25">
        <v>2</v>
      </c>
      <c r="I6" s="212" t="s">
        <v>175</v>
      </c>
      <c r="J6" s="215" t="s">
        <v>1798</v>
      </c>
      <c r="K6" s="210" t="str">
        <f t="shared" si="0"/>
        <v>Cotopaxi</v>
      </c>
      <c r="O6" s="74" t="s">
        <v>82</v>
      </c>
      <c r="P6" s="75">
        <v>0.7</v>
      </c>
      <c r="R6" s="87" t="s">
        <v>173</v>
      </c>
    </row>
    <row r="7" spans="2:18">
      <c r="B7" s="54" t="s">
        <v>1811</v>
      </c>
      <c r="C7" s="7" t="s">
        <v>1812</v>
      </c>
      <c r="D7" s="8">
        <v>0.7</v>
      </c>
      <c r="F7" s="7" t="s">
        <v>191</v>
      </c>
      <c r="G7" s="25">
        <v>2</v>
      </c>
      <c r="I7" s="210" t="s">
        <v>173</v>
      </c>
      <c r="J7" s="215" t="s">
        <v>1799</v>
      </c>
      <c r="K7" s="210" t="str">
        <f t="shared" si="0"/>
        <v>Chimborazo</v>
      </c>
      <c r="O7" s="74" t="s">
        <v>23</v>
      </c>
      <c r="P7" s="75">
        <v>0.7</v>
      </c>
      <c r="R7" s="90" t="s">
        <v>175</v>
      </c>
    </row>
    <row r="8" spans="2:18">
      <c r="B8" s="54" t="s">
        <v>1813</v>
      </c>
      <c r="C8" s="7" t="s">
        <v>1814</v>
      </c>
      <c r="D8" s="8">
        <v>0.7</v>
      </c>
      <c r="F8" s="7" t="s">
        <v>193</v>
      </c>
      <c r="G8" s="25">
        <v>2</v>
      </c>
      <c r="I8" s="210" t="s">
        <v>177</v>
      </c>
      <c r="J8" s="215" t="s">
        <v>1800</v>
      </c>
      <c r="K8" s="210" t="s">
        <v>518</v>
      </c>
      <c r="O8" s="74" t="s">
        <v>151</v>
      </c>
      <c r="P8" s="75">
        <v>0.7</v>
      </c>
      <c r="R8" s="91" t="s">
        <v>177</v>
      </c>
    </row>
    <row r="9" spans="2:18">
      <c r="B9" s="54" t="s">
        <v>411</v>
      </c>
      <c r="C9" s="7" t="s">
        <v>1815</v>
      </c>
      <c r="D9" s="8">
        <v>0.7</v>
      </c>
      <c r="F9" s="7" t="s">
        <v>195</v>
      </c>
      <c r="G9" s="25">
        <v>3</v>
      </c>
      <c r="I9" s="212" t="s">
        <v>179</v>
      </c>
      <c r="J9" s="215" t="s">
        <v>1801</v>
      </c>
      <c r="K9" s="210" t="str">
        <f>I9</f>
        <v>Esmeraldas</v>
      </c>
      <c r="O9" s="74" t="s">
        <v>72</v>
      </c>
      <c r="P9" s="75">
        <v>0.7</v>
      </c>
      <c r="R9" s="97" t="s">
        <v>179</v>
      </c>
    </row>
    <row r="10" spans="2:18">
      <c r="B10" s="54" t="s">
        <v>1816</v>
      </c>
      <c r="C10" s="7" t="s">
        <v>1817</v>
      </c>
      <c r="D10" s="8">
        <v>0.7</v>
      </c>
      <c r="F10" s="7" t="s">
        <v>175</v>
      </c>
      <c r="G10" s="25">
        <v>3</v>
      </c>
      <c r="I10" s="210" t="s">
        <v>182</v>
      </c>
      <c r="J10" s="215" t="s">
        <v>1802</v>
      </c>
      <c r="K10" s="210" t="str">
        <f>I10</f>
        <v>Guayas</v>
      </c>
      <c r="O10" s="74" t="s">
        <v>56</v>
      </c>
      <c r="P10" s="75">
        <v>0.7</v>
      </c>
      <c r="R10" s="103" t="s">
        <v>180</v>
      </c>
    </row>
    <row r="11" spans="2:18">
      <c r="B11" s="54" t="s">
        <v>412</v>
      </c>
      <c r="C11" s="7" t="s">
        <v>1818</v>
      </c>
      <c r="D11" s="8">
        <v>0.7</v>
      </c>
      <c r="F11" s="7" t="s">
        <v>203</v>
      </c>
      <c r="G11" s="25">
        <v>3</v>
      </c>
      <c r="I11" s="212" t="s">
        <v>183</v>
      </c>
      <c r="J11" s="216">
        <v>10</v>
      </c>
      <c r="K11" s="210" t="str">
        <f>I11</f>
        <v>Imbabura</v>
      </c>
      <c r="O11" s="74" t="s">
        <v>45</v>
      </c>
      <c r="P11" s="75">
        <v>0.7</v>
      </c>
      <c r="R11" s="105" t="s">
        <v>182</v>
      </c>
    </row>
    <row r="12" spans="2:18">
      <c r="B12" s="54" t="s">
        <v>413</v>
      </c>
      <c r="C12" s="7" t="s">
        <v>1819</v>
      </c>
      <c r="D12" s="8">
        <v>0.7</v>
      </c>
      <c r="F12" s="7" t="s">
        <v>173</v>
      </c>
      <c r="G12" s="25">
        <v>3</v>
      </c>
      <c r="I12" s="210" t="s">
        <v>185</v>
      </c>
      <c r="J12" s="215">
        <v>11</v>
      </c>
      <c r="K12" s="210" t="str">
        <f>I12</f>
        <v>Loja</v>
      </c>
      <c r="O12" s="74" t="s">
        <v>142</v>
      </c>
      <c r="P12" s="75">
        <v>0.7</v>
      </c>
      <c r="R12" s="106" t="s">
        <v>183</v>
      </c>
    </row>
    <row r="13" spans="2:18">
      <c r="B13" s="54" t="s">
        <v>1820</v>
      </c>
      <c r="C13" s="7" t="s">
        <v>1821</v>
      </c>
      <c r="D13" s="8">
        <v>0.7</v>
      </c>
      <c r="F13" s="7" t="s">
        <v>188</v>
      </c>
      <c r="G13" s="25">
        <v>4</v>
      </c>
      <c r="I13" s="212" t="s">
        <v>384</v>
      </c>
      <c r="J13" s="215">
        <v>12</v>
      </c>
      <c r="K13" s="212" t="s">
        <v>583</v>
      </c>
      <c r="O13" s="74" t="s">
        <v>78</v>
      </c>
      <c r="P13" s="75">
        <v>0.7</v>
      </c>
      <c r="R13" s="107" t="s">
        <v>185</v>
      </c>
    </row>
    <row r="14" spans="2:18">
      <c r="B14" s="54" t="s">
        <v>426</v>
      </c>
      <c r="C14" s="7"/>
      <c r="D14" s="8">
        <v>0.7</v>
      </c>
      <c r="F14" s="7" t="s">
        <v>381</v>
      </c>
      <c r="G14" s="25">
        <v>4</v>
      </c>
      <c r="I14" s="210" t="s">
        <v>188</v>
      </c>
      <c r="J14" s="216">
        <v>13</v>
      </c>
      <c r="K14" s="210" t="str">
        <f>I14</f>
        <v>Manabí</v>
      </c>
      <c r="O14" s="74" t="s">
        <v>29</v>
      </c>
      <c r="P14" s="75">
        <v>0.7</v>
      </c>
      <c r="R14" s="110" t="s">
        <v>384</v>
      </c>
    </row>
    <row r="15" spans="2:18">
      <c r="B15" s="54" t="s">
        <v>1822</v>
      </c>
      <c r="C15" s="7" t="s">
        <v>1823</v>
      </c>
      <c r="D15" s="8">
        <v>0.7</v>
      </c>
      <c r="F15" s="7" t="s">
        <v>182</v>
      </c>
      <c r="G15" s="25">
        <v>5</v>
      </c>
      <c r="I15" s="212" t="s">
        <v>383</v>
      </c>
      <c r="J15" s="215">
        <v>14</v>
      </c>
      <c r="K15" s="212" t="s">
        <v>616</v>
      </c>
      <c r="O15" s="74" t="s">
        <v>74</v>
      </c>
      <c r="P15" s="75">
        <v>0.7</v>
      </c>
      <c r="R15" s="114" t="s">
        <v>188</v>
      </c>
    </row>
    <row r="16" spans="2:18">
      <c r="B16" s="54" t="s">
        <v>436</v>
      </c>
      <c r="C16" s="7" t="s">
        <v>1824</v>
      </c>
      <c r="D16" s="8">
        <v>0.7</v>
      </c>
      <c r="F16" s="7" t="s">
        <v>384</v>
      </c>
      <c r="G16" s="25">
        <v>5</v>
      </c>
      <c r="I16" s="212" t="s">
        <v>191</v>
      </c>
      <c r="J16" s="215">
        <v>15</v>
      </c>
      <c r="K16" s="210" t="str">
        <f>I16</f>
        <v>Napo</v>
      </c>
      <c r="O16" s="74" t="s">
        <v>27</v>
      </c>
      <c r="P16" s="75">
        <v>0.7</v>
      </c>
      <c r="R16" s="115" t="s">
        <v>383</v>
      </c>
    </row>
    <row r="17" spans="2:18">
      <c r="B17" s="54" t="s">
        <v>1825</v>
      </c>
      <c r="C17" s="7" t="s">
        <v>1826</v>
      </c>
      <c r="D17" s="8">
        <v>0.7</v>
      </c>
      <c r="F17" s="7" t="s">
        <v>352</v>
      </c>
      <c r="G17" s="25">
        <v>5</v>
      </c>
      <c r="I17" s="212" t="s">
        <v>195</v>
      </c>
      <c r="J17" s="216">
        <v>16</v>
      </c>
      <c r="K17" s="210" t="str">
        <f>I17</f>
        <v>Pastaza</v>
      </c>
      <c r="O17" s="74" t="s">
        <v>49</v>
      </c>
      <c r="P17" s="75">
        <v>0.7</v>
      </c>
      <c r="R17" s="116" t="s">
        <v>191</v>
      </c>
    </row>
    <row r="18" spans="2:18">
      <c r="B18" s="54" t="s">
        <v>1827</v>
      </c>
      <c r="C18" s="7" t="s">
        <v>1828</v>
      </c>
      <c r="D18" s="8">
        <v>0.7</v>
      </c>
      <c r="F18" s="7" t="s">
        <v>167</v>
      </c>
      <c r="G18" s="25">
        <v>5</v>
      </c>
      <c r="I18" s="210" t="s">
        <v>197</v>
      </c>
      <c r="J18" s="216">
        <v>17</v>
      </c>
      <c r="K18" s="210" t="str">
        <f>I18</f>
        <v>Pichincha</v>
      </c>
      <c r="O18" s="74" t="s">
        <v>51</v>
      </c>
      <c r="P18" s="75">
        <v>0.7</v>
      </c>
      <c r="R18" s="117" t="s">
        <v>193</v>
      </c>
    </row>
    <row r="19" spans="2:18">
      <c r="B19" s="54" t="s">
        <v>1829</v>
      </c>
      <c r="C19" s="7"/>
      <c r="D19" s="8">
        <v>0.7</v>
      </c>
      <c r="F19" s="7" t="s">
        <v>180</v>
      </c>
      <c r="G19" s="25">
        <v>5</v>
      </c>
      <c r="I19" s="212" t="s">
        <v>203</v>
      </c>
      <c r="J19" s="216">
        <v>18</v>
      </c>
      <c r="K19" s="212" t="s">
        <v>203</v>
      </c>
      <c r="O19" s="74" t="s">
        <v>12</v>
      </c>
      <c r="P19" s="75">
        <v>0.7</v>
      </c>
      <c r="R19" s="118" t="s">
        <v>195</v>
      </c>
    </row>
    <row r="20" spans="2:18">
      <c r="B20" s="54" t="s">
        <v>1830</v>
      </c>
      <c r="C20" s="7" t="s">
        <v>1831</v>
      </c>
      <c r="D20" s="8">
        <v>0.7</v>
      </c>
      <c r="F20" s="7" t="s">
        <v>165</v>
      </c>
      <c r="G20" s="25">
        <v>6</v>
      </c>
      <c r="I20" s="210" t="s">
        <v>382</v>
      </c>
      <c r="J20" s="215">
        <v>19</v>
      </c>
      <c r="K20" s="210" t="s">
        <v>659</v>
      </c>
      <c r="O20" s="74" t="s">
        <v>13</v>
      </c>
      <c r="P20" s="75">
        <v>0.7</v>
      </c>
      <c r="R20" s="119" t="s">
        <v>197</v>
      </c>
    </row>
    <row r="21" spans="2:18">
      <c r="B21" s="54" t="s">
        <v>1832</v>
      </c>
      <c r="C21" s="7" t="s">
        <v>1833</v>
      </c>
      <c r="D21" s="8">
        <v>0.7</v>
      </c>
      <c r="F21" s="7" t="s">
        <v>169</v>
      </c>
      <c r="G21" s="25">
        <v>6</v>
      </c>
      <c r="I21" s="212" t="s">
        <v>180</v>
      </c>
      <c r="J21" s="215">
        <v>20</v>
      </c>
      <c r="K21" s="212" t="s">
        <v>180</v>
      </c>
      <c r="O21" s="74" t="s">
        <v>73</v>
      </c>
      <c r="P21" s="75">
        <v>0.7</v>
      </c>
      <c r="R21" s="120" t="s">
        <v>352</v>
      </c>
    </row>
    <row r="22" spans="2:18" ht="28.5">
      <c r="B22" s="54" t="s">
        <v>1834</v>
      </c>
      <c r="C22" s="7" t="s">
        <v>1835</v>
      </c>
      <c r="D22" s="8">
        <v>0.7</v>
      </c>
      <c r="F22" s="7" t="s">
        <v>383</v>
      </c>
      <c r="G22" s="25">
        <v>6</v>
      </c>
      <c r="I22" s="210" t="s">
        <v>201</v>
      </c>
      <c r="J22" s="215">
        <v>21</v>
      </c>
      <c r="K22" s="210" t="s">
        <v>201</v>
      </c>
      <c r="O22" s="74" t="s">
        <v>150</v>
      </c>
      <c r="P22" s="75">
        <v>0.7</v>
      </c>
      <c r="R22" s="121" t="s">
        <v>381</v>
      </c>
    </row>
    <row r="23" spans="2:18">
      <c r="B23" s="54" t="s">
        <v>1836</v>
      </c>
      <c r="C23" s="7" t="s">
        <v>1837</v>
      </c>
      <c r="D23" s="8">
        <v>0.7</v>
      </c>
      <c r="F23" s="7" t="s">
        <v>177</v>
      </c>
      <c r="G23" s="25">
        <v>7</v>
      </c>
      <c r="I23" s="212" t="s">
        <v>193</v>
      </c>
      <c r="J23" s="216">
        <v>22</v>
      </c>
      <c r="K23" s="210" t="str">
        <f>I23</f>
        <v>Orellana</v>
      </c>
      <c r="O23" s="74" t="s">
        <v>26</v>
      </c>
      <c r="P23" s="75">
        <v>0.7</v>
      </c>
      <c r="R23" s="122" t="s">
        <v>201</v>
      </c>
    </row>
    <row r="24" spans="2:18">
      <c r="B24" s="54" t="s">
        <v>1838</v>
      </c>
      <c r="C24" s="7" t="s">
        <v>1839</v>
      </c>
      <c r="D24" s="8">
        <v>0.7</v>
      </c>
      <c r="F24" s="7" t="s">
        <v>185</v>
      </c>
      <c r="G24" s="25">
        <v>7</v>
      </c>
      <c r="I24" s="210" t="s">
        <v>381</v>
      </c>
      <c r="J24" s="215">
        <v>23</v>
      </c>
      <c r="K24" s="210" t="s">
        <v>679</v>
      </c>
      <c r="O24" s="74" t="s">
        <v>61</v>
      </c>
      <c r="P24" s="75">
        <v>0.7</v>
      </c>
      <c r="R24" s="123" t="s">
        <v>203</v>
      </c>
    </row>
    <row r="25" spans="2:18">
      <c r="B25" s="54" t="s">
        <v>1840</v>
      </c>
      <c r="C25" s="7"/>
      <c r="D25" s="8">
        <v>0.7</v>
      </c>
      <c r="F25" s="7" t="s">
        <v>382</v>
      </c>
      <c r="G25" s="25">
        <v>7</v>
      </c>
      <c r="I25" s="218" t="s">
        <v>352</v>
      </c>
      <c r="J25" s="219">
        <v>24</v>
      </c>
      <c r="K25" s="218" t="s">
        <v>683</v>
      </c>
      <c r="O25" s="74" t="s">
        <v>103</v>
      </c>
      <c r="P25" s="75">
        <v>0.7</v>
      </c>
      <c r="R25" s="124" t="s">
        <v>382</v>
      </c>
    </row>
    <row r="26" spans="2:18">
      <c r="B26" s="227" t="s">
        <v>2022</v>
      </c>
      <c r="C26" s="7"/>
      <c r="D26" s="8">
        <v>0.7</v>
      </c>
      <c r="F26" s="7" t="s">
        <v>253</v>
      </c>
      <c r="G26" s="25">
        <v>8</v>
      </c>
      <c r="O26" s="74" t="s">
        <v>108</v>
      </c>
      <c r="P26" s="75">
        <v>0.7</v>
      </c>
    </row>
    <row r="27" spans="2:18">
      <c r="B27" s="227" t="s">
        <v>1841</v>
      </c>
      <c r="C27" s="42" t="s">
        <v>1842</v>
      </c>
      <c r="D27" s="8">
        <v>0.7</v>
      </c>
      <c r="F27" s="7" t="s">
        <v>261</v>
      </c>
      <c r="G27" s="25">
        <v>8</v>
      </c>
      <c r="O27" s="74" t="s">
        <v>130</v>
      </c>
      <c r="P27" s="75">
        <v>0.7</v>
      </c>
    </row>
    <row r="28" spans="2:18">
      <c r="B28" s="54" t="s">
        <v>1843</v>
      </c>
      <c r="C28" s="7" t="s">
        <v>1844</v>
      </c>
      <c r="D28" s="8">
        <v>0.7</v>
      </c>
      <c r="F28" s="7" t="s">
        <v>271</v>
      </c>
      <c r="G28" s="25">
        <v>8</v>
      </c>
      <c r="O28" s="74" t="s">
        <v>115</v>
      </c>
      <c r="P28" s="75">
        <v>0.7</v>
      </c>
    </row>
    <row r="29" spans="2:18">
      <c r="B29" s="54" t="s">
        <v>1845</v>
      </c>
      <c r="C29" s="7" t="s">
        <v>1846</v>
      </c>
      <c r="D29" s="8">
        <v>0.7</v>
      </c>
      <c r="F29" s="7" t="s">
        <v>350</v>
      </c>
      <c r="G29" s="43">
        <v>9</v>
      </c>
      <c r="O29" s="74" t="s">
        <v>121</v>
      </c>
      <c r="P29" s="75">
        <v>0.7</v>
      </c>
    </row>
    <row r="30" spans="2:18">
      <c r="B30" s="54" t="s">
        <v>1847</v>
      </c>
      <c r="C30" s="7" t="s">
        <v>1848</v>
      </c>
      <c r="D30" s="8">
        <v>0.7</v>
      </c>
      <c r="O30" s="74" t="s">
        <v>60</v>
      </c>
      <c r="P30" s="75">
        <v>0.7</v>
      </c>
    </row>
    <row r="31" spans="2:18">
      <c r="B31" s="54" t="s">
        <v>1849</v>
      </c>
      <c r="C31" s="7" t="s">
        <v>1850</v>
      </c>
      <c r="D31" s="8">
        <v>0.7</v>
      </c>
      <c r="O31" s="74" t="s">
        <v>50</v>
      </c>
      <c r="P31" s="75">
        <v>0.7</v>
      </c>
    </row>
    <row r="32" spans="2:18">
      <c r="B32" s="54" t="s">
        <v>1851</v>
      </c>
      <c r="C32" s="7" t="s">
        <v>1852</v>
      </c>
      <c r="D32" s="8">
        <v>0.7</v>
      </c>
      <c r="O32" s="74" t="s">
        <v>133</v>
      </c>
      <c r="P32" s="75">
        <v>0.7</v>
      </c>
    </row>
    <row r="33" spans="2:16">
      <c r="B33" s="54" t="s">
        <v>414</v>
      </c>
      <c r="C33" s="7" t="s">
        <v>1853</v>
      </c>
      <c r="D33" s="8">
        <v>0.7</v>
      </c>
      <c r="O33" s="74" t="s">
        <v>53</v>
      </c>
      <c r="P33" s="75">
        <v>0.7</v>
      </c>
    </row>
    <row r="34" spans="2:16">
      <c r="B34" s="54" t="s">
        <v>1854</v>
      </c>
      <c r="C34" s="7" t="s">
        <v>1855</v>
      </c>
      <c r="D34" s="8">
        <v>0.7</v>
      </c>
      <c r="O34" s="74"/>
      <c r="P34" s="75"/>
    </row>
    <row r="35" spans="2:16">
      <c r="B35" s="54" t="s">
        <v>435</v>
      </c>
      <c r="C35" s="7" t="s">
        <v>1856</v>
      </c>
      <c r="D35" s="8">
        <v>0.7</v>
      </c>
      <c r="O35" s="74" t="s">
        <v>123</v>
      </c>
      <c r="P35" s="75">
        <v>0.7</v>
      </c>
    </row>
    <row r="36" spans="2:16">
      <c r="B36" s="54" t="s">
        <v>1857</v>
      </c>
      <c r="C36" s="7" t="s">
        <v>1858</v>
      </c>
      <c r="D36" s="8">
        <v>0.7</v>
      </c>
      <c r="O36" s="74" t="s">
        <v>63</v>
      </c>
      <c r="P36" s="75">
        <v>0.7</v>
      </c>
    </row>
    <row r="37" spans="2:16">
      <c r="B37" s="54" t="s">
        <v>1859</v>
      </c>
      <c r="C37" s="7" t="s">
        <v>1860</v>
      </c>
      <c r="D37" s="8">
        <v>0.7</v>
      </c>
      <c r="O37" s="74" t="s">
        <v>48</v>
      </c>
      <c r="P37" s="75">
        <v>0.7</v>
      </c>
    </row>
    <row r="38" spans="2:16">
      <c r="B38" s="54" t="s">
        <v>1861</v>
      </c>
      <c r="C38" s="7" t="s">
        <v>1862</v>
      </c>
      <c r="D38" s="8">
        <v>0.7</v>
      </c>
      <c r="O38" s="74" t="s">
        <v>92</v>
      </c>
      <c r="P38" s="75">
        <v>0.7</v>
      </c>
    </row>
    <row r="39" spans="2:16">
      <c r="B39" s="54" t="s">
        <v>1863</v>
      </c>
      <c r="C39" s="7" t="s">
        <v>1864</v>
      </c>
      <c r="D39" s="8">
        <v>0.7</v>
      </c>
      <c r="O39" s="74" t="s">
        <v>145</v>
      </c>
      <c r="P39" s="75">
        <v>0.7</v>
      </c>
    </row>
    <row r="40" spans="2:16">
      <c r="B40" s="54" t="s">
        <v>1865</v>
      </c>
      <c r="C40" s="7" t="s">
        <v>1866</v>
      </c>
      <c r="D40" s="8">
        <v>0.7</v>
      </c>
      <c r="O40" s="74" t="s">
        <v>79</v>
      </c>
      <c r="P40" s="75">
        <v>0.7</v>
      </c>
    </row>
    <row r="41" spans="2:16">
      <c r="B41" s="54" t="s">
        <v>427</v>
      </c>
      <c r="C41" s="7"/>
      <c r="D41" s="8">
        <v>0.7</v>
      </c>
      <c r="O41" s="74" t="s">
        <v>54</v>
      </c>
      <c r="P41" s="75">
        <v>0.7</v>
      </c>
    </row>
    <row r="42" spans="2:16">
      <c r="B42" s="54" t="s">
        <v>1867</v>
      </c>
      <c r="C42" s="7" t="s">
        <v>1868</v>
      </c>
      <c r="D42" s="8">
        <v>0.7</v>
      </c>
      <c r="O42" s="74" t="s">
        <v>59</v>
      </c>
      <c r="P42" s="75">
        <v>0.7</v>
      </c>
    </row>
    <row r="43" spans="2:16">
      <c r="B43" s="54" t="s">
        <v>1869</v>
      </c>
      <c r="C43" s="7" t="s">
        <v>1870</v>
      </c>
      <c r="D43" s="8">
        <v>0.7</v>
      </c>
      <c r="O43" s="74" t="s">
        <v>136</v>
      </c>
      <c r="P43" s="75">
        <v>0.7</v>
      </c>
    </row>
    <row r="44" spans="2:16">
      <c r="B44" s="54" t="s">
        <v>431</v>
      </c>
      <c r="C44" s="7"/>
      <c r="D44" s="8">
        <v>0.7</v>
      </c>
      <c r="O44" s="74" t="s">
        <v>120</v>
      </c>
      <c r="P44" s="75">
        <v>0.7</v>
      </c>
    </row>
    <row r="45" spans="2:16">
      <c r="B45" s="54" t="s">
        <v>1871</v>
      </c>
      <c r="C45" s="7" t="s">
        <v>1872</v>
      </c>
      <c r="D45" s="8">
        <v>0.7</v>
      </c>
      <c r="O45" s="74"/>
      <c r="P45" s="75"/>
    </row>
    <row r="46" spans="2:16">
      <c r="B46" s="54" t="s">
        <v>1873</v>
      </c>
      <c r="C46" s="7" t="s">
        <v>1874</v>
      </c>
      <c r="D46" s="8">
        <v>0.7</v>
      </c>
      <c r="O46" s="74" t="s">
        <v>83</v>
      </c>
      <c r="P46" s="75">
        <v>0.7</v>
      </c>
    </row>
    <row r="47" spans="2:16">
      <c r="B47" s="54" t="s">
        <v>1875</v>
      </c>
      <c r="C47" s="7" t="s">
        <v>1876</v>
      </c>
      <c r="D47" s="8">
        <v>0.7</v>
      </c>
      <c r="O47" s="74" t="s">
        <v>41</v>
      </c>
      <c r="P47" s="75">
        <v>0.7</v>
      </c>
    </row>
    <row r="48" spans="2:16">
      <c r="B48" s="54" t="s">
        <v>1877</v>
      </c>
      <c r="C48" s="7" t="s">
        <v>1878</v>
      </c>
      <c r="D48" s="8">
        <v>0.7</v>
      </c>
      <c r="O48" s="74" t="s">
        <v>117</v>
      </c>
      <c r="P48" s="75">
        <v>0.7</v>
      </c>
    </row>
    <row r="49" spans="2:16">
      <c r="B49" s="54" t="s">
        <v>1879</v>
      </c>
      <c r="C49" s="7"/>
      <c r="D49" s="8">
        <v>0.7</v>
      </c>
      <c r="O49" s="74" t="s">
        <v>30</v>
      </c>
      <c r="P49" s="75">
        <v>0.7</v>
      </c>
    </row>
    <row r="50" spans="2:16">
      <c r="B50" s="54" t="s">
        <v>420</v>
      </c>
      <c r="C50" s="7" t="s">
        <v>1880</v>
      </c>
      <c r="D50" s="8">
        <v>0.7</v>
      </c>
      <c r="O50" s="74" t="s">
        <v>18</v>
      </c>
      <c r="P50" s="75">
        <v>0.7</v>
      </c>
    </row>
    <row r="51" spans="2:16">
      <c r="B51" s="54" t="s">
        <v>421</v>
      </c>
      <c r="C51" s="7" t="s">
        <v>1881</v>
      </c>
      <c r="D51" s="8">
        <v>0.7</v>
      </c>
      <c r="O51" s="74" t="s">
        <v>88</v>
      </c>
      <c r="P51" s="75">
        <v>0.7</v>
      </c>
    </row>
    <row r="52" spans="2:16">
      <c r="B52" s="54" t="s">
        <v>1882</v>
      </c>
      <c r="C52" s="7" t="s">
        <v>1883</v>
      </c>
      <c r="D52" s="8">
        <v>0.7</v>
      </c>
      <c r="O52" s="74" t="s">
        <v>38</v>
      </c>
      <c r="P52" s="75">
        <v>0.7</v>
      </c>
    </row>
    <row r="53" spans="2:16">
      <c r="B53" s="54" t="s">
        <v>425</v>
      </c>
      <c r="C53" s="7" t="s">
        <v>1884</v>
      </c>
      <c r="D53" s="8">
        <v>0.7</v>
      </c>
      <c r="O53" s="74" t="s">
        <v>84</v>
      </c>
      <c r="P53" s="75">
        <v>0.7</v>
      </c>
    </row>
    <row r="54" spans="2:16">
      <c r="B54" s="54" t="s">
        <v>1885</v>
      </c>
      <c r="C54" s="7" t="s">
        <v>1886</v>
      </c>
      <c r="D54" s="8">
        <v>0.7</v>
      </c>
      <c r="O54" s="74" t="s">
        <v>32</v>
      </c>
      <c r="P54" s="75">
        <v>0.7</v>
      </c>
    </row>
    <row r="55" spans="2:16">
      <c r="B55" s="54" t="s">
        <v>1887</v>
      </c>
      <c r="C55" s="7" t="s">
        <v>1888</v>
      </c>
      <c r="D55" s="8">
        <v>0.7</v>
      </c>
      <c r="O55" s="74" t="s">
        <v>131</v>
      </c>
      <c r="P55" s="75">
        <v>0.7</v>
      </c>
    </row>
    <row r="56" spans="2:16">
      <c r="B56" s="54" t="s">
        <v>1889</v>
      </c>
      <c r="C56" s="7" t="s">
        <v>1890</v>
      </c>
      <c r="D56" s="8">
        <v>0.53</v>
      </c>
      <c r="O56" s="74" t="s">
        <v>132</v>
      </c>
      <c r="P56" s="75">
        <v>0.7</v>
      </c>
    </row>
    <row r="57" spans="2:16">
      <c r="B57" s="54" t="s">
        <v>1891</v>
      </c>
      <c r="C57" s="7" t="s">
        <v>1892</v>
      </c>
      <c r="D57" s="8">
        <v>0.7</v>
      </c>
      <c r="O57" s="74" t="s">
        <v>112</v>
      </c>
      <c r="P57" s="75">
        <v>0.7</v>
      </c>
    </row>
    <row r="58" spans="2:16">
      <c r="B58" s="54" t="s">
        <v>1893</v>
      </c>
      <c r="C58" s="7" t="s">
        <v>1894</v>
      </c>
      <c r="D58" s="8">
        <v>0.7</v>
      </c>
      <c r="O58" s="74" t="s">
        <v>99</v>
      </c>
      <c r="P58" s="75">
        <v>0.7</v>
      </c>
    </row>
    <row r="59" spans="2:16">
      <c r="B59" s="54" t="s">
        <v>1895</v>
      </c>
      <c r="C59" s="7" t="s">
        <v>1896</v>
      </c>
      <c r="D59" s="8">
        <v>0.7</v>
      </c>
      <c r="O59" s="74" t="s">
        <v>55</v>
      </c>
      <c r="P59" s="75">
        <v>0.7</v>
      </c>
    </row>
    <row r="60" spans="2:16">
      <c r="B60" s="54" t="s">
        <v>1897</v>
      </c>
      <c r="C60" s="7" t="s">
        <v>1898</v>
      </c>
      <c r="D60" s="8">
        <v>0.7</v>
      </c>
    </row>
    <row r="61" spans="2:16">
      <c r="B61" s="54" t="s">
        <v>1899</v>
      </c>
      <c r="C61" s="7" t="s">
        <v>1900</v>
      </c>
      <c r="D61" s="8">
        <v>0.7</v>
      </c>
    </row>
    <row r="62" spans="2:16">
      <c r="B62" s="54" t="s">
        <v>1901</v>
      </c>
      <c r="C62" s="7" t="s">
        <v>1902</v>
      </c>
      <c r="D62" s="8">
        <v>0.7</v>
      </c>
    </row>
    <row r="63" spans="2:16">
      <c r="B63" s="54" t="s">
        <v>1903</v>
      </c>
      <c r="C63" s="7" t="s">
        <v>1904</v>
      </c>
      <c r="D63" s="8">
        <v>0.7</v>
      </c>
    </row>
    <row r="64" spans="2:16">
      <c r="B64" s="54" t="s">
        <v>1905</v>
      </c>
      <c r="C64" s="7" t="s">
        <v>1906</v>
      </c>
      <c r="D64" s="8">
        <v>0.7</v>
      </c>
    </row>
    <row r="65" spans="2:4">
      <c r="B65" s="54" t="s">
        <v>1907</v>
      </c>
      <c r="C65" s="7" t="s">
        <v>1908</v>
      </c>
      <c r="D65" s="8">
        <v>0.7</v>
      </c>
    </row>
    <row r="66" spans="2:4">
      <c r="B66" s="54" t="s">
        <v>432</v>
      </c>
      <c r="C66" s="7" t="s">
        <v>1909</v>
      </c>
      <c r="D66" s="8">
        <v>0.7</v>
      </c>
    </row>
    <row r="67" spans="2:4">
      <c r="B67" s="54" t="s">
        <v>424</v>
      </c>
      <c r="C67" s="7"/>
      <c r="D67" s="8">
        <v>0.7</v>
      </c>
    </row>
    <row r="68" spans="2:4">
      <c r="B68" s="54" t="s">
        <v>1910</v>
      </c>
      <c r="C68" s="7" t="s">
        <v>1911</v>
      </c>
      <c r="D68" s="8">
        <v>0.7</v>
      </c>
    </row>
    <row r="69" spans="2:4">
      <c r="B69" s="54" t="s">
        <v>1912</v>
      </c>
      <c r="C69" s="7" t="s">
        <v>1913</v>
      </c>
      <c r="D69" s="8">
        <v>0.7</v>
      </c>
    </row>
    <row r="70" spans="2:4">
      <c r="B70" s="54" t="s">
        <v>1914</v>
      </c>
      <c r="C70" s="7" t="s">
        <v>1915</v>
      </c>
      <c r="D70" s="8">
        <v>0.7</v>
      </c>
    </row>
    <row r="71" spans="2:4">
      <c r="B71" s="54" t="s">
        <v>1916</v>
      </c>
      <c r="C71" s="7" t="s">
        <v>1917</v>
      </c>
      <c r="D71" s="8">
        <v>0.61</v>
      </c>
    </row>
    <row r="72" spans="2:4">
      <c r="B72" s="54" t="s">
        <v>1918</v>
      </c>
      <c r="C72" s="7" t="s">
        <v>1919</v>
      </c>
      <c r="D72" s="8">
        <v>0.7</v>
      </c>
    </row>
    <row r="73" spans="2:4">
      <c r="B73" s="54" t="s">
        <v>1920</v>
      </c>
      <c r="C73" s="7" t="s">
        <v>1921</v>
      </c>
      <c r="D73" s="8">
        <v>0.7</v>
      </c>
    </row>
    <row r="74" spans="2:4">
      <c r="B74" s="54" t="s">
        <v>1922</v>
      </c>
      <c r="C74" s="7" t="s">
        <v>1923</v>
      </c>
      <c r="D74" s="8">
        <v>0.7</v>
      </c>
    </row>
    <row r="75" spans="2:4">
      <c r="B75" s="54" t="s">
        <v>1924</v>
      </c>
      <c r="C75" s="7" t="s">
        <v>1925</v>
      </c>
      <c r="D75" s="8">
        <v>0.7</v>
      </c>
    </row>
    <row r="76" spans="2:4">
      <c r="B76" s="54" t="s">
        <v>443</v>
      </c>
      <c r="C76" s="7" t="s">
        <v>1926</v>
      </c>
      <c r="D76" s="8">
        <v>0.7</v>
      </c>
    </row>
    <row r="77" spans="2:4">
      <c r="B77" s="54" t="s">
        <v>444</v>
      </c>
      <c r="C77" s="7" t="s">
        <v>1927</v>
      </c>
      <c r="D77" s="8">
        <v>0.7</v>
      </c>
    </row>
    <row r="78" spans="2:4">
      <c r="B78" s="54" t="s">
        <v>1928</v>
      </c>
      <c r="C78" s="7" t="s">
        <v>1929</v>
      </c>
      <c r="D78" s="8">
        <v>0.7</v>
      </c>
    </row>
    <row r="79" spans="2:4">
      <c r="B79" s="54" t="s">
        <v>433</v>
      </c>
      <c r="C79" s="7" t="s">
        <v>1930</v>
      </c>
      <c r="D79" s="8">
        <v>0.7</v>
      </c>
    </row>
    <row r="80" spans="2:4">
      <c r="B80" s="54" t="s">
        <v>1931</v>
      </c>
      <c r="C80" s="7" t="s">
        <v>1932</v>
      </c>
      <c r="D80" s="8">
        <v>0.7</v>
      </c>
    </row>
    <row r="81" spans="2:4">
      <c r="B81" s="54" t="s">
        <v>1933</v>
      </c>
      <c r="C81" s="7" t="s">
        <v>1934</v>
      </c>
      <c r="D81" s="8">
        <v>0.7</v>
      </c>
    </row>
    <row r="82" spans="2:4">
      <c r="B82" s="54" t="s">
        <v>430</v>
      </c>
      <c r="C82" s="7" t="s">
        <v>1935</v>
      </c>
      <c r="D82" s="8">
        <v>0.7</v>
      </c>
    </row>
    <row r="83" spans="2:4">
      <c r="B83" s="54" t="s">
        <v>1936</v>
      </c>
      <c r="C83" s="7" t="s">
        <v>1937</v>
      </c>
      <c r="D83" s="8">
        <v>0.7</v>
      </c>
    </row>
    <row r="84" spans="2:4">
      <c r="B84" s="54" t="s">
        <v>1938</v>
      </c>
      <c r="C84" s="7" t="s">
        <v>1939</v>
      </c>
      <c r="D84" s="8">
        <v>0.7</v>
      </c>
    </row>
    <row r="85" spans="2:4">
      <c r="B85" s="54" t="s">
        <v>1940</v>
      </c>
      <c r="C85" s="7" t="s">
        <v>1941</v>
      </c>
      <c r="D85" s="8">
        <v>0.69</v>
      </c>
    </row>
    <row r="86" spans="2:4">
      <c r="B86" s="54" t="s">
        <v>1942</v>
      </c>
      <c r="C86" s="7" t="s">
        <v>1943</v>
      </c>
      <c r="D86" s="8">
        <v>0.69</v>
      </c>
    </row>
    <row r="87" spans="2:4">
      <c r="B87" s="54" t="s">
        <v>1944</v>
      </c>
      <c r="C87" s="7" t="s">
        <v>1945</v>
      </c>
      <c r="D87" s="8">
        <v>0.7</v>
      </c>
    </row>
    <row r="88" spans="2:4">
      <c r="B88" s="54" t="s">
        <v>1946</v>
      </c>
      <c r="C88" s="7" t="s">
        <v>1947</v>
      </c>
      <c r="D88" s="8">
        <v>0.7</v>
      </c>
    </row>
    <row r="89" spans="2:4">
      <c r="B89" s="54" t="s">
        <v>1948</v>
      </c>
      <c r="C89" s="7" t="s">
        <v>1949</v>
      </c>
      <c r="D89" s="8">
        <v>0.7</v>
      </c>
    </row>
    <row r="90" spans="2:4">
      <c r="B90" s="54" t="s">
        <v>1950</v>
      </c>
      <c r="C90" s="7" t="s">
        <v>1951</v>
      </c>
      <c r="D90" s="8">
        <v>0.7</v>
      </c>
    </row>
    <row r="91" spans="2:4">
      <c r="B91" s="54" t="s">
        <v>1952</v>
      </c>
      <c r="C91" s="7" t="s">
        <v>1953</v>
      </c>
      <c r="D91" s="8">
        <v>0.7</v>
      </c>
    </row>
    <row r="92" spans="2:4">
      <c r="B92" s="54" t="s">
        <v>1954</v>
      </c>
      <c r="C92" s="7" t="s">
        <v>1955</v>
      </c>
      <c r="D92" s="8">
        <v>0.7</v>
      </c>
    </row>
    <row r="93" spans="2:4">
      <c r="B93" s="54" t="s">
        <v>1956</v>
      </c>
      <c r="C93" s="7" t="s">
        <v>1957</v>
      </c>
      <c r="D93" s="8">
        <v>0.7</v>
      </c>
    </row>
    <row r="94" spans="2:4">
      <c r="B94" s="54" t="s">
        <v>1958</v>
      </c>
      <c r="C94" s="7" t="s">
        <v>1959</v>
      </c>
      <c r="D94" s="8">
        <v>0.7</v>
      </c>
    </row>
    <row r="95" spans="2:4">
      <c r="B95" s="54" t="s">
        <v>439</v>
      </c>
      <c r="C95" s="7" t="s">
        <v>1960</v>
      </c>
      <c r="D95" s="8">
        <v>0.7</v>
      </c>
    </row>
    <row r="96" spans="2:4">
      <c r="B96" s="54" t="s">
        <v>1961</v>
      </c>
      <c r="C96" s="7" t="s">
        <v>1962</v>
      </c>
      <c r="D96" s="8">
        <v>0.7</v>
      </c>
    </row>
    <row r="97" spans="2:4">
      <c r="B97" s="54" t="s">
        <v>1963</v>
      </c>
      <c r="C97" s="7" t="s">
        <v>1964</v>
      </c>
      <c r="D97" s="8">
        <v>0.7</v>
      </c>
    </row>
    <row r="98" spans="2:4">
      <c r="B98" s="54" t="s">
        <v>1965</v>
      </c>
      <c r="C98" s="7" t="s">
        <v>1966</v>
      </c>
      <c r="D98" s="8">
        <v>0.7</v>
      </c>
    </row>
    <row r="99" spans="2:4">
      <c r="B99" s="54" t="s">
        <v>1967</v>
      </c>
      <c r="C99" s="7" t="s">
        <v>1968</v>
      </c>
      <c r="D99" s="8">
        <v>0.7</v>
      </c>
    </row>
    <row r="100" spans="2:4">
      <c r="B100" s="54" t="s">
        <v>1969</v>
      </c>
      <c r="C100" s="7" t="s">
        <v>1970</v>
      </c>
      <c r="D100" s="8">
        <v>0.7</v>
      </c>
    </row>
    <row r="101" spans="2:4">
      <c r="B101" s="54" t="s">
        <v>1971</v>
      </c>
      <c r="C101" s="7" t="s">
        <v>1972</v>
      </c>
      <c r="D101" s="8">
        <v>0.7</v>
      </c>
    </row>
    <row r="102" spans="2:4">
      <c r="B102" s="54" t="s">
        <v>415</v>
      </c>
      <c r="C102" s="7"/>
      <c r="D102" s="8">
        <v>0.7</v>
      </c>
    </row>
    <row r="103" spans="2:4">
      <c r="B103" s="54" t="s">
        <v>1973</v>
      </c>
      <c r="C103" s="7" t="s">
        <v>1974</v>
      </c>
      <c r="D103" s="8">
        <v>0.7</v>
      </c>
    </row>
    <row r="104" spans="2:4">
      <c r="B104" s="54" t="s">
        <v>1975</v>
      </c>
      <c r="C104" s="7" t="s">
        <v>1976</v>
      </c>
      <c r="D104" s="8">
        <v>0.7</v>
      </c>
    </row>
    <row r="105" spans="2:4">
      <c r="B105" s="54" t="s">
        <v>1977</v>
      </c>
      <c r="C105" s="7" t="s">
        <v>1978</v>
      </c>
      <c r="D105" s="8">
        <v>0.7</v>
      </c>
    </row>
    <row r="106" spans="2:4">
      <c r="B106" s="54" t="s">
        <v>1979</v>
      </c>
      <c r="C106" s="7" t="s">
        <v>1980</v>
      </c>
      <c r="D106" s="8">
        <v>0.7</v>
      </c>
    </row>
    <row r="107" spans="2:4">
      <c r="B107" s="54" t="s">
        <v>1981</v>
      </c>
      <c r="C107" s="7" t="s">
        <v>1982</v>
      </c>
      <c r="D107" s="8">
        <v>0.7</v>
      </c>
    </row>
    <row r="108" spans="2:4">
      <c r="B108" s="54" t="s">
        <v>1983</v>
      </c>
      <c r="C108" s="7" t="s">
        <v>1984</v>
      </c>
      <c r="D108" s="8">
        <v>0.7</v>
      </c>
    </row>
    <row r="109" spans="2:4">
      <c r="B109" s="54" t="s">
        <v>1985</v>
      </c>
      <c r="C109" s="7" t="s">
        <v>1986</v>
      </c>
      <c r="D109" s="8">
        <v>0.7</v>
      </c>
    </row>
    <row r="110" spans="2:4">
      <c r="B110" s="54" t="s">
        <v>1987</v>
      </c>
      <c r="C110" s="7" t="s">
        <v>1988</v>
      </c>
      <c r="D110" s="8">
        <v>0.7</v>
      </c>
    </row>
    <row r="111" spans="2:4">
      <c r="B111" s="54" t="s">
        <v>441</v>
      </c>
      <c r="C111" s="7" t="s">
        <v>1989</v>
      </c>
      <c r="D111" s="8">
        <v>0.7</v>
      </c>
    </row>
    <row r="112" spans="2:4">
      <c r="B112" s="54" t="s">
        <v>1990</v>
      </c>
      <c r="C112" s="7" t="s">
        <v>1991</v>
      </c>
      <c r="D112" s="8">
        <v>0.7</v>
      </c>
    </row>
    <row r="113" spans="2:4">
      <c r="B113" s="54" t="s">
        <v>434</v>
      </c>
      <c r="C113" s="7" t="s">
        <v>1992</v>
      </c>
      <c r="D113" s="8">
        <v>0.7</v>
      </c>
    </row>
    <row r="114" spans="2:4">
      <c r="B114" s="54" t="s">
        <v>1993</v>
      </c>
      <c r="C114" s="7" t="s">
        <v>1994</v>
      </c>
      <c r="D114" s="8">
        <v>0.7</v>
      </c>
    </row>
    <row r="115" spans="2:4">
      <c r="B115" s="54" t="s">
        <v>1995</v>
      </c>
      <c r="C115" s="7" t="s">
        <v>1996</v>
      </c>
      <c r="D115" s="8">
        <v>0.7</v>
      </c>
    </row>
    <row r="116" spans="2:4">
      <c r="B116" s="54" t="s">
        <v>1997</v>
      </c>
      <c r="C116" s="7" t="s">
        <v>1998</v>
      </c>
      <c r="D116" s="8">
        <v>0.7</v>
      </c>
    </row>
    <row r="117" spans="2:4">
      <c r="B117" s="54" t="s">
        <v>1999</v>
      </c>
      <c r="C117" s="7" t="s">
        <v>2000</v>
      </c>
      <c r="D117" s="8">
        <v>0.7</v>
      </c>
    </row>
    <row r="118" spans="2:4">
      <c r="B118" s="54" t="s">
        <v>2001</v>
      </c>
      <c r="C118" s="7" t="s">
        <v>2002</v>
      </c>
      <c r="D118" s="8">
        <v>0.7</v>
      </c>
    </row>
    <row r="119" spans="2:4">
      <c r="B119" s="54" t="s">
        <v>2003</v>
      </c>
      <c r="C119" s="7"/>
      <c r="D119" s="8">
        <v>0.7</v>
      </c>
    </row>
    <row r="120" spans="2:4">
      <c r="B120" s="54" t="s">
        <v>2004</v>
      </c>
      <c r="C120" s="7" t="s">
        <v>2005</v>
      </c>
      <c r="D120" s="8">
        <v>0.7</v>
      </c>
    </row>
    <row r="121" spans="2:4">
      <c r="B121" s="54" t="s">
        <v>440</v>
      </c>
      <c r="C121" s="7" t="s">
        <v>2006</v>
      </c>
      <c r="D121" s="8">
        <v>0.7</v>
      </c>
    </row>
    <row r="122" spans="2:4">
      <c r="B122" s="54" t="s">
        <v>451</v>
      </c>
      <c r="C122" s="7"/>
      <c r="D122" s="8">
        <v>0.7</v>
      </c>
    </row>
    <row r="123" spans="2:4">
      <c r="B123" s="54" t="s">
        <v>2007</v>
      </c>
      <c r="C123" s="7" t="s">
        <v>2008</v>
      </c>
      <c r="D123" s="8">
        <v>0.7</v>
      </c>
    </row>
    <row r="124" spans="2:4">
      <c r="B124" s="54" t="s">
        <v>2009</v>
      </c>
      <c r="C124" s="7" t="s">
        <v>2010</v>
      </c>
      <c r="D124" s="8">
        <v>0.7</v>
      </c>
    </row>
    <row r="125" spans="2:4">
      <c r="B125" s="54" t="s">
        <v>2011</v>
      </c>
      <c r="D125" s="8">
        <v>0.7</v>
      </c>
    </row>
    <row r="126" spans="2:4">
      <c r="B126" s="54" t="s">
        <v>445</v>
      </c>
      <c r="C126" s="7" t="s">
        <v>2012</v>
      </c>
      <c r="D126" s="8">
        <v>0.65</v>
      </c>
    </row>
    <row r="127" spans="2:4">
      <c r="B127" s="54" t="s">
        <v>446</v>
      </c>
      <c r="C127" s="7" t="s">
        <v>2013</v>
      </c>
      <c r="D127" s="8">
        <v>0.7</v>
      </c>
    </row>
    <row r="128" spans="2:4">
      <c r="B128" s="54" t="s">
        <v>447</v>
      </c>
      <c r="C128" s="7"/>
      <c r="D128" s="8">
        <v>0.7</v>
      </c>
    </row>
    <row r="129" spans="2:4">
      <c r="B129" s="54" t="s">
        <v>448</v>
      </c>
      <c r="C129" s="7" t="s">
        <v>2014</v>
      </c>
      <c r="D129" s="8">
        <v>0.57999999999999996</v>
      </c>
    </row>
    <row r="130" spans="2:4">
      <c r="B130" s="54" t="s">
        <v>2015</v>
      </c>
      <c r="C130" s="7"/>
      <c r="D130" s="8">
        <v>0.7</v>
      </c>
    </row>
    <row r="131" spans="2:4">
      <c r="B131" s="54" t="s">
        <v>442</v>
      </c>
      <c r="C131" s="7"/>
      <c r="D131" s="8">
        <v>0.7</v>
      </c>
    </row>
    <row r="132" spans="2:4">
      <c r="B132" s="54" t="s">
        <v>2016</v>
      </c>
      <c r="C132" s="7" t="s">
        <v>2017</v>
      </c>
      <c r="D132" s="8">
        <v>0.7</v>
      </c>
    </row>
    <row r="133" spans="2:4">
      <c r="B133" s="54" t="s">
        <v>2018</v>
      </c>
      <c r="C133" s="7"/>
      <c r="D133" s="8">
        <v>0.7</v>
      </c>
    </row>
    <row r="134" spans="2:4">
      <c r="B134" s="54" t="s">
        <v>423</v>
      </c>
      <c r="C134" s="7"/>
      <c r="D134" s="8">
        <v>0.7</v>
      </c>
    </row>
    <row r="135" spans="2:4">
      <c r="B135" s="54" t="s">
        <v>416</v>
      </c>
      <c r="C135" s="7"/>
      <c r="D135" s="8">
        <v>0.7</v>
      </c>
    </row>
    <row r="136" spans="2:4">
      <c r="B136" s="54" t="s">
        <v>418</v>
      </c>
      <c r="C136" s="7"/>
      <c r="D136" s="8">
        <v>0.7</v>
      </c>
    </row>
    <row r="137" spans="2:4">
      <c r="B137" s="54" t="s">
        <v>417</v>
      </c>
      <c r="C137" s="7"/>
      <c r="D137" s="8">
        <v>0.7</v>
      </c>
    </row>
    <row r="138" spans="2:4">
      <c r="B138" s="54" t="s">
        <v>437</v>
      </c>
      <c r="C138" s="7"/>
      <c r="D138" s="8">
        <v>0.7</v>
      </c>
    </row>
    <row r="139" spans="2:4">
      <c r="B139" s="54" t="s">
        <v>438</v>
      </c>
      <c r="C139" s="7"/>
      <c r="D139" s="8">
        <v>0.7</v>
      </c>
    </row>
    <row r="140" spans="2:4">
      <c r="B140" s="54" t="s">
        <v>428</v>
      </c>
      <c r="C140" s="7" t="s">
        <v>2019</v>
      </c>
      <c r="D140" s="8">
        <v>0.7</v>
      </c>
    </row>
    <row r="141" spans="2:4">
      <c r="B141" s="54" t="s">
        <v>429</v>
      </c>
      <c r="C141" s="7"/>
      <c r="D141" s="8">
        <v>0.7</v>
      </c>
    </row>
    <row r="142" spans="2:4">
      <c r="B142" s="54" t="s">
        <v>419</v>
      </c>
      <c r="C142" s="7"/>
      <c r="D142" s="8">
        <v>0.7</v>
      </c>
    </row>
    <row r="143" spans="2:4">
      <c r="B143" s="54" t="s">
        <v>2020</v>
      </c>
      <c r="C143" s="7"/>
      <c r="D143" s="8">
        <v>0.7</v>
      </c>
    </row>
    <row r="2599" spans="2:11">
      <c r="B2599" s="60"/>
      <c r="C2599" s="60"/>
      <c r="D2599" s="17"/>
    </row>
    <row r="2601" spans="2:11">
      <c r="E2601" s="17"/>
      <c r="F2601" s="17"/>
      <c r="G2601" s="17"/>
      <c r="H2601" s="17"/>
      <c r="I2601" s="17"/>
      <c r="J2601" s="17"/>
      <c r="K2601" s="17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A1:C226"/>
  <sheetViews>
    <sheetView topLeftCell="A4" workbookViewId="0">
      <selection activeCell="A10" sqref="A10"/>
    </sheetView>
  </sheetViews>
  <sheetFormatPr baseColWidth="10" defaultRowHeight="12.75"/>
  <cols>
    <col min="1" max="1" width="108" style="3" customWidth="1"/>
    <col min="2" max="2" width="19.5703125" style="3" customWidth="1"/>
    <col min="3" max="16384" width="11.42578125" style="3"/>
  </cols>
  <sheetData>
    <row r="1" spans="1:3" ht="38.25">
      <c r="A1" s="1" t="s">
        <v>152</v>
      </c>
      <c r="B1" s="2" t="s">
        <v>153</v>
      </c>
      <c r="C1" s="1" t="s">
        <v>163</v>
      </c>
    </row>
    <row r="2" spans="1:3">
      <c r="A2" s="4" t="s">
        <v>52</v>
      </c>
      <c r="B2" s="5">
        <v>0.7</v>
      </c>
      <c r="C2" s="3">
        <v>5</v>
      </c>
    </row>
    <row r="3" spans="1:3">
      <c r="A3" s="4" t="s">
        <v>104</v>
      </c>
      <c r="B3" s="5">
        <v>0.7</v>
      </c>
      <c r="C3" s="3">
        <v>7</v>
      </c>
    </row>
    <row r="4" spans="1:3">
      <c r="A4" s="4" t="s">
        <v>28</v>
      </c>
      <c r="B4" s="5">
        <v>0.7</v>
      </c>
      <c r="C4" s="3">
        <v>11</v>
      </c>
    </row>
    <row r="5" spans="1:3">
      <c r="A5" s="4" t="s">
        <v>85</v>
      </c>
      <c r="B5" s="5">
        <v>0.7</v>
      </c>
      <c r="C5" s="3">
        <v>15</v>
      </c>
    </row>
    <row r="6" spans="1:3">
      <c r="A6" s="4" t="s">
        <v>82</v>
      </c>
      <c r="B6" s="5">
        <v>0.7</v>
      </c>
      <c r="C6" s="3">
        <v>15</v>
      </c>
    </row>
    <row r="7" spans="1:3">
      <c r="A7" s="4" t="s">
        <v>23</v>
      </c>
      <c r="B7" s="5">
        <v>0.7</v>
      </c>
      <c r="C7" s="3">
        <v>18</v>
      </c>
    </row>
    <row r="8" spans="1:3">
      <c r="A8" s="4" t="s">
        <v>151</v>
      </c>
      <c r="B8" s="5">
        <v>0.7</v>
      </c>
      <c r="C8" s="3">
        <v>20</v>
      </c>
    </row>
    <row r="9" spans="1:3">
      <c r="A9" s="4" t="s">
        <v>72</v>
      </c>
      <c r="B9" s="5">
        <v>0.7</v>
      </c>
      <c r="C9" s="3">
        <v>24</v>
      </c>
    </row>
    <row r="10" spans="1:3">
      <c r="A10" s="4" t="s">
        <v>56</v>
      </c>
      <c r="B10" s="5">
        <v>0.7</v>
      </c>
      <c r="C10" s="3">
        <v>24</v>
      </c>
    </row>
    <row r="11" spans="1:3">
      <c r="A11" s="4" t="s">
        <v>45</v>
      </c>
      <c r="B11" s="5">
        <v>0.7</v>
      </c>
      <c r="C11" s="3">
        <v>24</v>
      </c>
    </row>
    <row r="12" spans="1:3">
      <c r="A12" s="4" t="s">
        <v>142</v>
      </c>
      <c r="B12" s="5">
        <v>0.7</v>
      </c>
      <c r="C12" s="3">
        <v>24</v>
      </c>
    </row>
    <row r="13" spans="1:3">
      <c r="A13" s="4" t="s">
        <v>78</v>
      </c>
      <c r="B13" s="5">
        <v>0.7</v>
      </c>
      <c r="C13" s="3">
        <v>24</v>
      </c>
    </row>
    <row r="14" spans="1:3">
      <c r="A14" s="4" t="s">
        <v>29</v>
      </c>
      <c r="B14" s="5">
        <v>0.7</v>
      </c>
      <c r="C14" s="3">
        <v>24</v>
      </c>
    </row>
    <row r="15" spans="1:3">
      <c r="A15" s="4" t="s">
        <v>74</v>
      </c>
      <c r="B15" s="5">
        <v>0.7</v>
      </c>
      <c r="C15" s="3">
        <v>24</v>
      </c>
    </row>
    <row r="16" spans="1:3">
      <c r="A16" s="4" t="s">
        <v>27</v>
      </c>
      <c r="B16" s="5">
        <v>0.7</v>
      </c>
      <c r="C16" s="3">
        <v>24</v>
      </c>
    </row>
    <row r="17" spans="1:3">
      <c r="A17" s="4" t="s">
        <v>49</v>
      </c>
      <c r="B17" s="5">
        <v>0.7</v>
      </c>
      <c r="C17" s="3">
        <v>24</v>
      </c>
    </row>
    <row r="18" spans="1:3">
      <c r="A18" s="4" t="s">
        <v>51</v>
      </c>
      <c r="B18" s="5">
        <v>0.7</v>
      </c>
      <c r="C18" s="3">
        <v>24</v>
      </c>
    </row>
    <row r="19" spans="1:3">
      <c r="A19" s="4" t="s">
        <v>12</v>
      </c>
      <c r="B19" s="5">
        <v>0.7</v>
      </c>
      <c r="C19" s="3">
        <v>24</v>
      </c>
    </row>
    <row r="20" spans="1:3">
      <c r="A20" s="4" t="s">
        <v>13</v>
      </c>
      <c r="B20" s="5">
        <v>0.7</v>
      </c>
      <c r="C20" s="3">
        <v>24</v>
      </c>
    </row>
    <row r="21" spans="1:3">
      <c r="A21" s="4" t="s">
        <v>73</v>
      </c>
      <c r="B21" s="5">
        <v>0.7</v>
      </c>
      <c r="C21" s="3">
        <v>28</v>
      </c>
    </row>
    <row r="22" spans="1:3">
      <c r="A22" s="4" t="s">
        <v>150</v>
      </c>
      <c r="B22" s="5">
        <v>0.7</v>
      </c>
      <c r="C22" s="3">
        <v>28</v>
      </c>
    </row>
    <row r="23" spans="1:3">
      <c r="A23" s="4" t="s">
        <v>26</v>
      </c>
      <c r="B23" s="5">
        <v>0.7</v>
      </c>
      <c r="C23" s="3">
        <v>28</v>
      </c>
    </row>
    <row r="24" spans="1:3">
      <c r="A24" s="4" t="s">
        <v>61</v>
      </c>
      <c r="B24" s="5">
        <v>0.7</v>
      </c>
      <c r="C24" s="3">
        <v>28</v>
      </c>
    </row>
    <row r="25" spans="1:3">
      <c r="A25" s="4" t="s">
        <v>103</v>
      </c>
      <c r="B25" s="5">
        <v>0.7</v>
      </c>
      <c r="C25" s="3">
        <v>28</v>
      </c>
    </row>
    <row r="26" spans="1:3">
      <c r="A26" s="4" t="s">
        <v>108</v>
      </c>
      <c r="B26" s="5">
        <v>0.7</v>
      </c>
      <c r="C26" s="3">
        <v>28</v>
      </c>
    </row>
    <row r="27" spans="1:3">
      <c r="A27" s="4" t="s">
        <v>130</v>
      </c>
      <c r="B27" s="5">
        <v>0.7</v>
      </c>
      <c r="C27" s="3">
        <v>28</v>
      </c>
    </row>
    <row r="28" spans="1:3">
      <c r="A28" s="4" t="s">
        <v>115</v>
      </c>
      <c r="B28" s="5">
        <v>0.7</v>
      </c>
      <c r="C28" s="3">
        <v>28</v>
      </c>
    </row>
    <row r="29" spans="1:3">
      <c r="A29" s="4" t="s">
        <v>121</v>
      </c>
      <c r="B29" s="5">
        <v>0.7</v>
      </c>
      <c r="C29" s="3">
        <v>28</v>
      </c>
    </row>
    <row r="30" spans="1:3">
      <c r="A30" s="4" t="s">
        <v>60</v>
      </c>
      <c r="B30" s="5">
        <v>0.7</v>
      </c>
      <c r="C30" s="3">
        <v>28</v>
      </c>
    </row>
    <row r="31" spans="1:3">
      <c r="A31" s="4" t="s">
        <v>50</v>
      </c>
      <c r="B31" s="5">
        <v>0.7</v>
      </c>
      <c r="C31" s="3">
        <v>28</v>
      </c>
    </row>
    <row r="32" spans="1:3">
      <c r="A32" s="4" t="s">
        <v>133</v>
      </c>
      <c r="B32" s="5">
        <v>0.7</v>
      </c>
      <c r="C32" s="3">
        <v>28</v>
      </c>
    </row>
    <row r="33" spans="1:3">
      <c r="A33" s="4" t="s">
        <v>53</v>
      </c>
      <c r="B33" s="5">
        <v>0.7</v>
      </c>
      <c r="C33" s="3">
        <v>28</v>
      </c>
    </row>
    <row r="34" spans="1:3">
      <c r="A34" s="4" t="s">
        <v>62</v>
      </c>
      <c r="B34" s="5">
        <v>0.7</v>
      </c>
      <c r="C34" s="3">
        <v>28</v>
      </c>
    </row>
    <row r="35" spans="1:3">
      <c r="A35" s="4" t="s">
        <v>76</v>
      </c>
      <c r="B35" s="5">
        <v>0.7</v>
      </c>
      <c r="C35" s="3">
        <v>28</v>
      </c>
    </row>
    <row r="36" spans="1:3">
      <c r="A36" s="4" t="s">
        <v>123</v>
      </c>
      <c r="B36" s="5">
        <v>0.7</v>
      </c>
      <c r="C36" s="3">
        <v>28</v>
      </c>
    </row>
    <row r="37" spans="1:3">
      <c r="A37" s="4" t="s">
        <v>63</v>
      </c>
      <c r="B37" s="5">
        <v>0.7</v>
      </c>
      <c r="C37" s="3">
        <v>28</v>
      </c>
    </row>
    <row r="38" spans="1:3">
      <c r="A38" s="4" t="s">
        <v>48</v>
      </c>
      <c r="B38" s="5">
        <v>0.7</v>
      </c>
      <c r="C38" s="3">
        <v>28</v>
      </c>
    </row>
    <row r="39" spans="1:3">
      <c r="A39" s="4" t="s">
        <v>92</v>
      </c>
      <c r="B39" s="5">
        <v>0.7</v>
      </c>
      <c r="C39" s="3">
        <v>28</v>
      </c>
    </row>
    <row r="40" spans="1:3">
      <c r="A40" s="4" t="s">
        <v>145</v>
      </c>
      <c r="B40" s="5">
        <v>0.7</v>
      </c>
      <c r="C40" s="3">
        <v>28</v>
      </c>
    </row>
    <row r="41" spans="1:3">
      <c r="A41" s="4" t="s">
        <v>79</v>
      </c>
      <c r="B41" s="5">
        <v>0.7</v>
      </c>
      <c r="C41" s="3">
        <v>28</v>
      </c>
    </row>
    <row r="42" spans="1:3">
      <c r="A42" s="4" t="s">
        <v>54</v>
      </c>
      <c r="B42" s="5">
        <v>0.7</v>
      </c>
      <c r="C42" s="3">
        <v>28</v>
      </c>
    </row>
    <row r="43" spans="1:3">
      <c r="A43" s="4" t="s">
        <v>59</v>
      </c>
      <c r="B43" s="5">
        <v>0.7</v>
      </c>
      <c r="C43" s="3">
        <v>28</v>
      </c>
    </row>
    <row r="44" spans="1:3">
      <c r="A44" s="4" t="s">
        <v>136</v>
      </c>
      <c r="B44" s="5">
        <v>0.7</v>
      </c>
      <c r="C44" s="3">
        <v>28</v>
      </c>
    </row>
    <row r="45" spans="1:3">
      <c r="A45" s="4" t="s">
        <v>120</v>
      </c>
      <c r="B45" s="5">
        <v>0.7</v>
      </c>
      <c r="C45" s="3">
        <v>28</v>
      </c>
    </row>
    <row r="46" spans="1:3">
      <c r="A46" s="4" t="s">
        <v>83</v>
      </c>
      <c r="B46" s="5">
        <v>0.7</v>
      </c>
      <c r="C46" s="3">
        <v>28</v>
      </c>
    </row>
    <row r="47" spans="1:3">
      <c r="A47" s="4" t="s">
        <v>41</v>
      </c>
      <c r="B47" s="5">
        <v>0.7</v>
      </c>
    </row>
    <row r="48" spans="1:3">
      <c r="A48" s="4" t="s">
        <v>117</v>
      </c>
      <c r="B48" s="5">
        <v>0.7</v>
      </c>
    </row>
    <row r="49" spans="1:2">
      <c r="A49" s="4" t="s">
        <v>30</v>
      </c>
      <c r="B49" s="5">
        <v>0.7</v>
      </c>
    </row>
    <row r="50" spans="1:2">
      <c r="A50" s="4" t="s">
        <v>18</v>
      </c>
      <c r="B50" s="5">
        <v>0.7</v>
      </c>
    </row>
    <row r="51" spans="1:2">
      <c r="A51" s="4" t="s">
        <v>88</v>
      </c>
      <c r="B51" s="5">
        <v>0.7</v>
      </c>
    </row>
    <row r="52" spans="1:2">
      <c r="A52" s="4" t="s">
        <v>38</v>
      </c>
      <c r="B52" s="5">
        <v>0.7</v>
      </c>
    </row>
    <row r="53" spans="1:2">
      <c r="A53" s="4" t="s">
        <v>84</v>
      </c>
      <c r="B53" s="5">
        <v>0.7</v>
      </c>
    </row>
    <row r="54" spans="1:2">
      <c r="A54" s="4" t="s">
        <v>32</v>
      </c>
      <c r="B54" s="5">
        <v>0.7</v>
      </c>
    </row>
    <row r="55" spans="1:2">
      <c r="A55" s="4" t="s">
        <v>131</v>
      </c>
      <c r="B55" s="5">
        <v>0.7</v>
      </c>
    </row>
    <row r="56" spans="1:2">
      <c r="A56" s="4" t="s">
        <v>132</v>
      </c>
      <c r="B56" s="5">
        <v>0.7</v>
      </c>
    </row>
    <row r="57" spans="1:2">
      <c r="A57" s="4" t="s">
        <v>112</v>
      </c>
      <c r="B57" s="5">
        <v>0.7</v>
      </c>
    </row>
    <row r="58" spans="1:2">
      <c r="A58" s="4" t="s">
        <v>99</v>
      </c>
      <c r="B58" s="5">
        <v>0.7</v>
      </c>
    </row>
    <row r="59" spans="1:2">
      <c r="A59" s="4" t="s">
        <v>55</v>
      </c>
      <c r="B59" s="5">
        <v>0.7</v>
      </c>
    </row>
    <row r="60" spans="1:2">
      <c r="A60" s="4" t="s">
        <v>22</v>
      </c>
      <c r="B60" s="5">
        <v>0.7</v>
      </c>
    </row>
    <row r="61" spans="1:2">
      <c r="A61" s="4" t="s">
        <v>116</v>
      </c>
      <c r="B61" s="5">
        <v>0.7</v>
      </c>
    </row>
    <row r="62" spans="1:2">
      <c r="A62" s="4" t="s">
        <v>11</v>
      </c>
      <c r="B62" s="5">
        <v>0.7</v>
      </c>
    </row>
    <row r="63" spans="1:2">
      <c r="A63" s="4" t="s">
        <v>34</v>
      </c>
      <c r="B63" s="5">
        <v>0.7</v>
      </c>
    </row>
    <row r="64" spans="1:2">
      <c r="A64" s="4" t="s">
        <v>25</v>
      </c>
      <c r="B64" s="5">
        <v>0.7</v>
      </c>
    </row>
    <row r="65" spans="1:2">
      <c r="A65" s="4" t="s">
        <v>105</v>
      </c>
      <c r="B65" s="5">
        <v>0.7</v>
      </c>
    </row>
    <row r="66" spans="1:2">
      <c r="A66" s="4" t="s">
        <v>68</v>
      </c>
      <c r="B66" s="5">
        <v>0.7</v>
      </c>
    </row>
    <row r="67" spans="1:2">
      <c r="A67" s="4" t="s">
        <v>106</v>
      </c>
      <c r="B67" s="5">
        <v>0.7</v>
      </c>
    </row>
    <row r="68" spans="1:2">
      <c r="A68" s="4" t="s">
        <v>80</v>
      </c>
      <c r="B68" s="5">
        <v>0.7</v>
      </c>
    </row>
    <row r="69" spans="1:2">
      <c r="A69" s="4" t="s">
        <v>77</v>
      </c>
      <c r="B69" s="5">
        <v>0.7</v>
      </c>
    </row>
    <row r="70" spans="1:2">
      <c r="A70" s="4" t="s">
        <v>35</v>
      </c>
      <c r="B70" s="5">
        <v>0.7</v>
      </c>
    </row>
    <row r="71" spans="1:2">
      <c r="A71" s="4" t="s">
        <v>75</v>
      </c>
      <c r="B71" s="5">
        <v>0.7</v>
      </c>
    </row>
    <row r="72" spans="1:2">
      <c r="A72" s="4" t="s">
        <v>111</v>
      </c>
      <c r="B72" s="5">
        <v>0.7</v>
      </c>
    </row>
    <row r="73" spans="1:2">
      <c r="A73" s="4" t="s">
        <v>119</v>
      </c>
      <c r="B73" s="5">
        <v>0.7</v>
      </c>
    </row>
    <row r="74" spans="1:2">
      <c r="A74" s="4" t="s">
        <v>98</v>
      </c>
      <c r="B74" s="5">
        <v>0.7</v>
      </c>
    </row>
    <row r="75" spans="1:2">
      <c r="A75" s="4" t="s">
        <v>146</v>
      </c>
      <c r="B75" s="5">
        <v>0.7</v>
      </c>
    </row>
    <row r="76" spans="1:2">
      <c r="A76" s="4" t="s">
        <v>91</v>
      </c>
      <c r="B76" s="5">
        <v>0.7</v>
      </c>
    </row>
    <row r="77" spans="1:2">
      <c r="A77" s="4" t="s">
        <v>95</v>
      </c>
      <c r="B77" s="5">
        <v>0.7</v>
      </c>
    </row>
    <row r="78" spans="1:2">
      <c r="A78" s="4" t="s">
        <v>66</v>
      </c>
      <c r="B78" s="5">
        <v>0.7</v>
      </c>
    </row>
    <row r="79" spans="1:2">
      <c r="A79" s="4" t="s">
        <v>134</v>
      </c>
      <c r="B79" s="5">
        <v>0.7</v>
      </c>
    </row>
    <row r="80" spans="1:2">
      <c r="A80" s="4" t="s">
        <v>71</v>
      </c>
      <c r="B80" s="5">
        <v>0.7</v>
      </c>
    </row>
    <row r="81" spans="1:2">
      <c r="A81" s="4" t="s">
        <v>57</v>
      </c>
      <c r="B81" s="5">
        <v>0.7</v>
      </c>
    </row>
    <row r="82" spans="1:2">
      <c r="A82" s="4" t="s">
        <v>93</v>
      </c>
      <c r="B82" s="5">
        <v>0.7</v>
      </c>
    </row>
    <row r="83" spans="1:2">
      <c r="A83" s="4" t="s">
        <v>69</v>
      </c>
      <c r="B83" s="5">
        <v>0.7</v>
      </c>
    </row>
    <row r="84" spans="1:2">
      <c r="A84" s="4" t="s">
        <v>140</v>
      </c>
      <c r="B84" s="5">
        <v>0.7</v>
      </c>
    </row>
    <row r="85" spans="1:2">
      <c r="A85" s="4" t="s">
        <v>39</v>
      </c>
      <c r="B85" s="5">
        <v>0.7</v>
      </c>
    </row>
    <row r="86" spans="1:2">
      <c r="A86" s="4" t="s">
        <v>19</v>
      </c>
      <c r="B86" s="5">
        <v>0.7</v>
      </c>
    </row>
    <row r="87" spans="1:2">
      <c r="A87" s="4" t="s">
        <v>122</v>
      </c>
      <c r="B87" s="5">
        <v>0.7</v>
      </c>
    </row>
    <row r="88" spans="1:2">
      <c r="A88" s="4" t="s">
        <v>15</v>
      </c>
      <c r="B88" s="5">
        <v>0.7</v>
      </c>
    </row>
    <row r="89" spans="1:2">
      <c r="A89" s="4" t="s">
        <v>124</v>
      </c>
      <c r="B89" s="5">
        <v>0.7</v>
      </c>
    </row>
    <row r="90" spans="1:2">
      <c r="A90" s="4" t="s">
        <v>47</v>
      </c>
      <c r="B90" s="5">
        <v>0.7</v>
      </c>
    </row>
    <row r="91" spans="1:2">
      <c r="A91" s="4" t="s">
        <v>20</v>
      </c>
      <c r="B91" s="5">
        <v>0.7</v>
      </c>
    </row>
    <row r="92" spans="1:2">
      <c r="A92" s="4" t="s">
        <v>64</v>
      </c>
      <c r="B92" s="5">
        <v>0.7</v>
      </c>
    </row>
    <row r="93" spans="1:2">
      <c r="A93" s="4" t="s">
        <v>65</v>
      </c>
      <c r="B93" s="5">
        <v>0.7</v>
      </c>
    </row>
    <row r="94" spans="1:2">
      <c r="A94" s="4" t="s">
        <v>139</v>
      </c>
      <c r="B94" s="5">
        <v>0.7</v>
      </c>
    </row>
    <row r="95" spans="1:2">
      <c r="A95" s="4" t="s">
        <v>37</v>
      </c>
      <c r="B95" s="5">
        <v>0.7</v>
      </c>
    </row>
    <row r="96" spans="1:2">
      <c r="A96" s="4" t="s">
        <v>14</v>
      </c>
      <c r="B96" s="5">
        <v>0.7</v>
      </c>
    </row>
    <row r="97" spans="1:2">
      <c r="A97" s="4" t="s">
        <v>90</v>
      </c>
      <c r="B97" s="5">
        <v>0.7</v>
      </c>
    </row>
    <row r="98" spans="1:2">
      <c r="A98" s="4" t="s">
        <v>109</v>
      </c>
      <c r="B98" s="5">
        <v>0.7</v>
      </c>
    </row>
    <row r="99" spans="1:2">
      <c r="A99" s="4" t="s">
        <v>137</v>
      </c>
      <c r="B99" s="5">
        <v>0.7</v>
      </c>
    </row>
    <row r="100" spans="1:2">
      <c r="A100" s="4" t="s">
        <v>89</v>
      </c>
      <c r="B100" s="5">
        <v>0.7</v>
      </c>
    </row>
    <row r="101" spans="1:2">
      <c r="A101" s="4" t="s">
        <v>86</v>
      </c>
      <c r="B101" s="5">
        <v>0.7</v>
      </c>
    </row>
    <row r="102" spans="1:2">
      <c r="A102" s="4" t="s">
        <v>147</v>
      </c>
      <c r="B102" s="5">
        <v>0.7</v>
      </c>
    </row>
    <row r="103" spans="1:2">
      <c r="A103" s="4" t="s">
        <v>36</v>
      </c>
      <c r="B103" s="5">
        <v>0.7</v>
      </c>
    </row>
    <row r="104" spans="1:2">
      <c r="A104" s="4" t="s">
        <v>21</v>
      </c>
      <c r="B104" s="5">
        <v>0.7</v>
      </c>
    </row>
    <row r="105" spans="1:2">
      <c r="A105" s="4" t="s">
        <v>127</v>
      </c>
      <c r="B105" s="5">
        <v>0.7</v>
      </c>
    </row>
    <row r="106" spans="1:2">
      <c r="A106" s="4" t="s">
        <v>24</v>
      </c>
      <c r="B106" s="5">
        <v>0.7</v>
      </c>
    </row>
    <row r="107" spans="1:2">
      <c r="A107" s="4" t="s">
        <v>135</v>
      </c>
      <c r="B107" s="5">
        <v>0.7</v>
      </c>
    </row>
    <row r="108" spans="1:2">
      <c r="A108" s="4" t="s">
        <v>97</v>
      </c>
      <c r="B108" s="5">
        <v>0.7</v>
      </c>
    </row>
    <row r="109" spans="1:2">
      <c r="A109" s="4" t="s">
        <v>141</v>
      </c>
      <c r="B109" s="5">
        <v>0.7</v>
      </c>
    </row>
    <row r="110" spans="1:2">
      <c r="A110" s="4" t="s">
        <v>148</v>
      </c>
      <c r="B110" s="5">
        <v>0.7</v>
      </c>
    </row>
    <row r="111" spans="1:2">
      <c r="A111" s="4" t="s">
        <v>81</v>
      </c>
      <c r="B111" s="5">
        <v>0.7</v>
      </c>
    </row>
    <row r="112" spans="1:2">
      <c r="A112" s="4" t="s">
        <v>43</v>
      </c>
      <c r="B112" s="5">
        <v>0.7</v>
      </c>
    </row>
    <row r="113" spans="1:2">
      <c r="A113" s="4" t="s">
        <v>44</v>
      </c>
      <c r="B113" s="5">
        <v>0.7</v>
      </c>
    </row>
    <row r="114" spans="1:2">
      <c r="A114" s="4" t="s">
        <v>114</v>
      </c>
      <c r="B114" s="5">
        <v>0.7</v>
      </c>
    </row>
    <row r="115" spans="1:2">
      <c r="A115" s="4" t="s">
        <v>113</v>
      </c>
      <c r="B115" s="5">
        <v>0.7</v>
      </c>
    </row>
    <row r="116" spans="1:2">
      <c r="A116" s="4" t="s">
        <v>16</v>
      </c>
      <c r="B116" s="5">
        <v>0.7</v>
      </c>
    </row>
    <row r="117" spans="1:2">
      <c r="A117" s="4" t="s">
        <v>118</v>
      </c>
      <c r="B117" s="5">
        <v>0.7</v>
      </c>
    </row>
    <row r="118" spans="1:2">
      <c r="A118" s="4" t="s">
        <v>100</v>
      </c>
      <c r="B118" s="5">
        <v>0.7</v>
      </c>
    </row>
    <row r="119" spans="1:2">
      <c r="A119" s="4" t="s">
        <v>94</v>
      </c>
      <c r="B119" s="5">
        <v>0.7</v>
      </c>
    </row>
    <row r="120" spans="1:2">
      <c r="A120" s="4" t="s">
        <v>101</v>
      </c>
      <c r="B120" s="5">
        <v>0.7</v>
      </c>
    </row>
    <row r="121" spans="1:2">
      <c r="A121" s="4" t="s">
        <v>128</v>
      </c>
      <c r="B121" s="5">
        <v>0.7</v>
      </c>
    </row>
    <row r="122" spans="1:2">
      <c r="A122" s="4" t="s">
        <v>125</v>
      </c>
      <c r="B122" s="5">
        <v>0.7</v>
      </c>
    </row>
    <row r="123" spans="1:2">
      <c r="A123" s="4" t="s">
        <v>17</v>
      </c>
      <c r="B123" s="5">
        <v>0.7</v>
      </c>
    </row>
    <row r="124" spans="1:2">
      <c r="A124" s="4" t="s">
        <v>102</v>
      </c>
      <c r="B124" s="5">
        <v>0.7</v>
      </c>
    </row>
    <row r="125" spans="1:2">
      <c r="A125" s="4" t="s">
        <v>9</v>
      </c>
      <c r="B125" s="5">
        <v>0.7</v>
      </c>
    </row>
    <row r="126" spans="1:2">
      <c r="A126" s="4" t="s">
        <v>58</v>
      </c>
      <c r="B126" s="5">
        <v>0.7</v>
      </c>
    </row>
    <row r="127" spans="1:2">
      <c r="A127" s="4" t="s">
        <v>70</v>
      </c>
      <c r="B127" s="5">
        <v>0.7</v>
      </c>
    </row>
    <row r="128" spans="1:2">
      <c r="A128" s="4" t="s">
        <v>46</v>
      </c>
      <c r="B128" s="5">
        <v>0.7</v>
      </c>
    </row>
    <row r="129" spans="1:2">
      <c r="A129" s="4" t="s">
        <v>96</v>
      </c>
      <c r="B129" s="5">
        <v>0.7</v>
      </c>
    </row>
    <row r="130" spans="1:2">
      <c r="A130" s="4" t="s">
        <v>40</v>
      </c>
      <c r="B130" s="5">
        <v>0.7</v>
      </c>
    </row>
    <row r="131" spans="1:2">
      <c r="A131" s="4" t="s">
        <v>129</v>
      </c>
      <c r="B131" s="5">
        <v>0.7</v>
      </c>
    </row>
    <row r="132" spans="1:2">
      <c r="A132" s="4" t="s">
        <v>107</v>
      </c>
      <c r="B132" s="5">
        <v>0.7</v>
      </c>
    </row>
    <row r="133" spans="1:2">
      <c r="A133" s="4" t="s">
        <v>87</v>
      </c>
      <c r="B133" s="5">
        <v>0.7</v>
      </c>
    </row>
    <row r="134" spans="1:2">
      <c r="A134" s="4" t="s">
        <v>144</v>
      </c>
      <c r="B134" s="5">
        <v>0.7</v>
      </c>
    </row>
    <row r="135" spans="1:2">
      <c r="A135" s="4" t="s">
        <v>42</v>
      </c>
      <c r="B135" s="5">
        <v>0.7</v>
      </c>
    </row>
    <row r="136" spans="1:2">
      <c r="A136" s="4" t="s">
        <v>110</v>
      </c>
      <c r="B136" s="5">
        <v>0.7</v>
      </c>
    </row>
    <row r="137" spans="1:2">
      <c r="A137" s="4" t="s">
        <v>149</v>
      </c>
      <c r="B137" s="5">
        <v>0.7</v>
      </c>
    </row>
    <row r="138" spans="1:2">
      <c r="A138" s="4" t="s">
        <v>67</v>
      </c>
      <c r="B138" s="5">
        <v>0.7</v>
      </c>
    </row>
    <row r="139" spans="1:2">
      <c r="A139" s="4" t="s">
        <v>10</v>
      </c>
      <c r="B139" s="5">
        <v>0.7</v>
      </c>
    </row>
    <row r="140" spans="1:2">
      <c r="A140" s="4" t="s">
        <v>31</v>
      </c>
      <c r="B140" s="5">
        <v>0.7</v>
      </c>
    </row>
    <row r="141" spans="1:2">
      <c r="A141" s="4" t="s">
        <v>138</v>
      </c>
      <c r="B141" s="5">
        <v>0.7</v>
      </c>
    </row>
    <row r="142" spans="1:2">
      <c r="A142" s="4" t="s">
        <v>33</v>
      </c>
      <c r="B142" s="5">
        <v>0.7</v>
      </c>
    </row>
    <row r="143" spans="1:2">
      <c r="A143" s="4" t="s">
        <v>143</v>
      </c>
      <c r="B143" s="5">
        <v>0.7</v>
      </c>
    </row>
    <row r="144" spans="1:2">
      <c r="A144" s="4" t="s">
        <v>126</v>
      </c>
      <c r="B144" s="5">
        <v>0.7</v>
      </c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B1:R1056"/>
  <sheetViews>
    <sheetView workbookViewId="0">
      <selection activeCell="F13" sqref="F13"/>
    </sheetView>
  </sheetViews>
  <sheetFormatPr baseColWidth="10" defaultRowHeight="12.75"/>
  <cols>
    <col min="1" max="1" width="30.7109375" style="208" bestFit="1" customWidth="1"/>
    <col min="2" max="2" width="29.85546875" style="208" bestFit="1" customWidth="1"/>
    <col min="3" max="3" width="15.85546875" style="208" customWidth="1"/>
    <col min="4" max="4" width="16.42578125" style="208" bestFit="1" customWidth="1"/>
    <col min="5" max="5" width="11.42578125" style="208"/>
    <col min="6" max="6" width="22.7109375" style="208" customWidth="1"/>
    <col min="7" max="7" width="11.42578125" style="208"/>
    <col min="8" max="8" width="23.42578125" style="208" customWidth="1"/>
    <col min="9" max="9" width="14.7109375" style="208" bestFit="1" customWidth="1"/>
    <col min="10" max="10" width="11.42578125" style="208"/>
    <col min="11" max="11" width="30.42578125" style="208" customWidth="1"/>
    <col min="12" max="14" width="11.42578125" style="208"/>
    <col min="15" max="15" width="29.42578125" style="208" bestFit="1" customWidth="1"/>
    <col min="16" max="16" width="11.42578125" style="208"/>
    <col min="17" max="17" width="16.42578125" style="208" bestFit="1" customWidth="1"/>
    <col min="18" max="18" width="28.42578125" style="208" bestFit="1" customWidth="1"/>
    <col min="19" max="16384" width="11.42578125" style="208"/>
  </cols>
  <sheetData>
    <row r="1" spans="2:18" ht="15">
      <c r="B1" s="232" t="s">
        <v>164</v>
      </c>
      <c r="F1" s="206" t="s">
        <v>462</v>
      </c>
      <c r="G1" s="206" t="s">
        <v>463</v>
      </c>
      <c r="H1" s="206" t="s">
        <v>464</v>
      </c>
      <c r="I1" s="206"/>
      <c r="J1" s="206" t="s">
        <v>465</v>
      </c>
      <c r="K1" s="207" t="s">
        <v>466</v>
      </c>
      <c r="L1" s="206" t="s">
        <v>467</v>
      </c>
      <c r="N1" s="209"/>
      <c r="O1" s="206" t="s">
        <v>462</v>
      </c>
      <c r="P1" s="206" t="s">
        <v>463</v>
      </c>
      <c r="Q1" s="206"/>
      <c r="R1" s="206" t="s">
        <v>464</v>
      </c>
    </row>
    <row r="2" spans="2:18" ht="15">
      <c r="B2" s="217" t="s">
        <v>462</v>
      </c>
      <c r="C2" s="217" t="s">
        <v>463</v>
      </c>
      <c r="D2" s="217" t="s">
        <v>385</v>
      </c>
      <c r="F2" s="210" t="s">
        <v>382</v>
      </c>
      <c r="G2" s="210">
        <v>19</v>
      </c>
      <c r="H2" s="210" t="s">
        <v>372</v>
      </c>
      <c r="I2" s="210" t="s">
        <v>468</v>
      </c>
      <c r="J2" s="210">
        <v>1907</v>
      </c>
      <c r="K2" s="211" t="s">
        <v>469</v>
      </c>
      <c r="L2" s="210">
        <v>190750</v>
      </c>
      <c r="N2" s="209"/>
      <c r="O2" s="210" t="s">
        <v>165</v>
      </c>
      <c r="P2" s="215" t="s">
        <v>1794</v>
      </c>
      <c r="Q2" s="210" t="str">
        <f t="shared" ref="Q2:Q53" si="0">O2</f>
        <v>Azuay</v>
      </c>
      <c r="R2" s="210" t="s">
        <v>470</v>
      </c>
    </row>
    <row r="3" spans="2:18" ht="15">
      <c r="B3" s="210" t="s">
        <v>165</v>
      </c>
      <c r="C3" s="215" t="s">
        <v>1794</v>
      </c>
      <c r="D3" s="210" t="str">
        <f t="shared" ref="D3:D8" si="1">B3</f>
        <v>Azuay</v>
      </c>
      <c r="F3" s="212" t="s">
        <v>382</v>
      </c>
      <c r="G3" s="212">
        <v>19</v>
      </c>
      <c r="H3" s="212" t="s">
        <v>372</v>
      </c>
      <c r="I3" s="210" t="s">
        <v>468</v>
      </c>
      <c r="J3" s="212">
        <v>1907</v>
      </c>
      <c r="K3" s="213" t="s">
        <v>471</v>
      </c>
      <c r="L3" s="212">
        <v>190752</v>
      </c>
      <c r="N3" s="209"/>
      <c r="O3" s="210" t="s">
        <v>165</v>
      </c>
      <c r="P3" s="215" t="s">
        <v>1794</v>
      </c>
      <c r="Q3" s="210" t="str">
        <f t="shared" si="0"/>
        <v>Azuay</v>
      </c>
      <c r="R3" s="210" t="s">
        <v>166</v>
      </c>
    </row>
    <row r="4" spans="2:18" ht="15">
      <c r="B4" s="210" t="s">
        <v>167</v>
      </c>
      <c r="C4" s="215" t="s">
        <v>1795</v>
      </c>
      <c r="D4" s="210" t="str">
        <f t="shared" si="1"/>
        <v>Bolívar</v>
      </c>
      <c r="F4" s="212" t="s">
        <v>382</v>
      </c>
      <c r="G4" s="212">
        <v>19</v>
      </c>
      <c r="H4" s="212" t="s">
        <v>372</v>
      </c>
      <c r="I4" s="210" t="s">
        <v>468</v>
      </c>
      <c r="J4" s="212">
        <v>1907</v>
      </c>
      <c r="K4" s="213" t="s">
        <v>472</v>
      </c>
      <c r="L4" s="212">
        <v>190753</v>
      </c>
      <c r="N4" s="209"/>
      <c r="O4" s="212" t="s">
        <v>165</v>
      </c>
      <c r="P4" s="215" t="s">
        <v>1794</v>
      </c>
      <c r="Q4" s="210" t="str">
        <f t="shared" si="0"/>
        <v>Azuay</v>
      </c>
      <c r="R4" s="212" t="s">
        <v>168</v>
      </c>
    </row>
    <row r="5" spans="2:18" ht="15">
      <c r="B5" s="210" t="s">
        <v>169</v>
      </c>
      <c r="C5" s="215" t="s">
        <v>1796</v>
      </c>
      <c r="D5" s="210" t="str">
        <f t="shared" si="1"/>
        <v>Cañar</v>
      </c>
      <c r="F5" s="210" t="s">
        <v>382</v>
      </c>
      <c r="G5" s="210">
        <v>19</v>
      </c>
      <c r="H5" s="210" t="s">
        <v>373</v>
      </c>
      <c r="I5" s="210" t="str">
        <f t="shared" ref="I5:I38" si="2">MID(H5,1,9)</f>
        <v>Chinchipe</v>
      </c>
      <c r="J5" s="210">
        <v>1902</v>
      </c>
      <c r="K5" s="211" t="s">
        <v>473</v>
      </c>
      <c r="L5" s="210">
        <v>190256</v>
      </c>
      <c r="N5" s="209"/>
      <c r="O5" s="210" t="s">
        <v>165</v>
      </c>
      <c r="P5" s="215" t="s">
        <v>1794</v>
      </c>
      <c r="Q5" s="210" t="str">
        <f t="shared" si="0"/>
        <v>Azuay</v>
      </c>
      <c r="R5" s="210" t="s">
        <v>170</v>
      </c>
    </row>
    <row r="6" spans="2:18" ht="15">
      <c r="B6" s="210" t="s">
        <v>171</v>
      </c>
      <c r="C6" s="215" t="s">
        <v>1797</v>
      </c>
      <c r="D6" s="210" t="str">
        <f t="shared" si="1"/>
        <v>Carchi</v>
      </c>
      <c r="F6" s="212" t="s">
        <v>382</v>
      </c>
      <c r="G6" s="212">
        <v>19</v>
      </c>
      <c r="H6" s="212" t="s">
        <v>373</v>
      </c>
      <c r="I6" s="210" t="str">
        <f t="shared" si="2"/>
        <v>Chinchipe</v>
      </c>
      <c r="J6" s="212">
        <v>1902</v>
      </c>
      <c r="K6" s="213" t="s">
        <v>474</v>
      </c>
      <c r="L6" s="212">
        <v>190252</v>
      </c>
      <c r="N6" s="209"/>
      <c r="O6" s="210" t="s">
        <v>165</v>
      </c>
      <c r="P6" s="215" t="s">
        <v>1794</v>
      </c>
      <c r="Q6" s="210" t="str">
        <f t="shared" si="0"/>
        <v>Azuay</v>
      </c>
      <c r="R6" s="210" t="s">
        <v>172</v>
      </c>
    </row>
    <row r="7" spans="2:18" ht="15">
      <c r="B7" s="212" t="s">
        <v>175</v>
      </c>
      <c r="C7" s="215" t="s">
        <v>1798</v>
      </c>
      <c r="D7" s="210" t="str">
        <f t="shared" si="1"/>
        <v>Cotopaxi</v>
      </c>
      <c r="F7" s="212" t="s">
        <v>382</v>
      </c>
      <c r="G7" s="212">
        <v>19</v>
      </c>
      <c r="H7" s="212" t="s">
        <v>373</v>
      </c>
      <c r="I7" s="210" t="str">
        <f t="shared" si="2"/>
        <v>Chinchipe</v>
      </c>
      <c r="J7" s="212">
        <v>1902</v>
      </c>
      <c r="K7" s="213" t="s">
        <v>475</v>
      </c>
      <c r="L7" s="212">
        <v>190250</v>
      </c>
      <c r="N7" s="209"/>
      <c r="O7" s="212" t="s">
        <v>165</v>
      </c>
      <c r="P7" s="215" t="s">
        <v>1794</v>
      </c>
      <c r="Q7" s="210" t="str">
        <f t="shared" si="0"/>
        <v>Azuay</v>
      </c>
      <c r="R7" s="212" t="s">
        <v>174</v>
      </c>
    </row>
    <row r="8" spans="2:18" ht="15">
      <c r="B8" s="210" t="s">
        <v>173</v>
      </c>
      <c r="C8" s="215" t="s">
        <v>1799</v>
      </c>
      <c r="D8" s="210" t="str">
        <f t="shared" si="1"/>
        <v>Chimborazo</v>
      </c>
      <c r="F8" s="210" t="s">
        <v>382</v>
      </c>
      <c r="G8" s="210">
        <v>19</v>
      </c>
      <c r="H8" s="210" t="s">
        <v>373</v>
      </c>
      <c r="I8" s="210" t="str">
        <f t="shared" si="2"/>
        <v>Chinchipe</v>
      </c>
      <c r="J8" s="210">
        <v>1902</v>
      </c>
      <c r="K8" s="211" t="s">
        <v>476</v>
      </c>
      <c r="L8" s="210">
        <v>190259</v>
      </c>
      <c r="N8" s="209"/>
      <c r="O8" s="212" t="s">
        <v>165</v>
      </c>
      <c r="P8" s="215" t="s">
        <v>1794</v>
      </c>
      <c r="Q8" s="210" t="str">
        <f t="shared" si="0"/>
        <v>Azuay</v>
      </c>
      <c r="R8" s="212" t="s">
        <v>176</v>
      </c>
    </row>
    <row r="9" spans="2:18" ht="15">
      <c r="B9" s="210" t="s">
        <v>177</v>
      </c>
      <c r="C9" s="215" t="s">
        <v>1800</v>
      </c>
      <c r="D9" s="210" t="s">
        <v>518</v>
      </c>
      <c r="F9" s="210" t="s">
        <v>382</v>
      </c>
      <c r="G9" s="210">
        <v>19</v>
      </c>
      <c r="H9" s="210" t="s">
        <v>373</v>
      </c>
      <c r="I9" s="210" t="str">
        <f t="shared" si="2"/>
        <v>Chinchipe</v>
      </c>
      <c r="J9" s="210">
        <v>1902</v>
      </c>
      <c r="K9" s="211" t="s">
        <v>477</v>
      </c>
      <c r="L9" s="210">
        <v>190251</v>
      </c>
      <c r="N9" s="209"/>
      <c r="O9" s="210" t="s">
        <v>165</v>
      </c>
      <c r="P9" s="215" t="s">
        <v>1794</v>
      </c>
      <c r="Q9" s="210" t="str">
        <f t="shared" si="0"/>
        <v>Azuay</v>
      </c>
      <c r="R9" s="210" t="s">
        <v>178</v>
      </c>
    </row>
    <row r="10" spans="2:18" ht="15">
      <c r="B10" s="212" t="s">
        <v>179</v>
      </c>
      <c r="C10" s="215" t="s">
        <v>1801</v>
      </c>
      <c r="D10" s="210" t="str">
        <f>B10</f>
        <v>Esmeraldas</v>
      </c>
      <c r="F10" s="210" t="s">
        <v>382</v>
      </c>
      <c r="G10" s="210">
        <v>19</v>
      </c>
      <c r="H10" s="210" t="s">
        <v>373</v>
      </c>
      <c r="I10" s="210" t="str">
        <f t="shared" si="2"/>
        <v>Chinchipe</v>
      </c>
      <c r="J10" s="210">
        <v>1902</v>
      </c>
      <c r="K10" s="211" t="s">
        <v>478</v>
      </c>
      <c r="L10" s="210">
        <v>190254</v>
      </c>
      <c r="N10" s="209"/>
      <c r="O10" s="210" t="s">
        <v>165</v>
      </c>
      <c r="P10" s="215" t="s">
        <v>1794</v>
      </c>
      <c r="Q10" s="210" t="str">
        <f t="shared" si="0"/>
        <v>Azuay</v>
      </c>
      <c r="R10" s="210" t="s">
        <v>479</v>
      </c>
    </row>
    <row r="11" spans="2:18" ht="15">
      <c r="B11" s="210" t="s">
        <v>182</v>
      </c>
      <c r="C11" s="215" t="s">
        <v>1802</v>
      </c>
      <c r="D11" s="210" t="str">
        <f>B11</f>
        <v>Guayas</v>
      </c>
      <c r="F11" s="212" t="s">
        <v>382</v>
      </c>
      <c r="G11" s="212">
        <v>19</v>
      </c>
      <c r="H11" s="212" t="s">
        <v>374</v>
      </c>
      <c r="I11" s="210" t="str">
        <f>MID(H11,4,9)</f>
        <v>Pangui</v>
      </c>
      <c r="J11" s="212">
        <v>1906</v>
      </c>
      <c r="K11" s="213" t="s">
        <v>480</v>
      </c>
      <c r="L11" s="212">
        <v>190652</v>
      </c>
      <c r="N11" s="209"/>
      <c r="O11" s="212" t="s">
        <v>165</v>
      </c>
      <c r="P11" s="215" t="s">
        <v>1794</v>
      </c>
      <c r="Q11" s="210" t="str">
        <f t="shared" si="0"/>
        <v>Azuay</v>
      </c>
      <c r="R11" s="212" t="s">
        <v>181</v>
      </c>
    </row>
    <row r="12" spans="2:18" ht="15">
      <c r="B12" s="212" t="s">
        <v>183</v>
      </c>
      <c r="C12" s="216">
        <v>10</v>
      </c>
      <c r="D12" s="210" t="str">
        <f>B12</f>
        <v>Imbabura</v>
      </c>
      <c r="F12" s="210" t="s">
        <v>382</v>
      </c>
      <c r="G12" s="210">
        <v>19</v>
      </c>
      <c r="H12" s="210" t="s">
        <v>374</v>
      </c>
      <c r="I12" s="210" t="str">
        <f>MID(H12,4,9)</f>
        <v>Pangui</v>
      </c>
      <c r="J12" s="210">
        <v>1906</v>
      </c>
      <c r="K12" s="211" t="s">
        <v>481</v>
      </c>
      <c r="L12" s="210">
        <v>190653</v>
      </c>
      <c r="N12" s="209"/>
      <c r="O12" s="210" t="s">
        <v>165</v>
      </c>
      <c r="P12" s="215" t="s">
        <v>1794</v>
      </c>
      <c r="Q12" s="210" t="str">
        <f t="shared" si="0"/>
        <v>Azuay</v>
      </c>
      <c r="R12" s="210" t="s">
        <v>184</v>
      </c>
    </row>
    <row r="13" spans="2:18" ht="15">
      <c r="B13" s="210" t="s">
        <v>185</v>
      </c>
      <c r="C13" s="215">
        <v>11</v>
      </c>
      <c r="D13" s="210" t="str">
        <f>B13</f>
        <v>Loja</v>
      </c>
      <c r="F13" s="212" t="s">
        <v>382</v>
      </c>
      <c r="G13" s="212">
        <v>19</v>
      </c>
      <c r="H13" s="212" t="s">
        <v>374</v>
      </c>
      <c r="I13" s="210" t="str">
        <f>MID(H13,4,9)</f>
        <v>Pangui</v>
      </c>
      <c r="J13" s="212">
        <v>1906</v>
      </c>
      <c r="K13" s="213" t="s">
        <v>482</v>
      </c>
      <c r="L13" s="212">
        <v>190651</v>
      </c>
      <c r="N13" s="209"/>
      <c r="O13" s="212" t="s">
        <v>165</v>
      </c>
      <c r="P13" s="215" t="s">
        <v>1794</v>
      </c>
      <c r="Q13" s="210" t="str">
        <f t="shared" si="0"/>
        <v>Azuay</v>
      </c>
      <c r="R13" s="212" t="s">
        <v>186</v>
      </c>
    </row>
    <row r="14" spans="2:18" ht="15">
      <c r="B14" s="212" t="s">
        <v>384</v>
      </c>
      <c r="C14" s="215">
        <v>12</v>
      </c>
      <c r="D14" s="212" t="s">
        <v>583</v>
      </c>
      <c r="F14" s="210" t="s">
        <v>382</v>
      </c>
      <c r="G14" s="210">
        <v>19</v>
      </c>
      <c r="H14" s="210" t="s">
        <v>374</v>
      </c>
      <c r="I14" s="210" t="str">
        <f>MID(H14,4,9)</f>
        <v>Pangui</v>
      </c>
      <c r="J14" s="210">
        <v>1906</v>
      </c>
      <c r="K14" s="211" t="s">
        <v>374</v>
      </c>
      <c r="L14" s="210">
        <v>190650</v>
      </c>
      <c r="N14" s="209"/>
      <c r="O14" s="210" t="s">
        <v>165</v>
      </c>
      <c r="P14" s="215" t="s">
        <v>1794</v>
      </c>
      <c r="Q14" s="210" t="str">
        <f t="shared" si="0"/>
        <v>Azuay</v>
      </c>
      <c r="R14" s="210" t="s">
        <v>187</v>
      </c>
    </row>
    <row r="15" spans="2:18" ht="15">
      <c r="B15" s="210" t="s">
        <v>188</v>
      </c>
      <c r="C15" s="216">
        <v>13</v>
      </c>
      <c r="D15" s="210" t="str">
        <f>B15</f>
        <v>Manabí</v>
      </c>
      <c r="F15" s="212" t="s">
        <v>382</v>
      </c>
      <c r="G15" s="212">
        <v>19</v>
      </c>
      <c r="H15" s="212" t="s">
        <v>375</v>
      </c>
      <c r="I15" s="210" t="str">
        <f>MID(H15,1,10)</f>
        <v>Nangaritza</v>
      </c>
      <c r="J15" s="212">
        <v>1903</v>
      </c>
      <c r="K15" s="213" t="s">
        <v>483</v>
      </c>
      <c r="L15" s="212">
        <v>190352</v>
      </c>
      <c r="N15" s="209"/>
      <c r="O15" s="210" t="s">
        <v>165</v>
      </c>
      <c r="P15" s="215" t="s">
        <v>1794</v>
      </c>
      <c r="Q15" s="210" t="str">
        <f t="shared" si="0"/>
        <v>Azuay</v>
      </c>
      <c r="R15" s="210" t="s">
        <v>189</v>
      </c>
    </row>
    <row r="16" spans="2:18" ht="15">
      <c r="B16" s="212" t="s">
        <v>383</v>
      </c>
      <c r="C16" s="215">
        <v>14</v>
      </c>
      <c r="D16" s="212" t="s">
        <v>616</v>
      </c>
      <c r="F16" s="210" t="s">
        <v>382</v>
      </c>
      <c r="G16" s="210">
        <v>19</v>
      </c>
      <c r="H16" s="210" t="s">
        <v>375</v>
      </c>
      <c r="I16" s="210" t="str">
        <f>MID(H16,1,10)</f>
        <v>Nangaritza</v>
      </c>
      <c r="J16" s="210">
        <v>1903</v>
      </c>
      <c r="K16" s="211" t="s">
        <v>484</v>
      </c>
      <c r="L16" s="210">
        <v>190351</v>
      </c>
      <c r="N16" s="209"/>
      <c r="O16" s="212" t="s">
        <v>165</v>
      </c>
      <c r="P16" s="215" t="s">
        <v>1794</v>
      </c>
      <c r="Q16" s="210" t="str">
        <f t="shared" si="0"/>
        <v>Azuay</v>
      </c>
      <c r="R16" s="212" t="s">
        <v>190</v>
      </c>
    </row>
    <row r="17" spans="2:18" ht="15">
      <c r="B17" s="212" t="s">
        <v>191</v>
      </c>
      <c r="C17" s="215">
        <v>15</v>
      </c>
      <c r="D17" s="210" t="str">
        <f>B17</f>
        <v>Napo</v>
      </c>
      <c r="F17" s="212" t="s">
        <v>382</v>
      </c>
      <c r="G17" s="212">
        <v>19</v>
      </c>
      <c r="H17" s="212" t="s">
        <v>375</v>
      </c>
      <c r="I17" s="210" t="str">
        <f>MID(H17,1,10)</f>
        <v>Nangaritza</v>
      </c>
      <c r="J17" s="212">
        <v>1903</v>
      </c>
      <c r="K17" s="213" t="s">
        <v>485</v>
      </c>
      <c r="L17" s="212">
        <v>190350</v>
      </c>
      <c r="N17" s="209"/>
      <c r="O17" s="210" t="s">
        <v>167</v>
      </c>
      <c r="P17" s="215" t="s">
        <v>1795</v>
      </c>
      <c r="Q17" s="210" t="str">
        <f t="shared" si="0"/>
        <v>Bolívar</v>
      </c>
      <c r="R17" s="210" t="s">
        <v>192</v>
      </c>
    </row>
    <row r="18" spans="2:18" ht="15">
      <c r="B18" s="212" t="s">
        <v>195</v>
      </c>
      <c r="C18" s="216">
        <v>16</v>
      </c>
      <c r="D18" s="210" t="str">
        <f>B18</f>
        <v>Pastaza</v>
      </c>
      <c r="F18" s="212" t="s">
        <v>382</v>
      </c>
      <c r="G18" s="212">
        <v>19</v>
      </c>
      <c r="H18" s="212" t="s">
        <v>376</v>
      </c>
      <c r="I18" s="210" t="str">
        <f t="shared" si="2"/>
        <v>Palanda</v>
      </c>
      <c r="J18" s="212">
        <v>1908</v>
      </c>
      <c r="K18" s="213" t="s">
        <v>486</v>
      </c>
      <c r="L18" s="212">
        <v>190851</v>
      </c>
      <c r="N18" s="209"/>
      <c r="O18" s="210" t="s">
        <v>167</v>
      </c>
      <c r="P18" s="215" t="s">
        <v>1795</v>
      </c>
      <c r="Q18" s="210" t="str">
        <f t="shared" si="0"/>
        <v>Bolívar</v>
      </c>
      <c r="R18" s="210" t="s">
        <v>194</v>
      </c>
    </row>
    <row r="19" spans="2:18" ht="15">
      <c r="B19" s="210" t="s">
        <v>197</v>
      </c>
      <c r="C19" s="216">
        <v>17</v>
      </c>
      <c r="D19" s="210" t="str">
        <f>B19</f>
        <v>Pichincha</v>
      </c>
      <c r="F19" s="212" t="s">
        <v>382</v>
      </c>
      <c r="G19" s="212">
        <v>19</v>
      </c>
      <c r="H19" s="212" t="s">
        <v>376</v>
      </c>
      <c r="I19" s="210" t="str">
        <f t="shared" si="2"/>
        <v>Palanda</v>
      </c>
      <c r="J19" s="212">
        <v>1908</v>
      </c>
      <c r="K19" s="213" t="s">
        <v>376</v>
      </c>
      <c r="L19" s="212">
        <v>190850</v>
      </c>
      <c r="N19" s="209"/>
      <c r="O19" s="210" t="s">
        <v>167</v>
      </c>
      <c r="P19" s="215" t="s">
        <v>1795</v>
      </c>
      <c r="Q19" s="210" t="str">
        <f t="shared" si="0"/>
        <v>Bolívar</v>
      </c>
      <c r="R19" s="210" t="s">
        <v>196</v>
      </c>
    </row>
    <row r="20" spans="2:18" ht="15">
      <c r="B20" s="212" t="s">
        <v>203</v>
      </c>
      <c r="C20" s="216">
        <v>18</v>
      </c>
      <c r="D20" s="212" t="s">
        <v>203</v>
      </c>
      <c r="F20" s="210" t="s">
        <v>382</v>
      </c>
      <c r="G20" s="210">
        <v>19</v>
      </c>
      <c r="H20" s="210" t="s">
        <v>376</v>
      </c>
      <c r="I20" s="210" t="str">
        <f t="shared" si="2"/>
        <v>Palanda</v>
      </c>
      <c r="J20" s="210">
        <v>1908</v>
      </c>
      <c r="K20" s="211" t="s">
        <v>487</v>
      </c>
      <c r="L20" s="210">
        <v>190854</v>
      </c>
      <c r="N20" s="209"/>
      <c r="O20" s="212" t="s">
        <v>167</v>
      </c>
      <c r="P20" s="215" t="s">
        <v>1795</v>
      </c>
      <c r="Q20" s="210" t="str">
        <f t="shared" si="0"/>
        <v>Bolívar</v>
      </c>
      <c r="R20" s="212" t="s">
        <v>198</v>
      </c>
    </row>
    <row r="21" spans="2:18" ht="15">
      <c r="B21" s="210" t="s">
        <v>382</v>
      </c>
      <c r="C21" s="215">
        <v>19</v>
      </c>
      <c r="D21" s="210" t="s">
        <v>659</v>
      </c>
      <c r="F21" s="212" t="s">
        <v>382</v>
      </c>
      <c r="G21" s="212">
        <v>19</v>
      </c>
      <c r="H21" s="212" t="s">
        <v>376</v>
      </c>
      <c r="I21" s="210" t="str">
        <f t="shared" si="2"/>
        <v>Palanda</v>
      </c>
      <c r="J21" s="212">
        <v>1908</v>
      </c>
      <c r="K21" s="213" t="s">
        <v>488</v>
      </c>
      <c r="L21" s="212">
        <v>190852</v>
      </c>
      <c r="N21" s="209"/>
      <c r="O21" s="212" t="s">
        <v>167</v>
      </c>
      <c r="P21" s="215" t="s">
        <v>1795</v>
      </c>
      <c r="Q21" s="210" t="str">
        <f t="shared" si="0"/>
        <v>Bolívar</v>
      </c>
      <c r="R21" s="212" t="s">
        <v>199</v>
      </c>
    </row>
    <row r="22" spans="2:18" ht="15">
      <c r="B22" s="212" t="s">
        <v>180</v>
      </c>
      <c r="C22" s="215">
        <v>20</v>
      </c>
      <c r="D22" s="212" t="s">
        <v>180</v>
      </c>
      <c r="F22" s="212" t="s">
        <v>382</v>
      </c>
      <c r="G22" s="212">
        <v>19</v>
      </c>
      <c r="H22" s="212" t="s">
        <v>376</v>
      </c>
      <c r="I22" s="210" t="str">
        <f t="shared" si="2"/>
        <v>Palanda</v>
      </c>
      <c r="J22" s="212">
        <v>1908</v>
      </c>
      <c r="K22" s="213" t="s">
        <v>489</v>
      </c>
      <c r="L22" s="212">
        <v>190853</v>
      </c>
      <c r="N22" s="209"/>
      <c r="O22" s="210" t="s">
        <v>167</v>
      </c>
      <c r="P22" s="215" t="s">
        <v>1795</v>
      </c>
      <c r="Q22" s="210" t="str">
        <f t="shared" si="0"/>
        <v>Bolívar</v>
      </c>
      <c r="R22" s="210" t="s">
        <v>200</v>
      </c>
    </row>
    <row r="23" spans="2:18" ht="15">
      <c r="B23" s="210" t="s">
        <v>201</v>
      </c>
      <c r="C23" s="215">
        <v>21</v>
      </c>
      <c r="D23" s="210" t="s">
        <v>201</v>
      </c>
      <c r="F23" s="212" t="s">
        <v>382</v>
      </c>
      <c r="G23" s="212">
        <v>19</v>
      </c>
      <c r="H23" s="212" t="s">
        <v>377</v>
      </c>
      <c r="I23" s="210" t="str">
        <f t="shared" si="2"/>
        <v>Paquisha</v>
      </c>
      <c r="J23" s="212">
        <v>1909</v>
      </c>
      <c r="K23" s="213" t="s">
        <v>490</v>
      </c>
      <c r="L23" s="212">
        <v>190952</v>
      </c>
      <c r="N23" s="209"/>
      <c r="O23" s="212" t="s">
        <v>167</v>
      </c>
      <c r="P23" s="215" t="s">
        <v>1795</v>
      </c>
      <c r="Q23" s="210" t="str">
        <f t="shared" si="0"/>
        <v>Bolívar</v>
      </c>
      <c r="R23" s="212" t="s">
        <v>202</v>
      </c>
    </row>
    <row r="24" spans="2:18" ht="15">
      <c r="B24" s="212" t="s">
        <v>193</v>
      </c>
      <c r="C24" s="216">
        <v>22</v>
      </c>
      <c r="D24" s="210" t="str">
        <f>B24</f>
        <v>Orellana</v>
      </c>
      <c r="F24" s="210" t="s">
        <v>382</v>
      </c>
      <c r="G24" s="210">
        <v>19</v>
      </c>
      <c r="H24" s="210" t="s">
        <v>377</v>
      </c>
      <c r="I24" s="210" t="str">
        <f t="shared" si="2"/>
        <v>Paquisha</v>
      </c>
      <c r="J24" s="210">
        <v>1909</v>
      </c>
      <c r="K24" s="211" t="s">
        <v>491</v>
      </c>
      <c r="L24" s="210">
        <v>190951</v>
      </c>
      <c r="N24" s="209"/>
      <c r="O24" s="210" t="s">
        <v>169</v>
      </c>
      <c r="P24" s="215" t="s">
        <v>1796</v>
      </c>
      <c r="Q24" s="210" t="str">
        <f t="shared" si="0"/>
        <v>Cañar</v>
      </c>
      <c r="R24" s="210" t="s">
        <v>204</v>
      </c>
    </row>
    <row r="25" spans="2:18" ht="15">
      <c r="B25" s="210" t="s">
        <v>381</v>
      </c>
      <c r="C25" s="215">
        <v>23</v>
      </c>
      <c r="D25" s="210" t="s">
        <v>679</v>
      </c>
      <c r="F25" s="212" t="s">
        <v>382</v>
      </c>
      <c r="G25" s="212">
        <v>19</v>
      </c>
      <c r="H25" s="212" t="s">
        <v>377</v>
      </c>
      <c r="I25" s="210" t="str">
        <f t="shared" si="2"/>
        <v>Paquisha</v>
      </c>
      <c r="J25" s="212">
        <v>1909</v>
      </c>
      <c r="K25" s="213" t="s">
        <v>377</v>
      </c>
      <c r="L25" s="212">
        <v>190950</v>
      </c>
      <c r="N25" s="209"/>
      <c r="O25" s="210" t="s">
        <v>169</v>
      </c>
      <c r="P25" s="215" t="s">
        <v>1796</v>
      </c>
      <c r="Q25" s="210" t="str">
        <f t="shared" si="0"/>
        <v>Cañar</v>
      </c>
      <c r="R25" s="210" t="s">
        <v>205</v>
      </c>
    </row>
    <row r="26" spans="2:18" ht="15">
      <c r="B26" s="218" t="s">
        <v>352</v>
      </c>
      <c r="C26" s="219">
        <v>24</v>
      </c>
      <c r="D26" s="218" t="s">
        <v>683</v>
      </c>
      <c r="F26" s="210" t="s">
        <v>382</v>
      </c>
      <c r="G26" s="210">
        <v>19</v>
      </c>
      <c r="H26" s="210" t="s">
        <v>378</v>
      </c>
      <c r="I26" s="210" t="str">
        <f t="shared" si="2"/>
        <v>Yacuambi</v>
      </c>
      <c r="J26" s="210">
        <v>1904</v>
      </c>
      <c r="K26" s="211" t="s">
        <v>492</v>
      </c>
      <c r="L26" s="210">
        <v>190450</v>
      </c>
      <c r="N26" s="209"/>
      <c r="O26" s="210" t="s">
        <v>169</v>
      </c>
      <c r="P26" s="215" t="s">
        <v>1796</v>
      </c>
      <c r="Q26" s="210" t="str">
        <f t="shared" si="0"/>
        <v>Cañar</v>
      </c>
      <c r="R26" s="210" t="s">
        <v>169</v>
      </c>
    </row>
    <row r="27" spans="2:18" ht="15">
      <c r="B27" s="209"/>
      <c r="C27" s="209"/>
      <c r="D27" s="209"/>
      <c r="F27" s="210" t="s">
        <v>382</v>
      </c>
      <c r="G27" s="210">
        <v>19</v>
      </c>
      <c r="H27" s="210" t="s">
        <v>378</v>
      </c>
      <c r="I27" s="210" t="str">
        <f t="shared" si="2"/>
        <v>Yacuambi</v>
      </c>
      <c r="J27" s="210">
        <v>1904</v>
      </c>
      <c r="K27" s="211" t="s">
        <v>493</v>
      </c>
      <c r="L27" s="210">
        <v>190451</v>
      </c>
      <c r="N27" s="209"/>
      <c r="O27" s="212" t="s">
        <v>169</v>
      </c>
      <c r="P27" s="215" t="s">
        <v>1796</v>
      </c>
      <c r="Q27" s="210" t="str">
        <f t="shared" si="0"/>
        <v>Cañar</v>
      </c>
      <c r="R27" s="212" t="s">
        <v>206</v>
      </c>
    </row>
    <row r="28" spans="2:18" ht="15">
      <c r="B28" s="209"/>
      <c r="C28" s="209"/>
      <c r="D28" s="209"/>
      <c r="F28" s="210" t="s">
        <v>382</v>
      </c>
      <c r="G28" s="210">
        <v>19</v>
      </c>
      <c r="H28" s="210" t="s">
        <v>378</v>
      </c>
      <c r="I28" s="210" t="str">
        <f t="shared" si="2"/>
        <v>Yacuambi</v>
      </c>
      <c r="J28" s="210">
        <v>1904</v>
      </c>
      <c r="K28" s="211" t="s">
        <v>494</v>
      </c>
      <c r="L28" s="210">
        <v>190452</v>
      </c>
      <c r="N28" s="209"/>
      <c r="O28" s="210" t="s">
        <v>169</v>
      </c>
      <c r="P28" s="215" t="s">
        <v>1796</v>
      </c>
      <c r="Q28" s="210" t="str">
        <f t="shared" si="0"/>
        <v>Cañar</v>
      </c>
      <c r="R28" s="210" t="s">
        <v>207</v>
      </c>
    </row>
    <row r="29" spans="2:18" ht="15">
      <c r="B29" s="209"/>
      <c r="C29" s="209"/>
      <c r="D29" s="209"/>
      <c r="F29" s="212" t="s">
        <v>382</v>
      </c>
      <c r="G29" s="212">
        <v>19</v>
      </c>
      <c r="H29" s="212" t="s">
        <v>379</v>
      </c>
      <c r="I29" s="210" t="str">
        <f t="shared" si="2"/>
        <v>Yantzaza</v>
      </c>
      <c r="J29" s="212">
        <v>1905</v>
      </c>
      <c r="K29" s="213" t="s">
        <v>495</v>
      </c>
      <c r="L29" s="212">
        <v>190553</v>
      </c>
      <c r="N29" s="209"/>
      <c r="O29" s="210" t="s">
        <v>169</v>
      </c>
      <c r="P29" s="215" t="s">
        <v>1796</v>
      </c>
      <c r="Q29" s="210" t="str">
        <f t="shared" si="0"/>
        <v>Cañar</v>
      </c>
      <c r="R29" s="210" t="s">
        <v>208</v>
      </c>
    </row>
    <row r="30" spans="2:18" ht="30" customHeight="1">
      <c r="B30" s="209"/>
      <c r="C30" s="209"/>
      <c r="D30" s="209"/>
      <c r="F30" s="210" t="s">
        <v>382</v>
      </c>
      <c r="G30" s="210">
        <v>19</v>
      </c>
      <c r="H30" s="210" t="s">
        <v>379</v>
      </c>
      <c r="I30" s="210" t="str">
        <f t="shared" si="2"/>
        <v>Yantzaza</v>
      </c>
      <c r="J30" s="210">
        <v>1905</v>
      </c>
      <c r="K30" s="211" t="s">
        <v>496</v>
      </c>
      <c r="L30" s="210">
        <v>190551</v>
      </c>
      <c r="N30" s="209"/>
      <c r="O30" s="212" t="s">
        <v>169</v>
      </c>
      <c r="P30" s="215" t="s">
        <v>1796</v>
      </c>
      <c r="Q30" s="210" t="str">
        <f t="shared" si="0"/>
        <v>Cañar</v>
      </c>
      <c r="R30" s="212" t="s">
        <v>209</v>
      </c>
    </row>
    <row r="31" spans="2:18" ht="15">
      <c r="B31" s="209"/>
      <c r="C31" s="209"/>
      <c r="D31" s="209"/>
      <c r="F31" s="210" t="s">
        <v>382</v>
      </c>
      <c r="G31" s="210">
        <v>19</v>
      </c>
      <c r="H31" s="210" t="s">
        <v>379</v>
      </c>
      <c r="I31" s="210" t="str">
        <f t="shared" si="2"/>
        <v>Yantzaza</v>
      </c>
      <c r="J31" s="210">
        <v>1905</v>
      </c>
      <c r="K31" s="211" t="s">
        <v>497</v>
      </c>
      <c r="L31" s="210">
        <v>190550</v>
      </c>
      <c r="N31" s="209"/>
      <c r="O31" s="210" t="s">
        <v>171</v>
      </c>
      <c r="P31" s="215" t="s">
        <v>1797</v>
      </c>
      <c r="Q31" s="210" t="str">
        <f t="shared" si="0"/>
        <v>Carchi</v>
      </c>
      <c r="R31" s="210" t="s">
        <v>167</v>
      </c>
    </row>
    <row r="32" spans="2:18" ht="15">
      <c r="B32" s="209"/>
      <c r="C32" s="209"/>
      <c r="D32" s="209"/>
      <c r="F32" s="212" t="s">
        <v>382</v>
      </c>
      <c r="G32" s="212">
        <v>19</v>
      </c>
      <c r="H32" s="212" t="s">
        <v>380</v>
      </c>
      <c r="I32" s="210" t="str">
        <f t="shared" si="2"/>
        <v>Zamora</v>
      </c>
      <c r="J32" s="212">
        <v>1901</v>
      </c>
      <c r="K32" s="213" t="s">
        <v>498</v>
      </c>
      <c r="L32" s="212">
        <v>190158</v>
      </c>
      <c r="N32" s="209"/>
      <c r="O32" s="210" t="s">
        <v>171</v>
      </c>
      <c r="P32" s="215" t="s">
        <v>1797</v>
      </c>
      <c r="Q32" s="210" t="str">
        <f t="shared" si="0"/>
        <v>Carchi</v>
      </c>
      <c r="R32" s="210" t="s">
        <v>210</v>
      </c>
    </row>
    <row r="33" spans="2:18" ht="15">
      <c r="B33" s="209"/>
      <c r="C33" s="209"/>
      <c r="D33" s="209"/>
      <c r="F33" s="212" t="s">
        <v>382</v>
      </c>
      <c r="G33" s="212">
        <v>19</v>
      </c>
      <c r="H33" s="212" t="s">
        <v>380</v>
      </c>
      <c r="I33" s="210" t="str">
        <f t="shared" si="2"/>
        <v>Zamora</v>
      </c>
      <c r="J33" s="212">
        <v>1901</v>
      </c>
      <c r="K33" s="213" t="s">
        <v>499</v>
      </c>
      <c r="L33" s="212">
        <v>190156</v>
      </c>
      <c r="N33" s="209"/>
      <c r="O33" s="212" t="s">
        <v>171</v>
      </c>
      <c r="P33" s="215" t="s">
        <v>1797</v>
      </c>
      <c r="Q33" s="210" t="str">
        <f t="shared" si="0"/>
        <v>Carchi</v>
      </c>
      <c r="R33" s="212" t="s">
        <v>211</v>
      </c>
    </row>
    <row r="34" spans="2:18" ht="15">
      <c r="B34" s="209"/>
      <c r="C34" s="209"/>
      <c r="D34" s="209"/>
      <c r="F34" s="210" t="s">
        <v>382</v>
      </c>
      <c r="G34" s="210">
        <v>19</v>
      </c>
      <c r="H34" s="210" t="s">
        <v>380</v>
      </c>
      <c r="I34" s="210" t="str">
        <f t="shared" si="2"/>
        <v>Zamora</v>
      </c>
      <c r="J34" s="210">
        <v>1901</v>
      </c>
      <c r="K34" s="211" t="s">
        <v>500</v>
      </c>
      <c r="L34" s="210">
        <v>190155</v>
      </c>
      <c r="N34" s="209"/>
      <c r="O34" s="212" t="s">
        <v>171</v>
      </c>
      <c r="P34" s="215" t="s">
        <v>1797</v>
      </c>
      <c r="Q34" s="210" t="str">
        <f t="shared" si="0"/>
        <v>Carchi</v>
      </c>
      <c r="R34" s="212" t="s">
        <v>212</v>
      </c>
    </row>
    <row r="35" spans="2:18" ht="15">
      <c r="B35" s="209"/>
      <c r="C35" s="209"/>
      <c r="D35" s="209"/>
      <c r="F35" s="212" t="s">
        <v>382</v>
      </c>
      <c r="G35" s="212">
        <v>19</v>
      </c>
      <c r="H35" s="212" t="s">
        <v>380</v>
      </c>
      <c r="I35" s="210" t="str">
        <f t="shared" si="2"/>
        <v>Zamora</v>
      </c>
      <c r="J35" s="212">
        <v>1901</v>
      </c>
      <c r="K35" s="213" t="s">
        <v>501</v>
      </c>
      <c r="L35" s="212">
        <v>190153</v>
      </c>
      <c r="N35" s="209"/>
      <c r="O35" s="210" t="s">
        <v>171</v>
      </c>
      <c r="P35" s="215" t="s">
        <v>1797</v>
      </c>
      <c r="Q35" s="210" t="str">
        <f t="shared" si="0"/>
        <v>Carchi</v>
      </c>
      <c r="R35" s="210" t="s">
        <v>213</v>
      </c>
    </row>
    <row r="36" spans="2:18" ht="15">
      <c r="B36" s="209"/>
      <c r="C36" s="209"/>
      <c r="D36" s="209"/>
      <c r="F36" s="210" t="s">
        <v>382</v>
      </c>
      <c r="G36" s="210">
        <v>19</v>
      </c>
      <c r="H36" s="210" t="s">
        <v>380</v>
      </c>
      <c r="I36" s="210" t="str">
        <f t="shared" si="2"/>
        <v>Zamora</v>
      </c>
      <c r="J36" s="210">
        <v>1901</v>
      </c>
      <c r="K36" s="211" t="s">
        <v>502</v>
      </c>
      <c r="L36" s="210">
        <v>190152</v>
      </c>
      <c r="N36" s="209"/>
      <c r="O36" s="212" t="s">
        <v>171</v>
      </c>
      <c r="P36" s="215" t="s">
        <v>1797</v>
      </c>
      <c r="Q36" s="210" t="str">
        <f t="shared" si="0"/>
        <v>Carchi</v>
      </c>
      <c r="R36" s="212" t="s">
        <v>214</v>
      </c>
    </row>
    <row r="37" spans="2:18" ht="15">
      <c r="B37" s="209"/>
      <c r="C37" s="209"/>
      <c r="D37" s="209"/>
      <c r="F37" s="212" t="s">
        <v>382</v>
      </c>
      <c r="G37" s="212">
        <v>19</v>
      </c>
      <c r="H37" s="212" t="s">
        <v>380</v>
      </c>
      <c r="I37" s="210" t="str">
        <f t="shared" si="2"/>
        <v>Zamora</v>
      </c>
      <c r="J37" s="212">
        <v>1901</v>
      </c>
      <c r="K37" s="213" t="s">
        <v>503</v>
      </c>
      <c r="L37" s="212">
        <v>190151</v>
      </c>
      <c r="N37" s="209"/>
      <c r="O37" s="212" t="s">
        <v>175</v>
      </c>
      <c r="P37" s="215" t="s">
        <v>1798</v>
      </c>
      <c r="Q37" s="210" t="str">
        <f t="shared" si="0"/>
        <v>Cotopaxi</v>
      </c>
      <c r="R37" s="212" t="s">
        <v>225</v>
      </c>
    </row>
    <row r="38" spans="2:18" ht="15">
      <c r="B38" s="209"/>
      <c r="C38" s="209"/>
      <c r="D38" s="209"/>
      <c r="F38" s="210" t="s">
        <v>382</v>
      </c>
      <c r="G38" s="210">
        <v>19</v>
      </c>
      <c r="H38" s="210" t="s">
        <v>380</v>
      </c>
      <c r="I38" s="210" t="str">
        <f t="shared" si="2"/>
        <v>Zamora</v>
      </c>
      <c r="J38" s="210">
        <v>1901</v>
      </c>
      <c r="K38" s="211" t="s">
        <v>380</v>
      </c>
      <c r="L38" s="210">
        <v>190150</v>
      </c>
      <c r="N38" s="209"/>
      <c r="O38" s="210" t="s">
        <v>175</v>
      </c>
      <c r="P38" s="215" t="s">
        <v>1798</v>
      </c>
      <c r="Q38" s="210" t="str">
        <f t="shared" si="0"/>
        <v>Cotopaxi</v>
      </c>
      <c r="R38" s="210" t="s">
        <v>226</v>
      </c>
    </row>
    <row r="39" spans="2:18" ht="15">
      <c r="B39" s="209"/>
      <c r="C39" s="209"/>
      <c r="D39" s="209"/>
      <c r="F39" s="212"/>
      <c r="G39" s="212"/>
      <c r="H39" s="212"/>
      <c r="I39" s="212"/>
      <c r="J39" s="212"/>
      <c r="K39" s="213"/>
      <c r="L39" s="212"/>
      <c r="N39" s="209"/>
      <c r="O39" s="210" t="s">
        <v>175</v>
      </c>
      <c r="P39" s="215" t="s">
        <v>1798</v>
      </c>
      <c r="Q39" s="210" t="str">
        <f t="shared" si="0"/>
        <v>Cotopaxi</v>
      </c>
      <c r="R39" s="210" t="s">
        <v>227</v>
      </c>
    </row>
    <row r="40" spans="2:18" ht="15">
      <c r="B40" s="209"/>
      <c r="C40" s="209"/>
      <c r="D40" s="209"/>
      <c r="F40" s="212" t="s">
        <v>203</v>
      </c>
      <c r="G40" s="212">
        <v>18</v>
      </c>
      <c r="H40" s="212" t="s">
        <v>363</v>
      </c>
      <c r="I40" s="210" t="str">
        <f t="shared" ref="I40:I58" si="3">MID(H40,1,9)</f>
        <v>Ambato</v>
      </c>
      <c r="J40" s="212">
        <v>1801</v>
      </c>
      <c r="K40" s="213" t="s">
        <v>504</v>
      </c>
      <c r="L40" s="212">
        <v>180157</v>
      </c>
      <c r="N40" s="209"/>
      <c r="O40" s="212" t="s">
        <v>175</v>
      </c>
      <c r="P40" s="215" t="s">
        <v>1798</v>
      </c>
      <c r="Q40" s="210" t="str">
        <f t="shared" si="0"/>
        <v>Cotopaxi</v>
      </c>
      <c r="R40" s="212" t="s">
        <v>228</v>
      </c>
    </row>
    <row r="41" spans="2:18" ht="15">
      <c r="B41" s="209"/>
      <c r="C41" s="209"/>
      <c r="D41" s="209"/>
      <c r="F41" s="210" t="s">
        <v>203</v>
      </c>
      <c r="G41" s="210">
        <v>18</v>
      </c>
      <c r="H41" s="210" t="s">
        <v>363</v>
      </c>
      <c r="I41" s="210" t="str">
        <f t="shared" si="3"/>
        <v>Ambato</v>
      </c>
      <c r="J41" s="210">
        <v>1801</v>
      </c>
      <c r="K41" s="211" t="s">
        <v>505</v>
      </c>
      <c r="L41" s="210">
        <v>180166</v>
      </c>
      <c r="N41" s="209"/>
      <c r="O41" s="212" t="s">
        <v>175</v>
      </c>
      <c r="P41" s="215" t="s">
        <v>1798</v>
      </c>
      <c r="Q41" s="210" t="str">
        <f t="shared" si="0"/>
        <v>Cotopaxi</v>
      </c>
      <c r="R41" s="212" t="s">
        <v>229</v>
      </c>
    </row>
    <row r="42" spans="2:18" ht="15">
      <c r="B42" s="209"/>
      <c r="C42" s="209"/>
      <c r="D42" s="209"/>
      <c r="F42" s="212" t="s">
        <v>203</v>
      </c>
      <c r="G42" s="212">
        <v>18</v>
      </c>
      <c r="H42" s="212" t="s">
        <v>363</v>
      </c>
      <c r="I42" s="210" t="str">
        <f t="shared" si="3"/>
        <v>Ambato</v>
      </c>
      <c r="J42" s="212">
        <v>1801</v>
      </c>
      <c r="K42" s="213" t="s">
        <v>506</v>
      </c>
      <c r="L42" s="212">
        <v>180165</v>
      </c>
      <c r="N42" s="209"/>
      <c r="O42" s="210" t="s">
        <v>175</v>
      </c>
      <c r="P42" s="215" t="s">
        <v>1798</v>
      </c>
      <c r="Q42" s="210" t="str">
        <f t="shared" si="0"/>
        <v>Cotopaxi</v>
      </c>
      <c r="R42" s="210" t="s">
        <v>230</v>
      </c>
    </row>
    <row r="43" spans="2:18" ht="15">
      <c r="B43" s="209"/>
      <c r="C43" s="209"/>
      <c r="D43" s="209"/>
      <c r="F43" s="210" t="s">
        <v>203</v>
      </c>
      <c r="G43" s="210">
        <v>18</v>
      </c>
      <c r="H43" s="210" t="s">
        <v>363</v>
      </c>
      <c r="I43" s="210" t="str">
        <f t="shared" si="3"/>
        <v>Ambato</v>
      </c>
      <c r="J43" s="210">
        <v>1801</v>
      </c>
      <c r="K43" s="211" t="s">
        <v>507</v>
      </c>
      <c r="L43" s="210">
        <v>180164</v>
      </c>
      <c r="N43" s="209"/>
      <c r="O43" s="210" t="s">
        <v>175</v>
      </c>
      <c r="P43" s="215" t="s">
        <v>1798</v>
      </c>
      <c r="Q43" s="210" t="str">
        <f t="shared" si="0"/>
        <v>Cotopaxi</v>
      </c>
      <c r="R43" s="210" t="s">
        <v>231</v>
      </c>
    </row>
    <row r="44" spans="2:18" ht="15">
      <c r="B44" s="209"/>
      <c r="C44" s="209"/>
      <c r="D44" s="209"/>
      <c r="F44" s="212" t="s">
        <v>203</v>
      </c>
      <c r="G44" s="212">
        <v>18</v>
      </c>
      <c r="H44" s="212" t="s">
        <v>363</v>
      </c>
      <c r="I44" s="210" t="str">
        <f t="shared" si="3"/>
        <v>Ambato</v>
      </c>
      <c r="J44" s="212">
        <v>1801</v>
      </c>
      <c r="K44" s="213" t="s">
        <v>508</v>
      </c>
      <c r="L44" s="212">
        <v>180163</v>
      </c>
      <c r="N44" s="209"/>
      <c r="O44" s="210" t="s">
        <v>173</v>
      </c>
      <c r="P44" s="215" t="s">
        <v>1799</v>
      </c>
      <c r="Q44" s="210" t="str">
        <f t="shared" si="0"/>
        <v>Chimborazo</v>
      </c>
      <c r="R44" s="210" t="s">
        <v>215</v>
      </c>
    </row>
    <row r="45" spans="2:18" ht="15">
      <c r="B45" s="209"/>
      <c r="C45" s="209"/>
      <c r="D45" s="209"/>
      <c r="F45" s="210" t="s">
        <v>203</v>
      </c>
      <c r="G45" s="210">
        <v>18</v>
      </c>
      <c r="H45" s="210" t="s">
        <v>363</v>
      </c>
      <c r="I45" s="210" t="str">
        <f t="shared" si="3"/>
        <v>Ambato</v>
      </c>
      <c r="J45" s="210">
        <v>1801</v>
      </c>
      <c r="K45" s="211" t="s">
        <v>509</v>
      </c>
      <c r="L45" s="210">
        <v>180162</v>
      </c>
      <c r="N45" s="209"/>
      <c r="O45" s="210" t="s">
        <v>173</v>
      </c>
      <c r="P45" s="215" t="s">
        <v>1799</v>
      </c>
      <c r="Q45" s="210" t="str">
        <f t="shared" si="0"/>
        <v>Chimborazo</v>
      </c>
      <c r="R45" s="210" t="s">
        <v>216</v>
      </c>
    </row>
    <row r="46" spans="2:18" ht="15">
      <c r="B46" s="209"/>
      <c r="C46" s="209"/>
      <c r="D46" s="209"/>
      <c r="F46" s="212" t="s">
        <v>203</v>
      </c>
      <c r="G46" s="212">
        <v>18</v>
      </c>
      <c r="H46" s="212" t="s">
        <v>363</v>
      </c>
      <c r="I46" s="210" t="str">
        <f t="shared" si="3"/>
        <v>Ambato</v>
      </c>
      <c r="J46" s="212">
        <v>1801</v>
      </c>
      <c r="K46" s="213" t="s">
        <v>510</v>
      </c>
      <c r="L46" s="212">
        <v>180161</v>
      </c>
      <c r="N46" s="209"/>
      <c r="O46" s="212" t="s">
        <v>173</v>
      </c>
      <c r="P46" s="215" t="s">
        <v>1799</v>
      </c>
      <c r="Q46" s="210" t="str">
        <f t="shared" si="0"/>
        <v>Chimborazo</v>
      </c>
      <c r="R46" s="212" t="s">
        <v>217</v>
      </c>
    </row>
    <row r="47" spans="2:18" ht="15">
      <c r="B47" s="209"/>
      <c r="C47" s="209"/>
      <c r="D47" s="209"/>
      <c r="F47" s="210" t="s">
        <v>203</v>
      </c>
      <c r="G47" s="210">
        <v>18</v>
      </c>
      <c r="H47" s="210" t="s">
        <v>363</v>
      </c>
      <c r="I47" s="210" t="str">
        <f t="shared" si="3"/>
        <v>Ambato</v>
      </c>
      <c r="J47" s="210">
        <v>1801</v>
      </c>
      <c r="K47" s="211" t="s">
        <v>511</v>
      </c>
      <c r="L47" s="210">
        <v>180160</v>
      </c>
      <c r="N47" s="209"/>
      <c r="O47" s="212" t="s">
        <v>173</v>
      </c>
      <c r="P47" s="215" t="s">
        <v>1799</v>
      </c>
      <c r="Q47" s="210" t="str">
        <f t="shared" si="0"/>
        <v>Chimborazo</v>
      </c>
      <c r="R47" s="212" t="s">
        <v>218</v>
      </c>
    </row>
    <row r="48" spans="2:18" ht="15">
      <c r="B48" s="209"/>
      <c r="C48" s="209"/>
      <c r="D48" s="209"/>
      <c r="F48" s="210" t="s">
        <v>203</v>
      </c>
      <c r="G48" s="210">
        <v>18</v>
      </c>
      <c r="H48" s="210" t="s">
        <v>363</v>
      </c>
      <c r="I48" s="210" t="str">
        <f t="shared" si="3"/>
        <v>Ambato</v>
      </c>
      <c r="J48" s="210">
        <v>1801</v>
      </c>
      <c r="K48" s="211" t="s">
        <v>296</v>
      </c>
      <c r="L48" s="210">
        <v>180158</v>
      </c>
      <c r="N48" s="209"/>
      <c r="O48" s="212" t="s">
        <v>173</v>
      </c>
      <c r="P48" s="215" t="s">
        <v>1799</v>
      </c>
      <c r="Q48" s="210" t="str">
        <f t="shared" si="0"/>
        <v>Chimborazo</v>
      </c>
      <c r="R48" s="212" t="s">
        <v>219</v>
      </c>
    </row>
    <row r="49" spans="2:18" ht="15">
      <c r="B49" s="209"/>
      <c r="C49" s="209"/>
      <c r="D49" s="209"/>
      <c r="F49" s="210" t="s">
        <v>203</v>
      </c>
      <c r="G49" s="210">
        <v>18</v>
      </c>
      <c r="H49" s="210" t="s">
        <v>363</v>
      </c>
      <c r="I49" s="210" t="str">
        <f t="shared" si="3"/>
        <v>Ambato</v>
      </c>
      <c r="J49" s="210">
        <v>1801</v>
      </c>
      <c r="K49" s="211" t="s">
        <v>512</v>
      </c>
      <c r="L49" s="210">
        <v>180156</v>
      </c>
      <c r="N49" s="209"/>
      <c r="O49" s="212" t="s">
        <v>173</v>
      </c>
      <c r="P49" s="215" t="s">
        <v>1799</v>
      </c>
      <c r="Q49" s="210" t="str">
        <f t="shared" si="0"/>
        <v>Chimborazo</v>
      </c>
      <c r="R49" s="212" t="s">
        <v>220</v>
      </c>
    </row>
    <row r="50" spans="2:18" ht="15">
      <c r="B50" s="209"/>
      <c r="C50" s="209"/>
      <c r="D50" s="209"/>
      <c r="F50" s="212" t="s">
        <v>203</v>
      </c>
      <c r="G50" s="212">
        <v>18</v>
      </c>
      <c r="H50" s="212" t="s">
        <v>363</v>
      </c>
      <c r="I50" s="210" t="str">
        <f t="shared" si="3"/>
        <v>Ambato</v>
      </c>
      <c r="J50" s="212">
        <v>1801</v>
      </c>
      <c r="K50" s="213" t="s">
        <v>513</v>
      </c>
      <c r="L50" s="212">
        <v>180155</v>
      </c>
      <c r="N50" s="209"/>
      <c r="O50" s="210" t="s">
        <v>173</v>
      </c>
      <c r="P50" s="215" t="s">
        <v>1799</v>
      </c>
      <c r="Q50" s="210" t="str">
        <f t="shared" si="0"/>
        <v>Chimborazo</v>
      </c>
      <c r="R50" s="210" t="s">
        <v>221</v>
      </c>
    </row>
    <row r="51" spans="2:18" ht="15">
      <c r="B51" s="209"/>
      <c r="C51" s="209"/>
      <c r="D51" s="209"/>
      <c r="F51" s="210" t="s">
        <v>203</v>
      </c>
      <c r="G51" s="210">
        <v>18</v>
      </c>
      <c r="H51" s="210" t="s">
        <v>363</v>
      </c>
      <c r="I51" s="210" t="str">
        <f t="shared" si="3"/>
        <v>Ambato</v>
      </c>
      <c r="J51" s="210">
        <v>1801</v>
      </c>
      <c r="K51" s="211" t="s">
        <v>514</v>
      </c>
      <c r="L51" s="210">
        <v>180154</v>
      </c>
      <c r="N51" s="209"/>
      <c r="O51" s="212" t="s">
        <v>173</v>
      </c>
      <c r="P51" s="215" t="s">
        <v>1799</v>
      </c>
      <c r="Q51" s="210" t="str">
        <f t="shared" si="0"/>
        <v>Chimborazo</v>
      </c>
      <c r="R51" s="212" t="s">
        <v>222</v>
      </c>
    </row>
    <row r="52" spans="2:18" ht="15">
      <c r="B52" s="209"/>
      <c r="C52" s="209"/>
      <c r="D52" s="209"/>
      <c r="F52" s="212" t="s">
        <v>203</v>
      </c>
      <c r="G52" s="212">
        <v>18</v>
      </c>
      <c r="H52" s="212" t="s">
        <v>363</v>
      </c>
      <c r="I52" s="210" t="str">
        <f t="shared" si="3"/>
        <v>Ambato</v>
      </c>
      <c r="J52" s="212">
        <v>1801</v>
      </c>
      <c r="K52" s="213" t="s">
        <v>515</v>
      </c>
      <c r="L52" s="212">
        <v>180153</v>
      </c>
      <c r="N52" s="209"/>
      <c r="O52" s="210" t="s">
        <v>173</v>
      </c>
      <c r="P52" s="215" t="s">
        <v>1799</v>
      </c>
      <c r="Q52" s="210" t="str">
        <f t="shared" si="0"/>
        <v>Chimborazo</v>
      </c>
      <c r="R52" s="210" t="s">
        <v>223</v>
      </c>
    </row>
    <row r="53" spans="2:18" ht="15">
      <c r="B53" s="209"/>
      <c r="C53" s="209"/>
      <c r="D53" s="209"/>
      <c r="F53" s="210" t="s">
        <v>203</v>
      </c>
      <c r="G53" s="210">
        <v>18</v>
      </c>
      <c r="H53" s="210" t="s">
        <v>363</v>
      </c>
      <c r="I53" s="210" t="str">
        <f t="shared" si="3"/>
        <v>Ambato</v>
      </c>
      <c r="J53" s="210">
        <v>1801</v>
      </c>
      <c r="K53" s="211" t="s">
        <v>516</v>
      </c>
      <c r="L53" s="210">
        <v>180152</v>
      </c>
      <c r="N53" s="209"/>
      <c r="O53" s="212" t="s">
        <v>173</v>
      </c>
      <c r="P53" s="215" t="s">
        <v>1799</v>
      </c>
      <c r="Q53" s="210" t="str">
        <f t="shared" si="0"/>
        <v>Chimborazo</v>
      </c>
      <c r="R53" s="212" t="s">
        <v>224</v>
      </c>
    </row>
    <row r="54" spans="2:18" ht="15">
      <c r="B54" s="209"/>
      <c r="C54" s="209"/>
      <c r="D54" s="209"/>
      <c r="F54" s="212" t="s">
        <v>203</v>
      </c>
      <c r="G54" s="212">
        <v>18</v>
      </c>
      <c r="H54" s="212" t="s">
        <v>363</v>
      </c>
      <c r="I54" s="210" t="str">
        <f t="shared" si="3"/>
        <v>Ambato</v>
      </c>
      <c r="J54" s="212">
        <v>1801</v>
      </c>
      <c r="K54" s="213" t="s">
        <v>517</v>
      </c>
      <c r="L54" s="212">
        <v>180151</v>
      </c>
      <c r="N54" s="209"/>
      <c r="O54" s="210" t="s">
        <v>177</v>
      </c>
      <c r="P54" s="215" t="s">
        <v>1800</v>
      </c>
      <c r="Q54" s="210" t="s">
        <v>518</v>
      </c>
      <c r="R54" s="210" t="s">
        <v>232</v>
      </c>
    </row>
    <row r="55" spans="2:18" ht="15">
      <c r="B55" s="209"/>
      <c r="C55" s="209"/>
      <c r="D55" s="209"/>
      <c r="F55" s="210" t="s">
        <v>203</v>
      </c>
      <c r="G55" s="210">
        <v>18</v>
      </c>
      <c r="H55" s="210" t="s">
        <v>363</v>
      </c>
      <c r="I55" s="210" t="str">
        <f t="shared" si="3"/>
        <v>Ambato</v>
      </c>
      <c r="J55" s="210">
        <v>1801</v>
      </c>
      <c r="K55" s="211" t="s">
        <v>363</v>
      </c>
      <c r="L55" s="210">
        <v>180150</v>
      </c>
      <c r="N55" s="209"/>
      <c r="O55" s="210" t="s">
        <v>177</v>
      </c>
      <c r="P55" s="215" t="s">
        <v>1800</v>
      </c>
      <c r="Q55" s="210" t="s">
        <v>518</v>
      </c>
      <c r="R55" s="210" t="s">
        <v>233</v>
      </c>
    </row>
    <row r="56" spans="2:18" ht="15">
      <c r="B56" s="209"/>
      <c r="C56" s="209"/>
      <c r="D56" s="209"/>
      <c r="F56" s="212" t="s">
        <v>203</v>
      </c>
      <c r="G56" s="212">
        <v>18</v>
      </c>
      <c r="H56" s="212" t="s">
        <v>363</v>
      </c>
      <c r="I56" s="210" t="str">
        <f t="shared" si="3"/>
        <v>Ambato</v>
      </c>
      <c r="J56" s="212">
        <v>1801</v>
      </c>
      <c r="K56" s="213" t="s">
        <v>519</v>
      </c>
      <c r="L56" s="212">
        <v>180159</v>
      </c>
      <c r="N56" s="209"/>
      <c r="O56" s="210" t="s">
        <v>177</v>
      </c>
      <c r="P56" s="215" t="s">
        <v>1800</v>
      </c>
      <c r="Q56" s="210" t="s">
        <v>518</v>
      </c>
      <c r="R56" s="210" t="s">
        <v>234</v>
      </c>
    </row>
    <row r="57" spans="2:18" ht="15">
      <c r="B57" s="209"/>
      <c r="C57" s="209"/>
      <c r="D57" s="209"/>
      <c r="F57" s="210" t="s">
        <v>203</v>
      </c>
      <c r="G57" s="210">
        <v>18</v>
      </c>
      <c r="H57" s="210" t="s">
        <v>363</v>
      </c>
      <c r="I57" s="210" t="str">
        <f t="shared" si="3"/>
        <v>Ambato</v>
      </c>
      <c r="J57" s="210">
        <v>1801</v>
      </c>
      <c r="K57" s="211" t="s">
        <v>520</v>
      </c>
      <c r="L57" s="210">
        <v>180167</v>
      </c>
      <c r="N57" s="209"/>
      <c r="O57" s="210" t="s">
        <v>177</v>
      </c>
      <c r="P57" s="215" t="s">
        <v>1800</v>
      </c>
      <c r="Q57" s="210" t="s">
        <v>518</v>
      </c>
      <c r="R57" s="210" t="s">
        <v>235</v>
      </c>
    </row>
    <row r="58" spans="2:18" ht="15">
      <c r="B58" s="209"/>
      <c r="C58" s="209"/>
      <c r="D58" s="209"/>
      <c r="F58" s="210" t="s">
        <v>203</v>
      </c>
      <c r="G58" s="210">
        <v>18</v>
      </c>
      <c r="H58" s="210" t="s">
        <v>363</v>
      </c>
      <c r="I58" s="210" t="str">
        <f t="shared" si="3"/>
        <v>Ambato</v>
      </c>
      <c r="J58" s="210">
        <v>1801</v>
      </c>
      <c r="K58" s="211" t="s">
        <v>521</v>
      </c>
      <c r="L58" s="210">
        <v>180168</v>
      </c>
      <c r="N58" s="209"/>
      <c r="O58" s="212" t="s">
        <v>177</v>
      </c>
      <c r="P58" s="215" t="s">
        <v>1800</v>
      </c>
      <c r="Q58" s="210" t="s">
        <v>518</v>
      </c>
      <c r="R58" s="212" t="s">
        <v>236</v>
      </c>
    </row>
    <row r="59" spans="2:18" ht="15">
      <c r="B59" s="209"/>
      <c r="C59" s="209"/>
      <c r="D59" s="209"/>
      <c r="F59" s="212" t="s">
        <v>203</v>
      </c>
      <c r="G59" s="212">
        <v>18</v>
      </c>
      <c r="H59" s="212" t="s">
        <v>364</v>
      </c>
      <c r="I59" s="210" t="str">
        <f>MID(H59,1,6)</f>
        <v xml:space="preserve">Baños </v>
      </c>
      <c r="J59" s="212">
        <v>1802</v>
      </c>
      <c r="K59" s="213" t="s">
        <v>364</v>
      </c>
      <c r="L59" s="212">
        <v>180250</v>
      </c>
      <c r="N59" s="209"/>
      <c r="O59" s="210" t="s">
        <v>177</v>
      </c>
      <c r="P59" s="215" t="s">
        <v>1800</v>
      </c>
      <c r="Q59" s="210" t="s">
        <v>518</v>
      </c>
      <c r="R59" s="210" t="s">
        <v>237</v>
      </c>
    </row>
    <row r="60" spans="2:18" ht="15">
      <c r="B60" s="209"/>
      <c r="C60" s="209"/>
      <c r="D60" s="209"/>
      <c r="F60" s="210" t="s">
        <v>203</v>
      </c>
      <c r="G60" s="210">
        <v>18</v>
      </c>
      <c r="H60" s="210" t="s">
        <v>364</v>
      </c>
      <c r="I60" s="210" t="str">
        <f>MID(H60,1,6)</f>
        <v xml:space="preserve">Baños </v>
      </c>
      <c r="J60" s="210">
        <v>1802</v>
      </c>
      <c r="K60" s="211" t="s">
        <v>522</v>
      </c>
      <c r="L60" s="210">
        <v>180254</v>
      </c>
      <c r="N60" s="209"/>
      <c r="O60" s="210" t="s">
        <v>177</v>
      </c>
      <c r="P60" s="215" t="s">
        <v>1800</v>
      </c>
      <c r="Q60" s="210" t="s">
        <v>518</v>
      </c>
      <c r="R60" s="210" t="s">
        <v>238</v>
      </c>
    </row>
    <row r="61" spans="2:18" ht="15">
      <c r="B61" s="209"/>
      <c r="C61" s="209"/>
      <c r="D61" s="209"/>
      <c r="F61" s="212" t="s">
        <v>203</v>
      </c>
      <c r="G61" s="212">
        <v>18</v>
      </c>
      <c r="H61" s="212" t="s">
        <v>364</v>
      </c>
      <c r="I61" s="210" t="str">
        <f>MID(H61,1,6)</f>
        <v xml:space="preserve">Baños </v>
      </c>
      <c r="J61" s="212">
        <v>1802</v>
      </c>
      <c r="K61" s="213" t="s">
        <v>249</v>
      </c>
      <c r="L61" s="212">
        <v>180253</v>
      </c>
      <c r="N61" s="209"/>
      <c r="O61" s="212" t="s">
        <v>177</v>
      </c>
      <c r="P61" s="215" t="s">
        <v>1800</v>
      </c>
      <c r="Q61" s="210" t="s">
        <v>518</v>
      </c>
      <c r="R61" s="212" t="s">
        <v>239</v>
      </c>
    </row>
    <row r="62" spans="2:18" ht="15">
      <c r="B62" s="209"/>
      <c r="C62" s="209"/>
      <c r="D62" s="209"/>
      <c r="F62" s="210" t="s">
        <v>203</v>
      </c>
      <c r="G62" s="210">
        <v>18</v>
      </c>
      <c r="H62" s="210" t="s">
        <v>364</v>
      </c>
      <c r="I62" s="210" t="str">
        <f>MID(H62,1,6)</f>
        <v xml:space="preserve">Baños </v>
      </c>
      <c r="J62" s="210">
        <v>1802</v>
      </c>
      <c r="K62" s="211" t="s">
        <v>523</v>
      </c>
      <c r="L62" s="210">
        <v>180252</v>
      </c>
      <c r="N62" s="209"/>
      <c r="O62" s="212" t="s">
        <v>177</v>
      </c>
      <c r="P62" s="215" t="s">
        <v>1800</v>
      </c>
      <c r="Q62" s="210" t="s">
        <v>518</v>
      </c>
      <c r="R62" s="212" t="s">
        <v>240</v>
      </c>
    </row>
    <row r="63" spans="2:18" ht="15">
      <c r="B63" s="209"/>
      <c r="C63" s="209"/>
      <c r="D63" s="209"/>
      <c r="F63" s="212" t="s">
        <v>203</v>
      </c>
      <c r="G63" s="212">
        <v>18</v>
      </c>
      <c r="H63" s="212" t="s">
        <v>364</v>
      </c>
      <c r="I63" s="210" t="str">
        <f>MID(H63,1,6)</f>
        <v xml:space="preserve">Baños </v>
      </c>
      <c r="J63" s="212">
        <v>1802</v>
      </c>
      <c r="K63" s="213" t="s">
        <v>524</v>
      </c>
      <c r="L63" s="212">
        <v>180251</v>
      </c>
      <c r="N63" s="209"/>
      <c r="O63" s="212" t="s">
        <v>177</v>
      </c>
      <c r="P63" s="215" t="s">
        <v>1800</v>
      </c>
      <c r="Q63" s="210" t="s">
        <v>518</v>
      </c>
      <c r="R63" s="212" t="s">
        <v>241</v>
      </c>
    </row>
    <row r="64" spans="2:18" ht="15">
      <c r="B64" s="209"/>
      <c r="C64" s="209"/>
      <c r="D64" s="209"/>
      <c r="F64" s="212" t="s">
        <v>203</v>
      </c>
      <c r="G64" s="212">
        <v>18</v>
      </c>
      <c r="H64" s="212" t="s">
        <v>365</v>
      </c>
      <c r="I64" s="210" t="str">
        <f t="shared" ref="I64:I73" si="4">MID(H64,1,9)</f>
        <v>Cevallos</v>
      </c>
      <c r="J64" s="212">
        <v>1803</v>
      </c>
      <c r="K64" s="213" t="s">
        <v>365</v>
      </c>
      <c r="L64" s="212">
        <v>180350</v>
      </c>
      <c r="N64" s="209"/>
      <c r="O64" s="212" t="s">
        <v>177</v>
      </c>
      <c r="P64" s="215" t="s">
        <v>1800</v>
      </c>
      <c r="Q64" s="210" t="s">
        <v>518</v>
      </c>
      <c r="R64" s="212" t="s">
        <v>242</v>
      </c>
    </row>
    <row r="65" spans="2:18" ht="15">
      <c r="B65" s="209"/>
      <c r="C65" s="209"/>
      <c r="D65" s="209"/>
      <c r="F65" s="212" t="s">
        <v>203</v>
      </c>
      <c r="G65" s="212">
        <v>18</v>
      </c>
      <c r="H65" s="212" t="s">
        <v>366</v>
      </c>
      <c r="I65" s="210" t="str">
        <f t="shared" si="4"/>
        <v>Mocha</v>
      </c>
      <c r="J65" s="212">
        <v>1804</v>
      </c>
      <c r="K65" s="213" t="s">
        <v>525</v>
      </c>
      <c r="L65" s="212">
        <v>180451</v>
      </c>
      <c r="N65" s="209"/>
      <c r="O65" s="210" t="s">
        <v>177</v>
      </c>
      <c r="P65" s="215" t="s">
        <v>1800</v>
      </c>
      <c r="Q65" s="210" t="s">
        <v>518</v>
      </c>
      <c r="R65" s="210" t="s">
        <v>243</v>
      </c>
    </row>
    <row r="66" spans="2:18" ht="15">
      <c r="B66" s="209"/>
      <c r="C66" s="209"/>
      <c r="D66" s="209"/>
      <c r="F66" s="210" t="s">
        <v>203</v>
      </c>
      <c r="G66" s="210">
        <v>18</v>
      </c>
      <c r="H66" s="210" t="s">
        <v>366</v>
      </c>
      <c r="I66" s="210" t="str">
        <f t="shared" si="4"/>
        <v>Mocha</v>
      </c>
      <c r="J66" s="210">
        <v>1804</v>
      </c>
      <c r="K66" s="211" t="s">
        <v>366</v>
      </c>
      <c r="L66" s="210">
        <v>180450</v>
      </c>
      <c r="N66" s="209"/>
      <c r="O66" s="210" t="s">
        <v>177</v>
      </c>
      <c r="P66" s="215" t="s">
        <v>1800</v>
      </c>
      <c r="Q66" s="210" t="s">
        <v>518</v>
      </c>
      <c r="R66" s="210" t="s">
        <v>506</v>
      </c>
    </row>
    <row r="67" spans="2:18" ht="15">
      <c r="B67" s="209"/>
      <c r="C67" s="209"/>
      <c r="D67" s="209"/>
      <c r="F67" s="210" t="s">
        <v>203</v>
      </c>
      <c r="G67" s="210">
        <v>18</v>
      </c>
      <c r="H67" s="210" t="s">
        <v>367</v>
      </c>
      <c r="I67" s="210" t="str">
        <f t="shared" si="4"/>
        <v>Patate</v>
      </c>
      <c r="J67" s="210">
        <v>1805</v>
      </c>
      <c r="K67" s="211" t="s">
        <v>367</v>
      </c>
      <c r="L67" s="210">
        <v>180550</v>
      </c>
      <c r="N67" s="209"/>
      <c r="O67" s="212" t="s">
        <v>177</v>
      </c>
      <c r="P67" s="215" t="s">
        <v>1800</v>
      </c>
      <c r="Q67" s="210" t="s">
        <v>518</v>
      </c>
      <c r="R67" s="212" t="s">
        <v>244</v>
      </c>
    </row>
    <row r="68" spans="2:18" ht="15">
      <c r="B68" s="209"/>
      <c r="C68" s="209"/>
      <c r="D68" s="209"/>
      <c r="F68" s="212" t="s">
        <v>203</v>
      </c>
      <c r="G68" s="212">
        <v>18</v>
      </c>
      <c r="H68" s="212" t="s">
        <v>367</v>
      </c>
      <c r="I68" s="210" t="str">
        <f t="shared" si="4"/>
        <v>Patate</v>
      </c>
      <c r="J68" s="212">
        <v>1805</v>
      </c>
      <c r="K68" s="213" t="s">
        <v>260</v>
      </c>
      <c r="L68" s="212">
        <v>180551</v>
      </c>
      <c r="N68" s="209"/>
      <c r="O68" s="212" t="s">
        <v>179</v>
      </c>
      <c r="P68" s="215" t="s">
        <v>1801</v>
      </c>
      <c r="Q68" s="210" t="str">
        <f t="shared" ref="Q68:Q121" si="5">O68</f>
        <v>Esmeraldas</v>
      </c>
      <c r="R68" s="212" t="s">
        <v>247</v>
      </c>
    </row>
    <row r="69" spans="2:18" ht="15">
      <c r="B69" s="209"/>
      <c r="C69" s="209"/>
      <c r="D69" s="209"/>
      <c r="F69" s="212" t="s">
        <v>203</v>
      </c>
      <c r="G69" s="212">
        <v>18</v>
      </c>
      <c r="H69" s="212" t="s">
        <v>367</v>
      </c>
      <c r="I69" s="210" t="str">
        <f t="shared" si="4"/>
        <v>Patate</v>
      </c>
      <c r="J69" s="212">
        <v>1805</v>
      </c>
      <c r="K69" s="213" t="s">
        <v>526</v>
      </c>
      <c r="L69" s="212">
        <v>180552</v>
      </c>
      <c r="N69" s="209"/>
      <c r="O69" s="212" t="s">
        <v>179</v>
      </c>
      <c r="P69" s="215" t="s">
        <v>1801</v>
      </c>
      <c r="Q69" s="210" t="str">
        <f t="shared" si="5"/>
        <v>Esmeraldas</v>
      </c>
      <c r="R69" s="212" t="s">
        <v>245</v>
      </c>
    </row>
    <row r="70" spans="2:18" ht="15">
      <c r="B70" s="209"/>
      <c r="C70" s="209"/>
      <c r="D70" s="209"/>
      <c r="F70" s="210" t="s">
        <v>203</v>
      </c>
      <c r="G70" s="210">
        <v>18</v>
      </c>
      <c r="H70" s="210" t="s">
        <v>367</v>
      </c>
      <c r="I70" s="210" t="str">
        <f t="shared" si="4"/>
        <v>Patate</v>
      </c>
      <c r="J70" s="210">
        <v>1805</v>
      </c>
      <c r="K70" s="211" t="s">
        <v>527</v>
      </c>
      <c r="L70" s="210">
        <v>180553</v>
      </c>
      <c r="N70" s="209"/>
      <c r="O70" s="212" t="s">
        <v>179</v>
      </c>
      <c r="P70" s="215" t="s">
        <v>1801</v>
      </c>
      <c r="Q70" s="210" t="str">
        <f t="shared" si="5"/>
        <v>Esmeraldas</v>
      </c>
      <c r="R70" s="212" t="s">
        <v>179</v>
      </c>
    </row>
    <row r="71" spans="2:18" ht="15">
      <c r="B71" s="209"/>
      <c r="C71" s="209"/>
      <c r="D71" s="209"/>
      <c r="F71" s="210" t="s">
        <v>203</v>
      </c>
      <c r="G71" s="210">
        <v>18</v>
      </c>
      <c r="H71" s="210" t="s">
        <v>370</v>
      </c>
      <c r="I71" s="210" t="str">
        <f t="shared" si="4"/>
        <v>Quero</v>
      </c>
      <c r="J71" s="210">
        <v>1806</v>
      </c>
      <c r="K71" s="211" t="s">
        <v>528</v>
      </c>
      <c r="L71" s="210">
        <v>180652</v>
      </c>
      <c r="N71" s="209"/>
      <c r="O71" s="212" t="s">
        <v>179</v>
      </c>
      <c r="P71" s="215" t="s">
        <v>1801</v>
      </c>
      <c r="Q71" s="210" t="str">
        <f t="shared" si="5"/>
        <v>Esmeraldas</v>
      </c>
      <c r="R71" s="212" t="s">
        <v>529</v>
      </c>
    </row>
    <row r="72" spans="2:18" ht="15">
      <c r="B72" s="209"/>
      <c r="C72" s="209"/>
      <c r="D72" s="209"/>
      <c r="F72" s="210" t="s">
        <v>203</v>
      </c>
      <c r="G72" s="210">
        <v>18</v>
      </c>
      <c r="H72" s="210" t="s">
        <v>370</v>
      </c>
      <c r="I72" s="210" t="str">
        <f t="shared" si="4"/>
        <v>Quero</v>
      </c>
      <c r="J72" s="210">
        <v>1806</v>
      </c>
      <c r="K72" s="211" t="s">
        <v>530</v>
      </c>
      <c r="L72" s="210">
        <v>180651</v>
      </c>
      <c r="N72" s="209"/>
      <c r="O72" s="210" t="s">
        <v>179</v>
      </c>
      <c r="P72" s="215" t="s">
        <v>1801</v>
      </c>
      <c r="Q72" s="210" t="str">
        <f t="shared" si="5"/>
        <v>Esmeraldas</v>
      </c>
      <c r="R72" s="210" t="s">
        <v>248</v>
      </c>
    </row>
    <row r="73" spans="2:18" ht="15">
      <c r="B73" s="209"/>
      <c r="C73" s="209"/>
      <c r="D73" s="209"/>
      <c r="F73" s="212" t="s">
        <v>203</v>
      </c>
      <c r="G73" s="212">
        <v>18</v>
      </c>
      <c r="H73" s="212" t="s">
        <v>370</v>
      </c>
      <c r="I73" s="210" t="str">
        <f t="shared" si="4"/>
        <v>Quero</v>
      </c>
      <c r="J73" s="212">
        <v>1806</v>
      </c>
      <c r="K73" s="213" t="s">
        <v>370</v>
      </c>
      <c r="L73" s="212">
        <v>180650</v>
      </c>
      <c r="N73" s="209"/>
      <c r="O73" s="210" t="s">
        <v>179</v>
      </c>
      <c r="P73" s="215" t="s">
        <v>1801</v>
      </c>
      <c r="Q73" s="210" t="str">
        <f t="shared" si="5"/>
        <v>Esmeraldas</v>
      </c>
      <c r="R73" s="210" t="s">
        <v>531</v>
      </c>
    </row>
    <row r="74" spans="2:18" ht="15">
      <c r="B74" s="209"/>
      <c r="C74" s="209"/>
      <c r="D74" s="209"/>
      <c r="F74" s="212" t="s">
        <v>203</v>
      </c>
      <c r="G74" s="212">
        <v>18</v>
      </c>
      <c r="H74" s="212" t="s">
        <v>532</v>
      </c>
      <c r="I74" s="210" t="str">
        <f>MID(H74,14,9)</f>
        <v>Pelileo</v>
      </c>
      <c r="J74" s="212">
        <v>1807</v>
      </c>
      <c r="K74" s="213" t="s">
        <v>533</v>
      </c>
      <c r="L74" s="212">
        <v>180758</v>
      </c>
      <c r="N74" s="209"/>
      <c r="O74" s="212" t="s">
        <v>179</v>
      </c>
      <c r="P74" s="215" t="s">
        <v>1801</v>
      </c>
      <c r="Q74" s="210" t="str">
        <f t="shared" si="5"/>
        <v>Esmeraldas</v>
      </c>
      <c r="R74" s="212" t="s">
        <v>246</v>
      </c>
    </row>
    <row r="75" spans="2:18" ht="15">
      <c r="B75" s="209"/>
      <c r="C75" s="209"/>
      <c r="D75" s="209"/>
      <c r="F75" s="212" t="s">
        <v>203</v>
      </c>
      <c r="G75" s="212">
        <v>18</v>
      </c>
      <c r="H75" s="212" t="s">
        <v>532</v>
      </c>
      <c r="I75" s="210" t="str">
        <f t="shared" ref="I75:I82" si="6">MID(H75,14,9)</f>
        <v>Pelileo</v>
      </c>
      <c r="J75" s="212">
        <v>1807</v>
      </c>
      <c r="K75" s="213" t="s">
        <v>534</v>
      </c>
      <c r="L75" s="212">
        <v>180757</v>
      </c>
      <c r="N75" s="209"/>
      <c r="O75" s="210" t="s">
        <v>182</v>
      </c>
      <c r="P75" s="215" t="s">
        <v>1802</v>
      </c>
      <c r="Q75" s="210" t="str">
        <f t="shared" si="5"/>
        <v>Guayas</v>
      </c>
      <c r="R75" s="210" t="s">
        <v>254</v>
      </c>
    </row>
    <row r="76" spans="2:18" ht="15">
      <c r="B76" s="209"/>
      <c r="C76" s="209"/>
      <c r="D76" s="209"/>
      <c r="F76" s="212" t="s">
        <v>203</v>
      </c>
      <c r="G76" s="212">
        <v>18</v>
      </c>
      <c r="H76" s="212" t="s">
        <v>532</v>
      </c>
      <c r="I76" s="210" t="str">
        <f t="shared" si="6"/>
        <v>Pelileo</v>
      </c>
      <c r="J76" s="212">
        <v>1807</v>
      </c>
      <c r="K76" s="213" t="s">
        <v>535</v>
      </c>
      <c r="L76" s="212">
        <v>180751</v>
      </c>
      <c r="N76" s="209"/>
      <c r="O76" s="212" t="s">
        <v>182</v>
      </c>
      <c r="P76" s="215" t="s">
        <v>1802</v>
      </c>
      <c r="Q76" s="210" t="str">
        <f t="shared" si="5"/>
        <v>Guayas</v>
      </c>
      <c r="R76" s="212" t="s">
        <v>255</v>
      </c>
    </row>
    <row r="77" spans="2:18" ht="15">
      <c r="B77" s="209"/>
      <c r="C77" s="209"/>
      <c r="D77" s="209"/>
      <c r="F77" s="212" t="s">
        <v>203</v>
      </c>
      <c r="G77" s="212">
        <v>18</v>
      </c>
      <c r="H77" s="212" t="s">
        <v>532</v>
      </c>
      <c r="I77" s="210" t="str">
        <f t="shared" si="6"/>
        <v>Pelileo</v>
      </c>
      <c r="J77" s="212">
        <v>1807</v>
      </c>
      <c r="K77" s="213" t="s">
        <v>536</v>
      </c>
      <c r="L77" s="212">
        <v>180755</v>
      </c>
      <c r="N77" s="209"/>
      <c r="O77" s="210" t="s">
        <v>182</v>
      </c>
      <c r="P77" s="215" t="s">
        <v>1802</v>
      </c>
      <c r="Q77" s="210" t="str">
        <f t="shared" si="5"/>
        <v>Guayas</v>
      </c>
      <c r="R77" s="210" t="s">
        <v>256</v>
      </c>
    </row>
    <row r="78" spans="2:18" ht="15">
      <c r="B78" s="209"/>
      <c r="C78" s="209"/>
      <c r="D78" s="209"/>
      <c r="F78" s="210" t="s">
        <v>203</v>
      </c>
      <c r="G78" s="210">
        <v>18</v>
      </c>
      <c r="H78" s="212" t="s">
        <v>532</v>
      </c>
      <c r="I78" s="210" t="str">
        <f t="shared" si="6"/>
        <v>Pelileo</v>
      </c>
      <c r="J78" s="210">
        <v>1807</v>
      </c>
      <c r="K78" s="211" t="s">
        <v>537</v>
      </c>
      <c r="L78" s="210">
        <v>180754</v>
      </c>
      <c r="N78" s="209"/>
      <c r="O78" s="210" t="s">
        <v>182</v>
      </c>
      <c r="P78" s="215" t="s">
        <v>1802</v>
      </c>
      <c r="Q78" s="210" t="str">
        <f t="shared" si="5"/>
        <v>Guayas</v>
      </c>
      <c r="R78" s="210" t="s">
        <v>257</v>
      </c>
    </row>
    <row r="79" spans="2:18" ht="15">
      <c r="B79" s="209"/>
      <c r="C79" s="209"/>
      <c r="D79" s="209"/>
      <c r="F79" s="212" t="s">
        <v>203</v>
      </c>
      <c r="G79" s="212">
        <v>18</v>
      </c>
      <c r="H79" s="212" t="s">
        <v>532</v>
      </c>
      <c r="I79" s="210" t="str">
        <f t="shared" si="6"/>
        <v>Pelileo</v>
      </c>
      <c r="J79" s="212">
        <v>1807</v>
      </c>
      <c r="K79" s="213" t="s">
        <v>538</v>
      </c>
      <c r="L79" s="212">
        <v>180753</v>
      </c>
      <c r="N79" s="209"/>
      <c r="O79" s="212" t="s">
        <v>182</v>
      </c>
      <c r="P79" s="215" t="s">
        <v>1802</v>
      </c>
      <c r="Q79" s="210" t="str">
        <f t="shared" si="5"/>
        <v>Guayas</v>
      </c>
      <c r="R79" s="212" t="s">
        <v>539</v>
      </c>
    </row>
    <row r="80" spans="2:18" ht="15">
      <c r="B80" s="209"/>
      <c r="C80" s="209"/>
      <c r="D80" s="209"/>
      <c r="F80" s="210" t="s">
        <v>203</v>
      </c>
      <c r="G80" s="210">
        <v>18</v>
      </c>
      <c r="H80" s="212" t="s">
        <v>532</v>
      </c>
      <c r="I80" s="210" t="str">
        <f t="shared" si="6"/>
        <v>Pelileo</v>
      </c>
      <c r="J80" s="210">
        <v>1807</v>
      </c>
      <c r="K80" s="211" t="s">
        <v>167</v>
      </c>
      <c r="L80" s="210">
        <v>180752</v>
      </c>
      <c r="N80" s="209"/>
      <c r="O80" s="212" t="s">
        <v>182</v>
      </c>
      <c r="P80" s="215" t="s">
        <v>1802</v>
      </c>
      <c r="Q80" s="210" t="str">
        <f t="shared" si="5"/>
        <v>Guayas</v>
      </c>
      <c r="R80" s="212" t="s">
        <v>258</v>
      </c>
    </row>
    <row r="81" spans="2:18" ht="15">
      <c r="B81" s="209"/>
      <c r="C81" s="209"/>
      <c r="D81" s="209"/>
      <c r="F81" s="212" t="s">
        <v>203</v>
      </c>
      <c r="G81" s="212">
        <v>18</v>
      </c>
      <c r="H81" s="212" t="s">
        <v>532</v>
      </c>
      <c r="I81" s="210" t="str">
        <f t="shared" si="6"/>
        <v>Pelileo</v>
      </c>
      <c r="J81" s="212">
        <v>1807</v>
      </c>
      <c r="K81" s="213" t="s">
        <v>368</v>
      </c>
      <c r="L81" s="212">
        <v>180750</v>
      </c>
      <c r="N81" s="209"/>
      <c r="O81" s="212" t="s">
        <v>182</v>
      </c>
      <c r="P81" s="215" t="s">
        <v>1802</v>
      </c>
      <c r="Q81" s="210" t="str">
        <f t="shared" si="5"/>
        <v>Guayas</v>
      </c>
      <c r="R81" s="212" t="s">
        <v>261</v>
      </c>
    </row>
    <row r="82" spans="2:18" ht="15">
      <c r="B82" s="209"/>
      <c r="C82" s="209"/>
      <c r="D82" s="209"/>
      <c r="F82" s="210" t="s">
        <v>203</v>
      </c>
      <c r="G82" s="210">
        <v>18</v>
      </c>
      <c r="H82" s="212" t="s">
        <v>532</v>
      </c>
      <c r="I82" s="210" t="str">
        <f t="shared" si="6"/>
        <v>Pelileo</v>
      </c>
      <c r="J82" s="210">
        <v>1807</v>
      </c>
      <c r="K82" s="211" t="s">
        <v>540</v>
      </c>
      <c r="L82" s="210">
        <v>180756</v>
      </c>
      <c r="N82" s="209"/>
      <c r="O82" s="212" t="s">
        <v>182</v>
      </c>
      <c r="P82" s="215" t="s">
        <v>1802</v>
      </c>
      <c r="Q82" s="210" t="str">
        <f t="shared" si="5"/>
        <v>Guayas</v>
      </c>
      <c r="R82" s="212" t="s">
        <v>259</v>
      </c>
    </row>
    <row r="83" spans="2:18" ht="15">
      <c r="B83" s="209"/>
      <c r="C83" s="209"/>
      <c r="D83" s="209"/>
      <c r="F83" s="210" t="s">
        <v>203</v>
      </c>
      <c r="G83" s="210">
        <v>18</v>
      </c>
      <c r="H83" s="210" t="s">
        <v>541</v>
      </c>
      <c r="I83" s="210" t="str">
        <f>MID(H83,13,9)</f>
        <v>Píllaro</v>
      </c>
      <c r="J83" s="210">
        <v>1808</v>
      </c>
      <c r="K83" s="211" t="s">
        <v>369</v>
      </c>
      <c r="L83" s="210">
        <v>180850</v>
      </c>
      <c r="N83" s="209"/>
      <c r="O83" s="210" t="s">
        <v>182</v>
      </c>
      <c r="P83" s="215" t="s">
        <v>1802</v>
      </c>
      <c r="Q83" s="210" t="str">
        <f t="shared" si="5"/>
        <v>Guayas</v>
      </c>
      <c r="R83" s="210" t="s">
        <v>260</v>
      </c>
    </row>
    <row r="84" spans="2:18" ht="15">
      <c r="B84" s="209"/>
      <c r="C84" s="209"/>
      <c r="D84" s="209"/>
      <c r="F84" s="212" t="s">
        <v>203</v>
      </c>
      <c r="G84" s="212">
        <v>18</v>
      </c>
      <c r="H84" s="210" t="s">
        <v>541</v>
      </c>
      <c r="I84" s="210" t="str">
        <f t="shared" ref="I84:I90" si="7">MID(H84,13,9)</f>
        <v>Píllaro</v>
      </c>
      <c r="J84" s="212">
        <v>1808</v>
      </c>
      <c r="K84" s="213" t="s">
        <v>542</v>
      </c>
      <c r="L84" s="212">
        <v>180851</v>
      </c>
      <c r="N84" s="209"/>
      <c r="O84" s="212" t="s">
        <v>182</v>
      </c>
      <c r="P84" s="215" t="s">
        <v>1802</v>
      </c>
      <c r="Q84" s="210" t="str">
        <f t="shared" si="5"/>
        <v>Guayas</v>
      </c>
      <c r="R84" s="212" t="s">
        <v>262</v>
      </c>
    </row>
    <row r="85" spans="2:18" ht="15">
      <c r="B85" s="209"/>
      <c r="C85" s="209"/>
      <c r="D85" s="209"/>
      <c r="F85" s="210" t="s">
        <v>203</v>
      </c>
      <c r="G85" s="210">
        <v>18</v>
      </c>
      <c r="H85" s="210" t="s">
        <v>541</v>
      </c>
      <c r="I85" s="210" t="str">
        <f t="shared" si="7"/>
        <v>Píllaro</v>
      </c>
      <c r="J85" s="210">
        <v>1808</v>
      </c>
      <c r="K85" s="211" t="s">
        <v>543</v>
      </c>
      <c r="L85" s="210">
        <v>180852</v>
      </c>
      <c r="N85" s="209"/>
      <c r="O85" s="212" t="s">
        <v>182</v>
      </c>
      <c r="P85" s="215" t="s">
        <v>1802</v>
      </c>
      <c r="Q85" s="210" t="str">
        <f t="shared" si="5"/>
        <v>Guayas</v>
      </c>
      <c r="R85" s="212" t="s">
        <v>253</v>
      </c>
    </row>
    <row r="86" spans="2:18" ht="15">
      <c r="B86" s="209"/>
      <c r="C86" s="209"/>
      <c r="D86" s="209"/>
      <c r="F86" s="212" t="s">
        <v>203</v>
      </c>
      <c r="G86" s="212">
        <v>18</v>
      </c>
      <c r="H86" s="210" t="s">
        <v>541</v>
      </c>
      <c r="I86" s="210" t="str">
        <f t="shared" si="7"/>
        <v>Píllaro</v>
      </c>
      <c r="J86" s="212">
        <v>1808</v>
      </c>
      <c r="K86" s="213" t="s">
        <v>544</v>
      </c>
      <c r="L86" s="212">
        <v>180853</v>
      </c>
      <c r="N86" s="209"/>
      <c r="O86" s="210" t="s">
        <v>182</v>
      </c>
      <c r="P86" s="215" t="s">
        <v>1802</v>
      </c>
      <c r="Q86" s="210" t="str">
        <f t="shared" si="5"/>
        <v>Guayas</v>
      </c>
      <c r="R86" s="210" t="s">
        <v>263</v>
      </c>
    </row>
    <row r="87" spans="2:18" ht="15">
      <c r="B87" s="209"/>
      <c r="C87" s="209"/>
      <c r="D87" s="209"/>
      <c r="F87" s="210" t="s">
        <v>203</v>
      </c>
      <c r="G87" s="210">
        <v>18</v>
      </c>
      <c r="H87" s="210" t="s">
        <v>541</v>
      </c>
      <c r="I87" s="210" t="str">
        <f t="shared" si="7"/>
        <v>Píllaro</v>
      </c>
      <c r="J87" s="210">
        <v>1808</v>
      </c>
      <c r="K87" s="211" t="s">
        <v>545</v>
      </c>
      <c r="L87" s="210">
        <v>180854</v>
      </c>
      <c r="N87" s="209"/>
      <c r="O87" s="212" t="s">
        <v>182</v>
      </c>
      <c r="P87" s="215" t="s">
        <v>1802</v>
      </c>
      <c r="Q87" s="210" t="str">
        <f t="shared" si="5"/>
        <v>Guayas</v>
      </c>
      <c r="R87" s="212" t="s">
        <v>264</v>
      </c>
    </row>
    <row r="88" spans="2:18" ht="15">
      <c r="B88" s="209"/>
      <c r="C88" s="209"/>
      <c r="D88" s="209"/>
      <c r="F88" s="212" t="s">
        <v>203</v>
      </c>
      <c r="G88" s="212">
        <v>18</v>
      </c>
      <c r="H88" s="210" t="s">
        <v>541</v>
      </c>
      <c r="I88" s="210" t="str">
        <f t="shared" si="7"/>
        <v>Píllaro</v>
      </c>
      <c r="J88" s="212">
        <v>1808</v>
      </c>
      <c r="K88" s="213" t="s">
        <v>476</v>
      </c>
      <c r="L88" s="212">
        <v>180855</v>
      </c>
      <c r="N88" s="209"/>
      <c r="O88" s="210" t="s">
        <v>182</v>
      </c>
      <c r="P88" s="215" t="s">
        <v>1802</v>
      </c>
      <c r="Q88" s="210" t="str">
        <f t="shared" si="5"/>
        <v>Guayas</v>
      </c>
      <c r="R88" s="210" t="s">
        <v>265</v>
      </c>
    </row>
    <row r="89" spans="2:18" ht="15">
      <c r="B89" s="209"/>
      <c r="C89" s="209"/>
      <c r="D89" s="209"/>
      <c r="F89" s="210" t="s">
        <v>203</v>
      </c>
      <c r="G89" s="210">
        <v>18</v>
      </c>
      <c r="H89" s="210" t="s">
        <v>541</v>
      </c>
      <c r="I89" s="210" t="str">
        <f t="shared" si="7"/>
        <v>Píllaro</v>
      </c>
      <c r="J89" s="210">
        <v>1808</v>
      </c>
      <c r="K89" s="211" t="s">
        <v>546</v>
      </c>
      <c r="L89" s="210">
        <v>180857</v>
      </c>
      <c r="N89" s="209"/>
      <c r="O89" s="210" t="s">
        <v>182</v>
      </c>
      <c r="P89" s="215" t="s">
        <v>1802</v>
      </c>
      <c r="Q89" s="210" t="str">
        <f t="shared" si="5"/>
        <v>Guayas</v>
      </c>
      <c r="R89" s="210" t="s">
        <v>266</v>
      </c>
    </row>
    <row r="90" spans="2:18" ht="15">
      <c r="B90" s="209"/>
      <c r="C90" s="209"/>
      <c r="D90" s="209"/>
      <c r="F90" s="210" t="s">
        <v>203</v>
      </c>
      <c r="G90" s="210">
        <v>18</v>
      </c>
      <c r="H90" s="210" t="s">
        <v>541</v>
      </c>
      <c r="I90" s="210" t="str">
        <f t="shared" si="7"/>
        <v>Píllaro</v>
      </c>
      <c r="J90" s="210">
        <v>1808</v>
      </c>
      <c r="K90" s="211" t="s">
        <v>547</v>
      </c>
      <c r="L90" s="210">
        <v>180856</v>
      </c>
      <c r="N90" s="209"/>
      <c r="O90" s="212" t="s">
        <v>182</v>
      </c>
      <c r="P90" s="215" t="s">
        <v>1802</v>
      </c>
      <c r="Q90" s="210" t="str">
        <f t="shared" si="5"/>
        <v>Guayas</v>
      </c>
      <c r="R90" s="212" t="s">
        <v>267</v>
      </c>
    </row>
    <row r="91" spans="2:18" ht="15">
      <c r="B91" s="209"/>
      <c r="C91" s="209"/>
      <c r="D91" s="209"/>
      <c r="F91" s="210" t="s">
        <v>203</v>
      </c>
      <c r="G91" s="210">
        <v>18</v>
      </c>
      <c r="H91" s="210" t="s">
        <v>371</v>
      </c>
      <c r="I91" s="210" t="str">
        <f>MID(H91,1,9)</f>
        <v>Tísaleo</v>
      </c>
      <c r="J91" s="210">
        <v>1809</v>
      </c>
      <c r="K91" s="211" t="s">
        <v>371</v>
      </c>
      <c r="L91" s="210">
        <v>180950</v>
      </c>
      <c r="N91" s="209"/>
      <c r="O91" s="210" t="s">
        <v>182</v>
      </c>
      <c r="P91" s="215" t="s">
        <v>1802</v>
      </c>
      <c r="Q91" s="210" t="str">
        <f t="shared" si="5"/>
        <v>Guayas</v>
      </c>
      <c r="R91" s="210" t="s">
        <v>268</v>
      </c>
    </row>
    <row r="92" spans="2:18" ht="15">
      <c r="B92" s="209"/>
      <c r="C92" s="209"/>
      <c r="D92" s="209"/>
      <c r="F92" s="212" t="s">
        <v>203</v>
      </c>
      <c r="G92" s="212">
        <v>18</v>
      </c>
      <c r="H92" s="212" t="s">
        <v>371</v>
      </c>
      <c r="I92" s="210" t="str">
        <f>MID(H92,1,9)</f>
        <v>Tísaleo</v>
      </c>
      <c r="J92" s="212">
        <v>1809</v>
      </c>
      <c r="K92" s="213" t="s">
        <v>548</v>
      </c>
      <c r="L92" s="212">
        <v>180951</v>
      </c>
      <c r="N92" s="209"/>
      <c r="O92" s="210" t="s">
        <v>182</v>
      </c>
      <c r="P92" s="215" t="s">
        <v>1802</v>
      </c>
      <c r="Q92" s="210" t="str">
        <f t="shared" si="5"/>
        <v>Guayas</v>
      </c>
      <c r="R92" s="210" t="s">
        <v>269</v>
      </c>
    </row>
    <row r="93" spans="2:18" ht="15">
      <c r="B93" s="209"/>
      <c r="C93" s="209"/>
      <c r="D93" s="209"/>
      <c r="F93" s="212"/>
      <c r="G93" s="212"/>
      <c r="H93" s="212"/>
      <c r="I93" s="210"/>
      <c r="J93" s="212"/>
      <c r="K93" s="213"/>
      <c r="L93" s="212"/>
      <c r="N93" s="209"/>
      <c r="O93" s="212" t="s">
        <v>182</v>
      </c>
      <c r="P93" s="215" t="s">
        <v>1802</v>
      </c>
      <c r="Q93" s="210" t="str">
        <f t="shared" si="5"/>
        <v>Guayas</v>
      </c>
      <c r="R93" s="212" t="s">
        <v>270</v>
      </c>
    </row>
    <row r="94" spans="2:18" ht="15">
      <c r="B94" s="209"/>
      <c r="C94" s="209"/>
      <c r="D94" s="209"/>
      <c r="F94" s="210" t="s">
        <v>201</v>
      </c>
      <c r="G94" s="210">
        <v>21</v>
      </c>
      <c r="H94" s="210" t="s">
        <v>358</v>
      </c>
      <c r="I94" s="210" t="str">
        <f t="shared" ref="I94:I99" si="8">MID(H94,1,9)</f>
        <v>Cascales</v>
      </c>
      <c r="J94" s="210">
        <v>2106</v>
      </c>
      <c r="K94" s="211" t="s">
        <v>549</v>
      </c>
      <c r="L94" s="210">
        <v>210650</v>
      </c>
      <c r="N94" s="209"/>
      <c r="O94" s="212" t="s">
        <v>182</v>
      </c>
      <c r="P94" s="215" t="s">
        <v>1802</v>
      </c>
      <c r="Q94" s="210" t="str">
        <f t="shared" si="5"/>
        <v>Guayas</v>
      </c>
      <c r="R94" s="212" t="s">
        <v>550</v>
      </c>
    </row>
    <row r="95" spans="2:18" ht="15">
      <c r="B95" s="209"/>
      <c r="C95" s="209"/>
      <c r="D95" s="209"/>
      <c r="F95" s="212" t="s">
        <v>201</v>
      </c>
      <c r="G95" s="212">
        <v>21</v>
      </c>
      <c r="H95" s="212" t="s">
        <v>358</v>
      </c>
      <c r="I95" s="210" t="str">
        <f t="shared" si="8"/>
        <v>Cascales</v>
      </c>
      <c r="J95" s="212">
        <v>2106</v>
      </c>
      <c r="K95" s="213" t="s">
        <v>551</v>
      </c>
      <c r="L95" s="212">
        <v>210651</v>
      </c>
      <c r="N95" s="209"/>
      <c r="O95" s="212" t="s">
        <v>182</v>
      </c>
      <c r="P95" s="215" t="s">
        <v>1802</v>
      </c>
      <c r="Q95" s="210" t="str">
        <f t="shared" si="5"/>
        <v>Guayas</v>
      </c>
      <c r="R95" s="212" t="s">
        <v>271</v>
      </c>
    </row>
    <row r="96" spans="2:18" ht="15">
      <c r="B96" s="209"/>
      <c r="C96" s="209"/>
      <c r="D96" s="209"/>
      <c r="F96" s="210" t="s">
        <v>201</v>
      </c>
      <c r="G96" s="210">
        <v>21</v>
      </c>
      <c r="H96" s="210" t="s">
        <v>358</v>
      </c>
      <c r="I96" s="210" t="str">
        <f t="shared" si="8"/>
        <v>Cascales</v>
      </c>
      <c r="J96" s="210">
        <v>2106</v>
      </c>
      <c r="K96" s="211" t="s">
        <v>552</v>
      </c>
      <c r="L96" s="210">
        <v>210652</v>
      </c>
      <c r="N96" s="209"/>
      <c r="O96" s="210" t="s">
        <v>182</v>
      </c>
      <c r="P96" s="215" t="s">
        <v>1802</v>
      </c>
      <c r="Q96" s="210" t="str">
        <f t="shared" si="5"/>
        <v>Guayas</v>
      </c>
      <c r="R96" s="210" t="s">
        <v>553</v>
      </c>
    </row>
    <row r="97" spans="2:18" ht="15">
      <c r="B97" s="209"/>
      <c r="C97" s="209"/>
      <c r="D97" s="209"/>
      <c r="F97" s="212" t="s">
        <v>201</v>
      </c>
      <c r="G97" s="212">
        <v>21</v>
      </c>
      <c r="H97" s="212" t="s">
        <v>359</v>
      </c>
      <c r="I97" s="210" t="str">
        <f t="shared" si="8"/>
        <v>Cuyabeno</v>
      </c>
      <c r="J97" s="212">
        <v>2107</v>
      </c>
      <c r="K97" s="213" t="s">
        <v>554</v>
      </c>
      <c r="L97" s="212">
        <v>210750</v>
      </c>
      <c r="N97" s="209"/>
      <c r="O97" s="212" t="s">
        <v>182</v>
      </c>
      <c r="P97" s="215" t="s">
        <v>1802</v>
      </c>
      <c r="Q97" s="210" t="str">
        <f t="shared" si="5"/>
        <v>Guayas</v>
      </c>
      <c r="R97" s="212" t="s">
        <v>272</v>
      </c>
    </row>
    <row r="98" spans="2:18" ht="15">
      <c r="B98" s="209"/>
      <c r="C98" s="209"/>
      <c r="D98" s="209"/>
      <c r="F98" s="210" t="s">
        <v>201</v>
      </c>
      <c r="G98" s="210">
        <v>21</v>
      </c>
      <c r="H98" s="210" t="s">
        <v>359</v>
      </c>
      <c r="I98" s="210" t="str">
        <f t="shared" si="8"/>
        <v>Cuyabeno</v>
      </c>
      <c r="J98" s="210">
        <v>2107</v>
      </c>
      <c r="K98" s="211" t="s">
        <v>359</v>
      </c>
      <c r="L98" s="210">
        <v>210751</v>
      </c>
      <c r="N98" s="209"/>
      <c r="O98" s="210" t="s">
        <v>182</v>
      </c>
      <c r="P98" s="215" t="s">
        <v>1802</v>
      </c>
      <c r="Q98" s="210" t="str">
        <f t="shared" si="5"/>
        <v>Guayas</v>
      </c>
      <c r="R98" s="210" t="s">
        <v>273</v>
      </c>
    </row>
    <row r="99" spans="2:18" ht="15">
      <c r="B99" s="209"/>
      <c r="C99" s="209"/>
      <c r="D99" s="209"/>
      <c r="F99" s="212" t="s">
        <v>201</v>
      </c>
      <c r="G99" s="212">
        <v>21</v>
      </c>
      <c r="H99" s="212" t="s">
        <v>359</v>
      </c>
      <c r="I99" s="210" t="str">
        <f t="shared" si="8"/>
        <v>Cuyabeno</v>
      </c>
      <c r="J99" s="212">
        <v>2107</v>
      </c>
      <c r="K99" s="213" t="s">
        <v>555</v>
      </c>
      <c r="L99" s="212">
        <v>210752</v>
      </c>
      <c r="N99" s="209"/>
      <c r="O99" s="210" t="s">
        <v>182</v>
      </c>
      <c r="P99" s="215" t="s">
        <v>1802</v>
      </c>
      <c r="Q99" s="210" t="str">
        <f t="shared" si="5"/>
        <v>Guayas</v>
      </c>
      <c r="R99" s="210" t="s">
        <v>556</v>
      </c>
    </row>
    <row r="100" spans="2:18" ht="15">
      <c r="B100" s="209"/>
      <c r="C100" s="209"/>
      <c r="D100" s="209"/>
      <c r="F100" s="210" t="s">
        <v>201</v>
      </c>
      <c r="G100" s="210">
        <v>21</v>
      </c>
      <c r="H100" s="210" t="s">
        <v>360</v>
      </c>
      <c r="I100" s="210" t="s">
        <v>557</v>
      </c>
      <c r="J100" s="210">
        <v>2102</v>
      </c>
      <c r="K100" s="211" t="s">
        <v>558</v>
      </c>
      <c r="L100" s="210">
        <v>210250</v>
      </c>
      <c r="N100" s="209"/>
      <c r="O100" s="212" t="s">
        <v>183</v>
      </c>
      <c r="P100" s="212">
        <v>10</v>
      </c>
      <c r="Q100" s="210" t="str">
        <f t="shared" si="5"/>
        <v>Imbabura</v>
      </c>
      <c r="R100" s="212" t="s">
        <v>274</v>
      </c>
    </row>
    <row r="101" spans="2:18" ht="15">
      <c r="B101" s="209"/>
      <c r="C101" s="209"/>
      <c r="D101" s="209"/>
      <c r="F101" s="212" t="s">
        <v>201</v>
      </c>
      <c r="G101" s="212">
        <v>21</v>
      </c>
      <c r="H101" s="212" t="s">
        <v>360</v>
      </c>
      <c r="I101" s="210" t="str">
        <f>MID(H101,1,7)</f>
        <v>Gonzalo</v>
      </c>
      <c r="J101" s="212">
        <v>2102</v>
      </c>
      <c r="K101" s="213" t="s">
        <v>559</v>
      </c>
      <c r="L101" s="212">
        <v>210251</v>
      </c>
      <c r="N101" s="209"/>
      <c r="O101" s="210" t="s">
        <v>183</v>
      </c>
      <c r="P101" s="212">
        <v>10</v>
      </c>
      <c r="Q101" s="210" t="str">
        <f t="shared" si="5"/>
        <v>Imbabura</v>
      </c>
      <c r="R101" s="210" t="s">
        <v>275</v>
      </c>
    </row>
    <row r="102" spans="2:18" ht="15">
      <c r="B102" s="209"/>
      <c r="C102" s="209"/>
      <c r="D102" s="209"/>
      <c r="F102" s="210" t="s">
        <v>201</v>
      </c>
      <c r="G102" s="210">
        <v>21</v>
      </c>
      <c r="H102" s="210" t="s">
        <v>360</v>
      </c>
      <c r="I102" s="210" t="str">
        <f>MID(H102,1,7)</f>
        <v>Gonzalo</v>
      </c>
      <c r="J102" s="210">
        <v>2102</v>
      </c>
      <c r="K102" s="211" t="s">
        <v>360</v>
      </c>
      <c r="L102" s="210">
        <v>210252</v>
      </c>
      <c r="N102" s="209"/>
      <c r="O102" s="212" t="s">
        <v>183</v>
      </c>
      <c r="P102" s="212">
        <v>10</v>
      </c>
      <c r="Q102" s="210" t="str">
        <f t="shared" si="5"/>
        <v>Imbabura</v>
      </c>
      <c r="R102" s="212" t="s">
        <v>276</v>
      </c>
    </row>
    <row r="103" spans="2:18" ht="15">
      <c r="B103" s="209"/>
      <c r="C103" s="209"/>
      <c r="D103" s="209"/>
      <c r="F103" s="210" t="s">
        <v>201</v>
      </c>
      <c r="G103" s="210">
        <v>21</v>
      </c>
      <c r="H103" s="210" t="s">
        <v>360</v>
      </c>
      <c r="I103" s="210" t="str">
        <f>MID(H103,1,7)</f>
        <v>Gonzalo</v>
      </c>
      <c r="J103" s="210">
        <v>2102</v>
      </c>
      <c r="K103" s="211" t="s">
        <v>560</v>
      </c>
      <c r="L103" s="210">
        <v>210254</v>
      </c>
      <c r="N103" s="209"/>
      <c r="O103" s="210" t="s">
        <v>183</v>
      </c>
      <c r="P103" s="212">
        <v>10</v>
      </c>
      <c r="Q103" s="210" t="str">
        <f t="shared" si="5"/>
        <v>Imbabura</v>
      </c>
      <c r="R103" s="212" t="s">
        <v>277</v>
      </c>
    </row>
    <row r="104" spans="2:18" ht="15">
      <c r="B104" s="209"/>
      <c r="C104" s="209"/>
      <c r="D104" s="209"/>
      <c r="F104" s="212" t="s">
        <v>201</v>
      </c>
      <c r="G104" s="212">
        <v>21</v>
      </c>
      <c r="H104" s="212" t="s">
        <v>561</v>
      </c>
      <c r="I104" s="210" t="s">
        <v>562</v>
      </c>
      <c r="J104" s="212">
        <v>2101</v>
      </c>
      <c r="K104" s="213" t="s">
        <v>563</v>
      </c>
      <c r="L104" s="212">
        <v>210156</v>
      </c>
      <c r="N104" s="209"/>
      <c r="O104" s="210" t="s">
        <v>183</v>
      </c>
      <c r="P104" s="212">
        <v>10</v>
      </c>
      <c r="Q104" s="210" t="str">
        <f t="shared" si="5"/>
        <v>Imbabura</v>
      </c>
      <c r="R104" s="210" t="s">
        <v>564</v>
      </c>
    </row>
    <row r="105" spans="2:18" ht="15">
      <c r="B105" s="209"/>
      <c r="C105" s="209"/>
      <c r="D105" s="209"/>
      <c r="F105" s="212" t="s">
        <v>201</v>
      </c>
      <c r="G105" s="212">
        <v>21</v>
      </c>
      <c r="H105" s="212" t="s">
        <v>561</v>
      </c>
      <c r="I105" s="210" t="s">
        <v>562</v>
      </c>
      <c r="J105" s="212">
        <v>2101</v>
      </c>
      <c r="K105" s="213" t="s">
        <v>565</v>
      </c>
      <c r="L105" s="212">
        <v>210157</v>
      </c>
      <c r="N105" s="209"/>
      <c r="O105" s="212" t="s">
        <v>183</v>
      </c>
      <c r="P105" s="212">
        <v>10</v>
      </c>
      <c r="Q105" s="210" t="str">
        <f t="shared" si="5"/>
        <v>Imbabura</v>
      </c>
      <c r="R105" s="212" t="s">
        <v>278</v>
      </c>
    </row>
    <row r="106" spans="2:18" ht="15">
      <c r="B106" s="209"/>
      <c r="C106" s="209"/>
      <c r="D106" s="209"/>
      <c r="F106" s="212" t="s">
        <v>201</v>
      </c>
      <c r="G106" s="212">
        <v>21</v>
      </c>
      <c r="H106" s="212" t="s">
        <v>561</v>
      </c>
      <c r="I106" s="210" t="s">
        <v>562</v>
      </c>
      <c r="J106" s="212">
        <v>2101</v>
      </c>
      <c r="K106" s="213" t="s">
        <v>566</v>
      </c>
      <c r="L106" s="212">
        <v>210155</v>
      </c>
      <c r="N106" s="209"/>
      <c r="O106" s="210" t="s">
        <v>185</v>
      </c>
      <c r="P106" s="210">
        <v>11</v>
      </c>
      <c r="Q106" s="210" t="str">
        <f t="shared" si="5"/>
        <v>Loja</v>
      </c>
      <c r="R106" s="210" t="s">
        <v>279</v>
      </c>
    </row>
    <row r="107" spans="2:18" ht="15">
      <c r="B107" s="209"/>
      <c r="C107" s="209"/>
      <c r="D107" s="209"/>
      <c r="F107" s="210" t="s">
        <v>201</v>
      </c>
      <c r="G107" s="210">
        <v>21</v>
      </c>
      <c r="H107" s="210" t="s">
        <v>561</v>
      </c>
      <c r="I107" s="210" t="s">
        <v>562</v>
      </c>
      <c r="J107" s="210">
        <v>2101</v>
      </c>
      <c r="K107" s="211" t="s">
        <v>567</v>
      </c>
      <c r="L107" s="210">
        <v>210153</v>
      </c>
      <c r="N107" s="209"/>
      <c r="O107" s="210" t="s">
        <v>185</v>
      </c>
      <c r="P107" s="210">
        <v>11</v>
      </c>
      <c r="Q107" s="210" t="str">
        <f t="shared" si="5"/>
        <v>Loja</v>
      </c>
      <c r="R107" s="210" t="s">
        <v>280</v>
      </c>
    </row>
    <row r="108" spans="2:18" ht="15">
      <c r="B108" s="209"/>
      <c r="C108" s="209"/>
      <c r="D108" s="209"/>
      <c r="F108" s="212" t="s">
        <v>201</v>
      </c>
      <c r="G108" s="212">
        <v>21</v>
      </c>
      <c r="H108" s="212" t="s">
        <v>561</v>
      </c>
      <c r="I108" s="210" t="s">
        <v>562</v>
      </c>
      <c r="J108" s="212">
        <v>2101</v>
      </c>
      <c r="K108" s="213" t="s">
        <v>568</v>
      </c>
      <c r="L108" s="212">
        <v>210152</v>
      </c>
      <c r="N108" s="209"/>
      <c r="O108" s="210" t="s">
        <v>185</v>
      </c>
      <c r="P108" s="210">
        <v>11</v>
      </c>
      <c r="Q108" s="210" t="str">
        <f t="shared" si="5"/>
        <v>Loja</v>
      </c>
      <c r="R108" s="210" t="s">
        <v>569</v>
      </c>
    </row>
    <row r="109" spans="2:18" ht="15">
      <c r="B109" s="209"/>
      <c r="C109" s="209"/>
      <c r="D109" s="209"/>
      <c r="F109" s="210" t="s">
        <v>201</v>
      </c>
      <c r="G109" s="210">
        <v>21</v>
      </c>
      <c r="H109" s="210" t="s">
        <v>561</v>
      </c>
      <c r="I109" s="210" t="s">
        <v>562</v>
      </c>
      <c r="J109" s="210">
        <v>2101</v>
      </c>
      <c r="K109" s="211" t="s">
        <v>361</v>
      </c>
      <c r="L109" s="210">
        <v>210150</v>
      </c>
      <c r="N109" s="209"/>
      <c r="O109" s="212" t="s">
        <v>185</v>
      </c>
      <c r="P109" s="210">
        <v>11</v>
      </c>
      <c r="Q109" s="210" t="str">
        <f t="shared" si="5"/>
        <v>Loja</v>
      </c>
      <c r="R109" s="212" t="s">
        <v>281</v>
      </c>
    </row>
    <row r="110" spans="2:18" ht="15">
      <c r="B110" s="209"/>
      <c r="C110" s="209"/>
      <c r="D110" s="209"/>
      <c r="F110" s="210" t="s">
        <v>201</v>
      </c>
      <c r="G110" s="210">
        <v>21</v>
      </c>
      <c r="H110" s="210" t="s">
        <v>561</v>
      </c>
      <c r="I110" s="210" t="s">
        <v>562</v>
      </c>
      <c r="J110" s="210">
        <v>2101</v>
      </c>
      <c r="K110" s="211" t="s">
        <v>570</v>
      </c>
      <c r="L110" s="210">
        <v>210160</v>
      </c>
      <c r="N110" s="209"/>
      <c r="O110" s="210" t="s">
        <v>185</v>
      </c>
      <c r="P110" s="210">
        <v>11</v>
      </c>
      <c r="Q110" s="210" t="str">
        <f t="shared" si="5"/>
        <v>Loja</v>
      </c>
      <c r="R110" s="212" t="s">
        <v>282</v>
      </c>
    </row>
    <row r="111" spans="2:18" ht="15">
      <c r="B111" s="209"/>
      <c r="C111" s="209"/>
      <c r="D111" s="209"/>
      <c r="F111" s="212" t="s">
        <v>201</v>
      </c>
      <c r="G111" s="212">
        <v>21</v>
      </c>
      <c r="H111" s="212" t="s">
        <v>561</v>
      </c>
      <c r="I111" s="210" t="s">
        <v>562</v>
      </c>
      <c r="J111" s="212">
        <v>2101</v>
      </c>
      <c r="K111" s="213" t="s">
        <v>571</v>
      </c>
      <c r="L111" s="212">
        <v>210158</v>
      </c>
      <c r="N111" s="209"/>
      <c r="O111" s="210" t="s">
        <v>185</v>
      </c>
      <c r="P111" s="210">
        <v>11</v>
      </c>
      <c r="Q111" s="210" t="str">
        <f t="shared" si="5"/>
        <v>Loja</v>
      </c>
      <c r="R111" s="210" t="s">
        <v>283</v>
      </c>
    </row>
    <row r="112" spans="2:18" ht="15">
      <c r="B112" s="209"/>
      <c r="C112" s="209"/>
      <c r="D112" s="209"/>
      <c r="F112" s="212" t="s">
        <v>201</v>
      </c>
      <c r="G112" s="212">
        <v>21</v>
      </c>
      <c r="H112" s="212" t="s">
        <v>362</v>
      </c>
      <c r="I112" s="210" t="str">
        <f>MID(H112,1,9)</f>
        <v>Putumayo</v>
      </c>
      <c r="J112" s="212">
        <v>2103</v>
      </c>
      <c r="K112" s="213" t="s">
        <v>572</v>
      </c>
      <c r="L112" s="212">
        <v>210352</v>
      </c>
      <c r="N112" s="209"/>
      <c r="O112" s="212" t="s">
        <v>185</v>
      </c>
      <c r="P112" s="210">
        <v>11</v>
      </c>
      <c r="Q112" s="210" t="str">
        <f t="shared" si="5"/>
        <v>Loja</v>
      </c>
      <c r="R112" s="212" t="s">
        <v>185</v>
      </c>
    </row>
    <row r="113" spans="2:18" ht="15">
      <c r="B113" s="209"/>
      <c r="C113" s="209"/>
      <c r="D113" s="209"/>
      <c r="F113" s="212" t="s">
        <v>201</v>
      </c>
      <c r="G113" s="212">
        <v>21</v>
      </c>
      <c r="H113" s="212" t="s">
        <v>362</v>
      </c>
      <c r="I113" s="210" t="str">
        <f>MID(H113,1,9)</f>
        <v>Putumayo</v>
      </c>
      <c r="J113" s="212">
        <v>2103</v>
      </c>
      <c r="K113" s="213" t="s">
        <v>573</v>
      </c>
      <c r="L113" s="212">
        <v>210351</v>
      </c>
      <c r="N113" s="209"/>
      <c r="O113" s="210" t="s">
        <v>185</v>
      </c>
      <c r="P113" s="210">
        <v>11</v>
      </c>
      <c r="Q113" s="210" t="str">
        <f t="shared" si="5"/>
        <v>Loja</v>
      </c>
      <c r="R113" s="212" t="s">
        <v>284</v>
      </c>
    </row>
    <row r="114" spans="2:18" ht="15">
      <c r="B114" s="209"/>
      <c r="C114" s="209"/>
      <c r="D114" s="209"/>
      <c r="F114" s="210" t="s">
        <v>201</v>
      </c>
      <c r="G114" s="210">
        <v>21</v>
      </c>
      <c r="H114" s="210" t="s">
        <v>362</v>
      </c>
      <c r="I114" s="210" t="str">
        <f>MID(H114,1,9)</f>
        <v>Putumayo</v>
      </c>
      <c r="J114" s="210">
        <v>2103</v>
      </c>
      <c r="K114" s="211" t="s">
        <v>574</v>
      </c>
      <c r="L114" s="210">
        <v>210350</v>
      </c>
      <c r="N114" s="209"/>
      <c r="O114" s="212" t="s">
        <v>185</v>
      </c>
      <c r="P114" s="210">
        <v>11</v>
      </c>
      <c r="Q114" s="210" t="str">
        <f t="shared" si="5"/>
        <v>Loja</v>
      </c>
      <c r="R114" s="212" t="s">
        <v>285</v>
      </c>
    </row>
    <row r="115" spans="2:18" ht="15">
      <c r="B115" s="209"/>
      <c r="C115" s="209"/>
      <c r="D115" s="209"/>
      <c r="F115" s="212" t="s">
        <v>201</v>
      </c>
      <c r="G115" s="212">
        <v>21</v>
      </c>
      <c r="H115" s="212" t="s">
        <v>362</v>
      </c>
      <c r="I115" s="210" t="str">
        <f>MID(H115,1,9)</f>
        <v>Putumayo</v>
      </c>
      <c r="J115" s="212">
        <v>2103</v>
      </c>
      <c r="K115" s="213" t="s">
        <v>575</v>
      </c>
      <c r="L115" s="212">
        <v>210353</v>
      </c>
      <c r="N115" s="209"/>
      <c r="O115" s="210" t="s">
        <v>185</v>
      </c>
      <c r="P115" s="210">
        <v>11</v>
      </c>
      <c r="Q115" s="210" t="str">
        <f t="shared" si="5"/>
        <v>Loja</v>
      </c>
      <c r="R115" s="210" t="s">
        <v>286</v>
      </c>
    </row>
    <row r="116" spans="2:18" ht="15">
      <c r="B116" s="209"/>
      <c r="C116" s="209"/>
      <c r="D116" s="209"/>
      <c r="F116" s="210" t="s">
        <v>201</v>
      </c>
      <c r="G116" s="210">
        <v>21</v>
      </c>
      <c r="H116" s="210" t="s">
        <v>362</v>
      </c>
      <c r="I116" s="210" t="str">
        <f>MID(H116,1,9)</f>
        <v>Putumayo</v>
      </c>
      <c r="J116" s="210">
        <v>2103</v>
      </c>
      <c r="K116" s="211" t="s">
        <v>352</v>
      </c>
      <c r="L116" s="210">
        <v>210354</v>
      </c>
      <c r="N116" s="209"/>
      <c r="O116" s="210" t="s">
        <v>185</v>
      </c>
      <c r="P116" s="210">
        <v>11</v>
      </c>
      <c r="Q116" s="210" t="str">
        <f t="shared" si="5"/>
        <v>Loja</v>
      </c>
      <c r="R116" s="210" t="s">
        <v>287</v>
      </c>
    </row>
    <row r="117" spans="2:18" ht="15">
      <c r="B117" s="209"/>
      <c r="C117" s="209"/>
      <c r="D117" s="209"/>
      <c r="F117" s="212" t="s">
        <v>201</v>
      </c>
      <c r="G117" s="212">
        <v>21</v>
      </c>
      <c r="H117" s="212" t="s">
        <v>576</v>
      </c>
      <c r="I117" s="210" t="str">
        <f t="shared" ref="I117:I122" si="9">MID(H117,1,11)</f>
        <v>Shushufindi</v>
      </c>
      <c r="J117" s="212">
        <v>2104</v>
      </c>
      <c r="K117" s="213" t="s">
        <v>576</v>
      </c>
      <c r="L117" s="212">
        <v>210450</v>
      </c>
      <c r="N117" s="209"/>
      <c r="O117" s="212" t="s">
        <v>185</v>
      </c>
      <c r="P117" s="210">
        <v>11</v>
      </c>
      <c r="Q117" s="210" t="str">
        <f t="shared" si="5"/>
        <v>Loja</v>
      </c>
      <c r="R117" s="212" t="s">
        <v>577</v>
      </c>
    </row>
    <row r="118" spans="2:18" ht="15">
      <c r="B118" s="209"/>
      <c r="C118" s="209"/>
      <c r="D118" s="209"/>
      <c r="F118" s="212" t="s">
        <v>201</v>
      </c>
      <c r="G118" s="212">
        <v>21</v>
      </c>
      <c r="H118" s="212" t="s">
        <v>576</v>
      </c>
      <c r="I118" s="210" t="str">
        <f t="shared" si="9"/>
        <v>Shushufindi</v>
      </c>
      <c r="J118" s="212">
        <v>2104</v>
      </c>
      <c r="K118" s="213" t="s">
        <v>578</v>
      </c>
      <c r="L118" s="212">
        <v>210451</v>
      </c>
      <c r="N118" s="209"/>
      <c r="O118" s="212" t="s">
        <v>185</v>
      </c>
      <c r="P118" s="210">
        <v>11</v>
      </c>
      <c r="Q118" s="210" t="str">
        <f t="shared" si="5"/>
        <v>Loja</v>
      </c>
      <c r="R118" s="210" t="s">
        <v>288</v>
      </c>
    </row>
    <row r="119" spans="2:18" ht="15">
      <c r="B119" s="209"/>
      <c r="C119" s="209"/>
      <c r="D119" s="209"/>
      <c r="F119" s="212" t="s">
        <v>201</v>
      </c>
      <c r="G119" s="212">
        <v>21</v>
      </c>
      <c r="H119" s="212" t="s">
        <v>576</v>
      </c>
      <c r="I119" s="210" t="str">
        <f t="shared" si="9"/>
        <v>Shushufindi</v>
      </c>
      <c r="J119" s="212">
        <v>2104</v>
      </c>
      <c r="K119" s="213" t="s">
        <v>579</v>
      </c>
      <c r="L119" s="212">
        <v>210455</v>
      </c>
      <c r="N119" s="209"/>
      <c r="O119" s="212" t="s">
        <v>185</v>
      </c>
      <c r="P119" s="210">
        <v>11</v>
      </c>
      <c r="Q119" s="210" t="str">
        <f t="shared" si="5"/>
        <v>Loja</v>
      </c>
      <c r="R119" s="212" t="s">
        <v>289</v>
      </c>
    </row>
    <row r="120" spans="2:18" ht="15">
      <c r="B120" s="209"/>
      <c r="C120" s="209"/>
      <c r="D120" s="209"/>
      <c r="F120" s="210" t="s">
        <v>201</v>
      </c>
      <c r="G120" s="210">
        <v>21</v>
      </c>
      <c r="H120" s="210" t="s">
        <v>576</v>
      </c>
      <c r="I120" s="210" t="str">
        <f t="shared" si="9"/>
        <v>Shushufindi</v>
      </c>
      <c r="J120" s="210">
        <v>2104</v>
      </c>
      <c r="K120" s="211" t="s">
        <v>580</v>
      </c>
      <c r="L120" s="210">
        <v>210454</v>
      </c>
      <c r="N120" s="209"/>
      <c r="O120" s="210" t="s">
        <v>185</v>
      </c>
      <c r="P120" s="210">
        <v>11</v>
      </c>
      <c r="Q120" s="210" t="str">
        <f t="shared" si="5"/>
        <v>Loja</v>
      </c>
      <c r="R120" s="210" t="s">
        <v>290</v>
      </c>
    </row>
    <row r="121" spans="2:18" ht="15">
      <c r="B121" s="209"/>
      <c r="C121" s="209"/>
      <c r="D121" s="209"/>
      <c r="F121" s="212" t="s">
        <v>201</v>
      </c>
      <c r="G121" s="212">
        <v>21</v>
      </c>
      <c r="H121" s="212" t="s">
        <v>576</v>
      </c>
      <c r="I121" s="210" t="str">
        <f t="shared" si="9"/>
        <v>Shushufindi</v>
      </c>
      <c r="J121" s="212">
        <v>2104</v>
      </c>
      <c r="K121" s="213" t="s">
        <v>581</v>
      </c>
      <c r="L121" s="212">
        <v>210453</v>
      </c>
      <c r="N121" s="209"/>
      <c r="O121" s="212" t="s">
        <v>185</v>
      </c>
      <c r="P121" s="210">
        <v>11</v>
      </c>
      <c r="Q121" s="210" t="str">
        <f t="shared" si="5"/>
        <v>Loja</v>
      </c>
      <c r="R121" s="212" t="s">
        <v>291</v>
      </c>
    </row>
    <row r="122" spans="2:18" ht="15">
      <c r="B122" s="209"/>
      <c r="C122" s="209"/>
      <c r="D122" s="209"/>
      <c r="F122" s="210" t="s">
        <v>201</v>
      </c>
      <c r="G122" s="210">
        <v>21</v>
      </c>
      <c r="H122" s="210" t="s">
        <v>576</v>
      </c>
      <c r="I122" s="210" t="str">
        <f t="shared" si="9"/>
        <v>Shushufindi</v>
      </c>
      <c r="J122" s="210">
        <v>2104</v>
      </c>
      <c r="K122" s="211" t="s">
        <v>582</v>
      </c>
      <c r="L122" s="210">
        <v>210452</v>
      </c>
      <c r="N122" s="209"/>
      <c r="O122" s="212" t="s">
        <v>384</v>
      </c>
      <c r="P122" s="210">
        <v>12</v>
      </c>
      <c r="Q122" s="212" t="s">
        <v>583</v>
      </c>
      <c r="R122" s="212" t="s">
        <v>292</v>
      </c>
    </row>
    <row r="123" spans="2:18" ht="15">
      <c r="B123" s="209"/>
      <c r="C123" s="209"/>
      <c r="D123" s="209"/>
      <c r="F123" s="210" t="s">
        <v>201</v>
      </c>
      <c r="G123" s="210">
        <v>21</v>
      </c>
      <c r="H123" s="210" t="s">
        <v>357</v>
      </c>
      <c r="I123" s="210" t="s">
        <v>584</v>
      </c>
      <c r="J123" s="210">
        <v>2105</v>
      </c>
      <c r="K123" s="211" t="s">
        <v>585</v>
      </c>
      <c r="L123" s="210">
        <v>210554</v>
      </c>
      <c r="N123" s="209"/>
      <c r="O123" s="212" t="s">
        <v>384</v>
      </c>
      <c r="P123" s="212">
        <v>12</v>
      </c>
      <c r="Q123" s="212" t="s">
        <v>583</v>
      </c>
      <c r="R123" s="210" t="s">
        <v>293</v>
      </c>
    </row>
    <row r="124" spans="2:18" ht="15">
      <c r="B124" s="209"/>
      <c r="C124" s="209"/>
      <c r="D124" s="209"/>
      <c r="F124" s="210" t="s">
        <v>201</v>
      </c>
      <c r="G124" s="210">
        <v>21</v>
      </c>
      <c r="H124" s="210" t="s">
        <v>357</v>
      </c>
      <c r="I124" s="210" t="s">
        <v>584</v>
      </c>
      <c r="J124" s="210">
        <v>2105</v>
      </c>
      <c r="K124" s="211" t="s">
        <v>586</v>
      </c>
      <c r="L124" s="210">
        <v>210551</v>
      </c>
      <c r="N124" s="209"/>
      <c r="O124" s="210" t="s">
        <v>384</v>
      </c>
      <c r="P124" s="210">
        <v>12</v>
      </c>
      <c r="Q124" s="212" t="s">
        <v>583</v>
      </c>
      <c r="R124" s="210" t="s">
        <v>294</v>
      </c>
    </row>
    <row r="125" spans="2:18" ht="15">
      <c r="B125" s="209"/>
      <c r="C125" s="209"/>
      <c r="D125" s="209"/>
      <c r="F125" s="212" t="s">
        <v>201</v>
      </c>
      <c r="G125" s="212">
        <v>21</v>
      </c>
      <c r="H125" s="212" t="s">
        <v>357</v>
      </c>
      <c r="I125" s="210" t="s">
        <v>584</v>
      </c>
      <c r="J125" s="212">
        <v>2105</v>
      </c>
      <c r="K125" s="213" t="s">
        <v>587</v>
      </c>
      <c r="L125" s="212">
        <v>210553</v>
      </c>
      <c r="N125" s="209"/>
      <c r="O125" s="210" t="s">
        <v>384</v>
      </c>
      <c r="P125" s="212">
        <v>12</v>
      </c>
      <c r="Q125" s="212" t="s">
        <v>583</v>
      </c>
      <c r="R125" s="210" t="s">
        <v>295</v>
      </c>
    </row>
    <row r="126" spans="2:18" ht="15">
      <c r="B126" s="209"/>
      <c r="C126" s="209"/>
      <c r="D126" s="209"/>
      <c r="F126" s="210" t="s">
        <v>201</v>
      </c>
      <c r="G126" s="210">
        <v>21</v>
      </c>
      <c r="H126" s="210" t="s">
        <v>357</v>
      </c>
      <c r="I126" s="210" t="s">
        <v>584</v>
      </c>
      <c r="J126" s="210">
        <v>2105</v>
      </c>
      <c r="K126" s="211" t="s">
        <v>588</v>
      </c>
      <c r="L126" s="210">
        <v>210552</v>
      </c>
      <c r="N126" s="209"/>
      <c r="O126" s="212" t="s">
        <v>384</v>
      </c>
      <c r="P126" s="210">
        <v>12</v>
      </c>
      <c r="Q126" s="212" t="s">
        <v>583</v>
      </c>
      <c r="R126" s="210" t="s">
        <v>296</v>
      </c>
    </row>
    <row r="127" spans="2:18" ht="15">
      <c r="B127" s="209"/>
      <c r="C127" s="209"/>
      <c r="D127" s="209"/>
      <c r="F127" s="210" t="s">
        <v>201</v>
      </c>
      <c r="G127" s="210">
        <v>21</v>
      </c>
      <c r="H127" s="210" t="s">
        <v>357</v>
      </c>
      <c r="I127" s="210" t="s">
        <v>584</v>
      </c>
      <c r="J127" s="210">
        <v>2105</v>
      </c>
      <c r="K127" s="211" t="s">
        <v>589</v>
      </c>
      <c r="L127" s="210">
        <v>210550</v>
      </c>
      <c r="N127" s="209"/>
      <c r="O127" s="210" t="s">
        <v>384</v>
      </c>
      <c r="P127" s="212">
        <v>12</v>
      </c>
      <c r="Q127" s="212" t="s">
        <v>583</v>
      </c>
      <c r="R127" s="210" t="s">
        <v>297</v>
      </c>
    </row>
    <row r="128" spans="2:18" ht="15">
      <c r="B128" s="209"/>
      <c r="C128" s="209"/>
      <c r="D128" s="209"/>
      <c r="F128" s="210"/>
      <c r="G128" s="210"/>
      <c r="H128" s="210"/>
      <c r="I128" s="210"/>
      <c r="J128" s="210"/>
      <c r="K128" s="211"/>
      <c r="L128" s="210"/>
      <c r="N128" s="209"/>
      <c r="O128" s="212" t="s">
        <v>384</v>
      </c>
      <c r="P128" s="210">
        <v>12</v>
      </c>
      <c r="Q128" s="212" t="s">
        <v>583</v>
      </c>
      <c r="R128" s="210" t="s">
        <v>298</v>
      </c>
    </row>
    <row r="129" spans="2:18" ht="15">
      <c r="B129" s="209"/>
      <c r="C129" s="209"/>
      <c r="D129" s="209"/>
      <c r="F129" s="210" t="s">
        <v>381</v>
      </c>
      <c r="G129" s="210">
        <v>23</v>
      </c>
      <c r="H129" s="210" t="s">
        <v>356</v>
      </c>
      <c r="I129" s="210" t="s">
        <v>590</v>
      </c>
      <c r="J129" s="210">
        <v>2302</v>
      </c>
      <c r="K129" s="211" t="s">
        <v>591</v>
      </c>
      <c r="L129" s="210">
        <v>230253</v>
      </c>
      <c r="N129" s="209"/>
      <c r="O129" s="210" t="s">
        <v>384</v>
      </c>
      <c r="P129" s="212">
        <v>12</v>
      </c>
      <c r="Q129" s="212" t="s">
        <v>583</v>
      </c>
      <c r="R129" s="212" t="s">
        <v>299</v>
      </c>
    </row>
    <row r="130" spans="2:18" ht="15">
      <c r="B130" s="209"/>
      <c r="C130" s="209"/>
      <c r="D130" s="209"/>
      <c r="F130" s="210" t="s">
        <v>381</v>
      </c>
      <c r="G130" s="212">
        <v>23</v>
      </c>
      <c r="H130" s="212" t="s">
        <v>356</v>
      </c>
      <c r="I130" s="210" t="s">
        <v>590</v>
      </c>
      <c r="J130" s="212">
        <v>2302</v>
      </c>
      <c r="K130" s="213" t="s">
        <v>592</v>
      </c>
      <c r="L130" s="212">
        <v>230252</v>
      </c>
      <c r="N130" s="209"/>
      <c r="O130" s="212" t="s">
        <v>384</v>
      </c>
      <c r="P130" s="210">
        <v>12</v>
      </c>
      <c r="Q130" s="212" t="s">
        <v>583</v>
      </c>
      <c r="R130" s="210" t="s">
        <v>300</v>
      </c>
    </row>
    <row r="131" spans="2:18" ht="15">
      <c r="B131" s="209"/>
      <c r="C131" s="209"/>
      <c r="D131" s="209"/>
      <c r="F131" s="210" t="s">
        <v>381</v>
      </c>
      <c r="G131" s="210">
        <v>23</v>
      </c>
      <c r="H131" s="210" t="s">
        <v>356</v>
      </c>
      <c r="I131" s="210" t="s">
        <v>590</v>
      </c>
      <c r="J131" s="210">
        <v>2302</v>
      </c>
      <c r="K131" s="211" t="s">
        <v>593</v>
      </c>
      <c r="L131" s="210">
        <v>230251</v>
      </c>
      <c r="N131" s="209"/>
      <c r="O131" s="210" t="s">
        <v>384</v>
      </c>
      <c r="P131" s="212">
        <v>12</v>
      </c>
      <c r="Q131" s="212" t="s">
        <v>583</v>
      </c>
      <c r="R131" s="212" t="s">
        <v>301</v>
      </c>
    </row>
    <row r="132" spans="2:18" ht="15">
      <c r="B132" s="209"/>
      <c r="C132" s="209"/>
      <c r="D132" s="209"/>
      <c r="F132" s="210" t="s">
        <v>381</v>
      </c>
      <c r="G132" s="212">
        <v>23</v>
      </c>
      <c r="H132" s="212" t="s">
        <v>356</v>
      </c>
      <c r="I132" s="210" t="s">
        <v>590</v>
      </c>
      <c r="J132" s="212">
        <v>2302</v>
      </c>
      <c r="K132" s="213" t="s">
        <v>356</v>
      </c>
      <c r="L132" s="212">
        <v>230250</v>
      </c>
      <c r="N132" s="209"/>
      <c r="O132" s="210" t="s">
        <v>384</v>
      </c>
      <c r="P132" s="210">
        <v>12</v>
      </c>
      <c r="Q132" s="212" t="s">
        <v>583</v>
      </c>
      <c r="R132" s="212" t="s">
        <v>302</v>
      </c>
    </row>
    <row r="133" spans="2:18" ht="15">
      <c r="B133" s="209"/>
      <c r="C133" s="209"/>
      <c r="D133" s="209"/>
      <c r="F133" s="210" t="s">
        <v>381</v>
      </c>
      <c r="G133" s="212">
        <v>23</v>
      </c>
      <c r="H133" s="212" t="s">
        <v>355</v>
      </c>
      <c r="I133" s="210" t="s">
        <v>594</v>
      </c>
      <c r="J133" s="212">
        <v>2301</v>
      </c>
      <c r="K133" s="213" t="s">
        <v>595</v>
      </c>
      <c r="L133" s="212">
        <v>230152</v>
      </c>
      <c r="N133" s="209"/>
      <c r="O133" s="210" t="s">
        <v>384</v>
      </c>
      <c r="P133" s="212">
        <v>12</v>
      </c>
      <c r="Q133" s="212" t="s">
        <v>583</v>
      </c>
      <c r="R133" s="210" t="s">
        <v>303</v>
      </c>
    </row>
    <row r="134" spans="2:18" ht="15">
      <c r="B134" s="209"/>
      <c r="C134" s="209"/>
      <c r="D134" s="209"/>
      <c r="F134" s="210" t="s">
        <v>381</v>
      </c>
      <c r="G134" s="210">
        <v>23</v>
      </c>
      <c r="H134" s="210" t="s">
        <v>355</v>
      </c>
      <c r="I134" s="210" t="s">
        <v>594</v>
      </c>
      <c r="J134" s="210">
        <v>2301</v>
      </c>
      <c r="K134" s="211" t="s">
        <v>596</v>
      </c>
      <c r="L134" s="210">
        <v>230151</v>
      </c>
      <c r="N134" s="209"/>
      <c r="O134" s="210" t="s">
        <v>384</v>
      </c>
      <c r="P134" s="210">
        <v>12</v>
      </c>
      <c r="Q134" s="212" t="s">
        <v>583</v>
      </c>
      <c r="R134" s="212" t="s">
        <v>304</v>
      </c>
    </row>
    <row r="135" spans="2:18" ht="15">
      <c r="B135" s="209"/>
      <c r="C135" s="209"/>
      <c r="D135" s="209"/>
      <c r="F135" s="210" t="s">
        <v>381</v>
      </c>
      <c r="G135" s="212">
        <v>23</v>
      </c>
      <c r="H135" s="212" t="s">
        <v>355</v>
      </c>
      <c r="I135" s="210" t="s">
        <v>594</v>
      </c>
      <c r="J135" s="212">
        <v>2301</v>
      </c>
      <c r="K135" s="213" t="s">
        <v>597</v>
      </c>
      <c r="L135" s="212">
        <v>230150</v>
      </c>
      <c r="N135" s="209"/>
      <c r="O135" s="210" t="s">
        <v>384</v>
      </c>
      <c r="P135" s="212">
        <v>12</v>
      </c>
      <c r="Q135" s="212" t="s">
        <v>583</v>
      </c>
      <c r="R135" s="212" t="s">
        <v>227</v>
      </c>
    </row>
    <row r="136" spans="2:18" ht="15">
      <c r="B136" s="209"/>
      <c r="C136" s="209"/>
      <c r="D136" s="209"/>
      <c r="F136" s="210" t="s">
        <v>381</v>
      </c>
      <c r="G136" s="210">
        <v>23</v>
      </c>
      <c r="H136" s="210" t="s">
        <v>355</v>
      </c>
      <c r="I136" s="210" t="s">
        <v>594</v>
      </c>
      <c r="J136" s="210">
        <v>2301</v>
      </c>
      <c r="K136" s="211" t="s">
        <v>598</v>
      </c>
      <c r="L136" s="210">
        <v>230157</v>
      </c>
      <c r="N136" s="209"/>
      <c r="O136" s="210" t="s">
        <v>384</v>
      </c>
      <c r="P136" s="210">
        <v>12</v>
      </c>
      <c r="Q136" s="212" t="s">
        <v>583</v>
      </c>
      <c r="R136" s="212" t="s">
        <v>225</v>
      </c>
    </row>
    <row r="137" spans="2:18" ht="15">
      <c r="B137" s="209"/>
      <c r="C137" s="209"/>
      <c r="D137" s="209"/>
      <c r="F137" s="210" t="s">
        <v>381</v>
      </c>
      <c r="G137" s="212">
        <v>23</v>
      </c>
      <c r="H137" s="212" t="s">
        <v>355</v>
      </c>
      <c r="I137" s="210" t="s">
        <v>594</v>
      </c>
      <c r="J137" s="212">
        <v>2301</v>
      </c>
      <c r="K137" s="213" t="s">
        <v>599</v>
      </c>
      <c r="L137" s="212">
        <v>230156</v>
      </c>
      <c r="N137" s="209"/>
      <c r="O137" s="210" t="s">
        <v>188</v>
      </c>
      <c r="P137" s="212">
        <v>13</v>
      </c>
      <c r="Q137" s="210" t="str">
        <f t="shared" ref="Q137:Q158" si="10">O137</f>
        <v>Manabí</v>
      </c>
      <c r="R137" s="210" t="s">
        <v>323</v>
      </c>
    </row>
    <row r="138" spans="2:18" ht="15">
      <c r="B138" s="209"/>
      <c r="C138" s="209"/>
      <c r="D138" s="209"/>
      <c r="F138" s="210" t="s">
        <v>381</v>
      </c>
      <c r="G138" s="210">
        <v>23</v>
      </c>
      <c r="H138" s="210" t="s">
        <v>355</v>
      </c>
      <c r="I138" s="210" t="s">
        <v>594</v>
      </c>
      <c r="J138" s="210">
        <v>2301</v>
      </c>
      <c r="K138" s="211" t="s">
        <v>600</v>
      </c>
      <c r="L138" s="210">
        <v>230155</v>
      </c>
      <c r="N138" s="209"/>
      <c r="O138" s="210" t="s">
        <v>188</v>
      </c>
      <c r="P138" s="210">
        <v>13</v>
      </c>
      <c r="Q138" s="210" t="str">
        <f t="shared" si="10"/>
        <v>Manabí</v>
      </c>
      <c r="R138" s="212" t="s">
        <v>167</v>
      </c>
    </row>
    <row r="139" spans="2:18" ht="15">
      <c r="B139" s="209"/>
      <c r="C139" s="209"/>
      <c r="D139" s="209"/>
      <c r="F139" s="210" t="s">
        <v>381</v>
      </c>
      <c r="G139" s="212">
        <v>23</v>
      </c>
      <c r="H139" s="212" t="s">
        <v>355</v>
      </c>
      <c r="I139" s="210" t="s">
        <v>594</v>
      </c>
      <c r="J139" s="212">
        <v>2301</v>
      </c>
      <c r="K139" s="213" t="s">
        <v>601</v>
      </c>
      <c r="L139" s="212">
        <v>230154</v>
      </c>
      <c r="N139" s="209"/>
      <c r="O139" s="210" t="s">
        <v>188</v>
      </c>
      <c r="P139" s="212">
        <v>13</v>
      </c>
      <c r="Q139" s="210" t="str">
        <f t="shared" si="10"/>
        <v>Manabí</v>
      </c>
      <c r="R139" s="212" t="s">
        <v>305</v>
      </c>
    </row>
    <row r="140" spans="2:18" ht="15">
      <c r="B140" s="209"/>
      <c r="C140" s="209"/>
      <c r="D140" s="209"/>
      <c r="F140" s="210" t="s">
        <v>381</v>
      </c>
      <c r="G140" s="210">
        <v>23</v>
      </c>
      <c r="H140" s="210" t="s">
        <v>355</v>
      </c>
      <c r="I140" s="210" t="s">
        <v>594</v>
      </c>
      <c r="J140" s="210">
        <v>2301</v>
      </c>
      <c r="K140" s="211" t="s">
        <v>602</v>
      </c>
      <c r="L140" s="210">
        <v>230153</v>
      </c>
      <c r="N140" s="209"/>
      <c r="O140" s="212" t="s">
        <v>188</v>
      </c>
      <c r="P140" s="210">
        <v>13</v>
      </c>
      <c r="Q140" s="210" t="str">
        <f t="shared" si="10"/>
        <v>Manabí</v>
      </c>
      <c r="R140" s="210" t="s">
        <v>306</v>
      </c>
    </row>
    <row r="141" spans="2:18" ht="15">
      <c r="B141" s="209"/>
      <c r="C141" s="209"/>
      <c r="D141" s="209"/>
      <c r="F141" s="210"/>
      <c r="G141" s="210"/>
      <c r="H141" s="210"/>
      <c r="I141" s="210"/>
      <c r="J141" s="210"/>
      <c r="K141" s="211"/>
      <c r="L141" s="210"/>
      <c r="N141" s="209"/>
      <c r="O141" s="212" t="s">
        <v>188</v>
      </c>
      <c r="P141" s="212">
        <v>13</v>
      </c>
      <c r="Q141" s="210" t="str">
        <f t="shared" si="10"/>
        <v>Manabí</v>
      </c>
      <c r="R141" s="212" t="s">
        <v>307</v>
      </c>
    </row>
    <row r="142" spans="2:18" ht="15">
      <c r="B142" s="209"/>
      <c r="C142" s="209"/>
      <c r="D142" s="209"/>
      <c r="F142" s="210" t="s">
        <v>352</v>
      </c>
      <c r="G142" s="210">
        <v>24</v>
      </c>
      <c r="H142" s="210" t="s">
        <v>353</v>
      </c>
      <c r="I142" s="210" t="str">
        <f>MID(H142,4,9)</f>
        <v>Libertad</v>
      </c>
      <c r="J142" s="210">
        <v>2402</v>
      </c>
      <c r="K142" s="211" t="s">
        <v>353</v>
      </c>
      <c r="L142" s="210">
        <v>240250</v>
      </c>
      <c r="N142" s="209"/>
      <c r="O142" s="210" t="s">
        <v>188</v>
      </c>
      <c r="P142" s="210">
        <v>13</v>
      </c>
      <c r="Q142" s="210" t="str">
        <f t="shared" si="10"/>
        <v>Manabí</v>
      </c>
      <c r="R142" s="212" t="s">
        <v>308</v>
      </c>
    </row>
    <row r="143" spans="2:18" ht="15">
      <c r="B143" s="209"/>
      <c r="C143" s="209"/>
      <c r="D143" s="209"/>
      <c r="F143" s="210" t="s">
        <v>352</v>
      </c>
      <c r="G143" s="210">
        <v>24</v>
      </c>
      <c r="H143" s="210" t="s">
        <v>354</v>
      </c>
      <c r="I143" s="210" t="str">
        <f>MID(H143,1,9)</f>
        <v>Salinas</v>
      </c>
      <c r="J143" s="210">
        <v>2403</v>
      </c>
      <c r="K143" s="211" t="s">
        <v>603</v>
      </c>
      <c r="L143" s="210">
        <v>240352</v>
      </c>
      <c r="N143" s="209"/>
      <c r="O143" s="212" t="s">
        <v>188</v>
      </c>
      <c r="P143" s="212">
        <v>13</v>
      </c>
      <c r="Q143" s="210" t="str">
        <f t="shared" si="10"/>
        <v>Manabí</v>
      </c>
      <c r="R143" s="210" t="s">
        <v>309</v>
      </c>
    </row>
    <row r="144" spans="2:18" ht="15">
      <c r="B144" s="209"/>
      <c r="C144" s="209"/>
      <c r="D144" s="209"/>
      <c r="F144" s="212" t="s">
        <v>352</v>
      </c>
      <c r="G144" s="212">
        <v>24</v>
      </c>
      <c r="H144" s="212" t="s">
        <v>354</v>
      </c>
      <c r="I144" s="210" t="str">
        <f>MID(H144,1,9)</f>
        <v>Salinas</v>
      </c>
      <c r="J144" s="212">
        <v>2403</v>
      </c>
      <c r="K144" s="213" t="s">
        <v>604</v>
      </c>
      <c r="L144" s="212">
        <v>240351</v>
      </c>
      <c r="N144" s="209"/>
      <c r="O144" s="210" t="s">
        <v>188</v>
      </c>
      <c r="P144" s="210">
        <v>13</v>
      </c>
      <c r="Q144" s="210" t="str">
        <f t="shared" si="10"/>
        <v>Manabí</v>
      </c>
      <c r="R144" s="210" t="s">
        <v>310</v>
      </c>
    </row>
    <row r="145" spans="2:18" ht="15">
      <c r="B145" s="209"/>
      <c r="C145" s="209"/>
      <c r="D145" s="209"/>
      <c r="F145" s="210" t="s">
        <v>352</v>
      </c>
      <c r="G145" s="210">
        <v>24</v>
      </c>
      <c r="H145" s="210" t="s">
        <v>354</v>
      </c>
      <c r="I145" s="210" t="str">
        <f>MID(H145,1,9)</f>
        <v>Salinas</v>
      </c>
      <c r="J145" s="210">
        <v>2403</v>
      </c>
      <c r="K145" s="211" t="s">
        <v>354</v>
      </c>
      <c r="L145" s="210">
        <v>240350</v>
      </c>
      <c r="N145" s="209"/>
      <c r="O145" s="212" t="s">
        <v>188</v>
      </c>
      <c r="P145" s="212">
        <v>13</v>
      </c>
      <c r="Q145" s="210" t="str">
        <f t="shared" si="10"/>
        <v>Manabí</v>
      </c>
      <c r="R145" s="212" t="s">
        <v>311</v>
      </c>
    </row>
    <row r="146" spans="2:18" ht="15">
      <c r="B146" s="209"/>
      <c r="C146" s="209"/>
      <c r="D146" s="209"/>
      <c r="F146" s="212" t="s">
        <v>352</v>
      </c>
      <c r="G146" s="212">
        <v>24</v>
      </c>
      <c r="H146" s="212" t="s">
        <v>352</v>
      </c>
      <c r="I146" s="210" t="s">
        <v>605</v>
      </c>
      <c r="J146" s="212">
        <v>2401</v>
      </c>
      <c r="K146" s="213" t="s">
        <v>352</v>
      </c>
      <c r="L146" s="212">
        <v>240150</v>
      </c>
      <c r="N146" s="209"/>
      <c r="O146" s="210" t="s">
        <v>188</v>
      </c>
      <c r="P146" s="210">
        <v>13</v>
      </c>
      <c r="Q146" s="210" t="str">
        <f t="shared" si="10"/>
        <v>Manabí</v>
      </c>
      <c r="R146" s="210" t="s">
        <v>312</v>
      </c>
    </row>
    <row r="147" spans="2:18" ht="15">
      <c r="B147" s="209"/>
      <c r="C147" s="209"/>
      <c r="D147" s="209"/>
      <c r="F147" s="210" t="s">
        <v>352</v>
      </c>
      <c r="G147" s="210">
        <v>24</v>
      </c>
      <c r="H147" s="210" t="s">
        <v>352</v>
      </c>
      <c r="I147" s="210" t="s">
        <v>605</v>
      </c>
      <c r="J147" s="210">
        <v>2401</v>
      </c>
      <c r="K147" s="211" t="s">
        <v>233</v>
      </c>
      <c r="L147" s="210">
        <v>240151</v>
      </c>
      <c r="N147" s="209"/>
      <c r="O147" s="212" t="s">
        <v>188</v>
      </c>
      <c r="P147" s="212">
        <v>13</v>
      </c>
      <c r="Q147" s="210" t="str">
        <f t="shared" si="10"/>
        <v>Manabí</v>
      </c>
      <c r="R147" s="210" t="s">
        <v>313</v>
      </c>
    </row>
    <row r="148" spans="2:18" ht="15">
      <c r="B148" s="209"/>
      <c r="C148" s="209"/>
      <c r="D148" s="209"/>
      <c r="F148" s="212" t="s">
        <v>352</v>
      </c>
      <c r="G148" s="212">
        <v>24</v>
      </c>
      <c r="H148" s="212" t="s">
        <v>352</v>
      </c>
      <c r="I148" s="210" t="s">
        <v>605</v>
      </c>
      <c r="J148" s="212">
        <v>2401</v>
      </c>
      <c r="K148" s="213" t="s">
        <v>606</v>
      </c>
      <c r="L148" s="212">
        <v>240153</v>
      </c>
      <c r="N148" s="209"/>
      <c r="O148" s="210" t="s">
        <v>188</v>
      </c>
      <c r="P148" s="210">
        <v>13</v>
      </c>
      <c r="Q148" s="210" t="str">
        <f t="shared" si="10"/>
        <v>Manabí</v>
      </c>
      <c r="R148" s="212" t="s">
        <v>285</v>
      </c>
    </row>
    <row r="149" spans="2:18" ht="15">
      <c r="B149" s="209"/>
      <c r="C149" s="209"/>
      <c r="D149" s="209"/>
      <c r="F149" s="212" t="s">
        <v>352</v>
      </c>
      <c r="G149" s="212">
        <v>24</v>
      </c>
      <c r="H149" s="212" t="s">
        <v>352</v>
      </c>
      <c r="I149" s="210" t="s">
        <v>605</v>
      </c>
      <c r="J149" s="212">
        <v>2401</v>
      </c>
      <c r="K149" s="213" t="s">
        <v>607</v>
      </c>
      <c r="L149" s="212">
        <v>240152</v>
      </c>
      <c r="N149" s="209"/>
      <c r="O149" s="212" t="s">
        <v>188</v>
      </c>
      <c r="P149" s="212">
        <v>13</v>
      </c>
      <c r="Q149" s="210" t="str">
        <f t="shared" si="10"/>
        <v>Manabí</v>
      </c>
      <c r="R149" s="210" t="s">
        <v>314</v>
      </c>
    </row>
    <row r="150" spans="2:18" ht="15">
      <c r="B150" s="209"/>
      <c r="C150" s="209"/>
      <c r="D150" s="209"/>
      <c r="F150" s="212" t="s">
        <v>352</v>
      </c>
      <c r="G150" s="212">
        <v>24</v>
      </c>
      <c r="H150" s="212" t="s">
        <v>352</v>
      </c>
      <c r="I150" s="210" t="s">
        <v>605</v>
      </c>
      <c r="J150" s="212">
        <v>2401</v>
      </c>
      <c r="K150" s="213" t="s">
        <v>608</v>
      </c>
      <c r="L150" s="212">
        <v>240156</v>
      </c>
      <c r="N150" s="209"/>
      <c r="O150" s="210" t="s">
        <v>188</v>
      </c>
      <c r="P150" s="210">
        <v>13</v>
      </c>
      <c r="Q150" s="210" t="str">
        <f t="shared" si="10"/>
        <v>Manabí</v>
      </c>
      <c r="R150" s="212" t="s">
        <v>315</v>
      </c>
    </row>
    <row r="151" spans="2:18" ht="15">
      <c r="B151" s="209"/>
      <c r="C151" s="209"/>
      <c r="D151" s="209"/>
      <c r="F151" s="210" t="s">
        <v>352</v>
      </c>
      <c r="G151" s="210">
        <v>24</v>
      </c>
      <c r="H151" s="210" t="s">
        <v>352</v>
      </c>
      <c r="I151" s="210" t="s">
        <v>605</v>
      </c>
      <c r="J151" s="210">
        <v>2401</v>
      </c>
      <c r="K151" s="211" t="s">
        <v>609</v>
      </c>
      <c r="L151" s="210">
        <v>240154</v>
      </c>
      <c r="N151" s="209"/>
      <c r="O151" s="210" t="s">
        <v>188</v>
      </c>
      <c r="P151" s="212">
        <v>13</v>
      </c>
      <c r="Q151" s="210" t="str">
        <f t="shared" si="10"/>
        <v>Manabí</v>
      </c>
      <c r="R151" s="212" t="s">
        <v>197</v>
      </c>
    </row>
    <row r="152" spans="2:18" ht="15">
      <c r="B152" s="209"/>
      <c r="C152" s="209"/>
      <c r="D152" s="209"/>
      <c r="F152" s="212" t="s">
        <v>352</v>
      </c>
      <c r="G152" s="212">
        <v>24</v>
      </c>
      <c r="H152" s="212" t="s">
        <v>352</v>
      </c>
      <c r="I152" s="210" t="s">
        <v>605</v>
      </c>
      <c r="J152" s="212">
        <v>2401</v>
      </c>
      <c r="K152" s="213" t="s">
        <v>610</v>
      </c>
      <c r="L152" s="212">
        <v>240155</v>
      </c>
      <c r="N152" s="209"/>
      <c r="O152" s="210" t="s">
        <v>188</v>
      </c>
      <c r="P152" s="210">
        <v>13</v>
      </c>
      <c r="Q152" s="210" t="str">
        <f t="shared" si="10"/>
        <v>Manabí</v>
      </c>
      <c r="R152" s="210" t="s">
        <v>316</v>
      </c>
    </row>
    <row r="153" spans="2:18" ht="15">
      <c r="B153" s="209"/>
      <c r="C153" s="209"/>
      <c r="D153" s="209"/>
      <c r="F153" s="212"/>
      <c r="G153" s="212"/>
      <c r="H153" s="212"/>
      <c r="I153" s="210"/>
      <c r="J153" s="212"/>
      <c r="K153" s="213"/>
      <c r="L153" s="212"/>
      <c r="N153" s="209"/>
      <c r="O153" s="212" t="s">
        <v>188</v>
      </c>
      <c r="P153" s="212">
        <v>13</v>
      </c>
      <c r="Q153" s="210" t="str">
        <f t="shared" si="10"/>
        <v>Manabí</v>
      </c>
      <c r="R153" s="212" t="s">
        <v>317</v>
      </c>
    </row>
    <row r="154" spans="2:18" ht="15">
      <c r="B154" s="209"/>
      <c r="C154" s="209"/>
      <c r="D154" s="209"/>
      <c r="F154" s="210" t="s">
        <v>197</v>
      </c>
      <c r="G154" s="210">
        <v>17</v>
      </c>
      <c r="H154" s="210" t="s">
        <v>345</v>
      </c>
      <c r="I154" s="210" t="str">
        <f t="shared" ref="I154:I160" si="11">MID(H154,1,9)</f>
        <v>Cayambe</v>
      </c>
      <c r="J154" s="210">
        <v>1702</v>
      </c>
      <c r="K154" s="211" t="s">
        <v>611</v>
      </c>
      <c r="L154" s="210">
        <v>170253</v>
      </c>
      <c r="N154" s="209"/>
      <c r="O154" s="212" t="s">
        <v>188</v>
      </c>
      <c r="P154" s="210">
        <v>13</v>
      </c>
      <c r="Q154" s="210" t="str">
        <f t="shared" si="10"/>
        <v>Manabí</v>
      </c>
      <c r="R154" s="210" t="s">
        <v>318</v>
      </c>
    </row>
    <row r="155" spans="2:18" ht="15">
      <c r="B155" s="209"/>
      <c r="C155" s="209"/>
      <c r="D155" s="209"/>
      <c r="F155" s="212" t="s">
        <v>197</v>
      </c>
      <c r="G155" s="212">
        <v>17</v>
      </c>
      <c r="H155" s="212" t="s">
        <v>345</v>
      </c>
      <c r="I155" s="210" t="str">
        <f t="shared" si="11"/>
        <v>Cayambe</v>
      </c>
      <c r="J155" s="212">
        <v>1702</v>
      </c>
      <c r="K155" s="213" t="s">
        <v>612</v>
      </c>
      <c r="L155" s="212">
        <v>170252</v>
      </c>
      <c r="N155" s="209"/>
      <c r="O155" s="210" t="s">
        <v>188</v>
      </c>
      <c r="P155" s="212">
        <v>13</v>
      </c>
      <c r="Q155" s="210" t="str">
        <f t="shared" si="10"/>
        <v>Manabí</v>
      </c>
      <c r="R155" s="212" t="s">
        <v>319</v>
      </c>
    </row>
    <row r="156" spans="2:18" ht="15">
      <c r="B156" s="209"/>
      <c r="C156" s="209"/>
      <c r="D156" s="209"/>
      <c r="F156" s="210" t="s">
        <v>197</v>
      </c>
      <c r="G156" s="210">
        <v>17</v>
      </c>
      <c r="H156" s="210" t="s">
        <v>345</v>
      </c>
      <c r="I156" s="210" t="str">
        <f t="shared" si="11"/>
        <v>Cayambe</v>
      </c>
      <c r="J156" s="210">
        <v>1702</v>
      </c>
      <c r="K156" s="211" t="s">
        <v>613</v>
      </c>
      <c r="L156" s="210">
        <v>170251</v>
      </c>
      <c r="N156" s="209"/>
      <c r="O156" s="212" t="s">
        <v>188</v>
      </c>
      <c r="P156" s="210">
        <v>13</v>
      </c>
      <c r="Q156" s="210" t="str">
        <f t="shared" si="10"/>
        <v>Manabí</v>
      </c>
      <c r="R156" s="210" t="s">
        <v>320</v>
      </c>
    </row>
    <row r="157" spans="2:18" ht="15">
      <c r="B157" s="209"/>
      <c r="C157" s="209"/>
      <c r="D157" s="209"/>
      <c r="F157" s="212" t="s">
        <v>197</v>
      </c>
      <c r="G157" s="212">
        <v>17</v>
      </c>
      <c r="H157" s="212" t="s">
        <v>345</v>
      </c>
      <c r="I157" s="210" t="str">
        <f t="shared" si="11"/>
        <v>Cayambe</v>
      </c>
      <c r="J157" s="212">
        <v>1702</v>
      </c>
      <c r="K157" s="213" t="s">
        <v>345</v>
      </c>
      <c r="L157" s="212">
        <v>170250</v>
      </c>
      <c r="N157" s="209"/>
      <c r="O157" s="212" t="s">
        <v>188</v>
      </c>
      <c r="P157" s="212">
        <v>13</v>
      </c>
      <c r="Q157" s="210" t="str">
        <f t="shared" si="10"/>
        <v>Manabí</v>
      </c>
      <c r="R157" s="212" t="s">
        <v>321</v>
      </c>
    </row>
    <row r="158" spans="2:18" ht="15">
      <c r="B158" s="209"/>
      <c r="C158" s="209"/>
      <c r="D158" s="209"/>
      <c r="F158" s="212" t="s">
        <v>197</v>
      </c>
      <c r="G158" s="212">
        <v>17</v>
      </c>
      <c r="H158" s="212" t="s">
        <v>345</v>
      </c>
      <c r="I158" s="210" t="str">
        <f t="shared" si="11"/>
        <v>Cayambe</v>
      </c>
      <c r="J158" s="212">
        <v>1702</v>
      </c>
      <c r="K158" s="213" t="s">
        <v>614</v>
      </c>
      <c r="L158" s="212">
        <v>170254</v>
      </c>
      <c r="N158" s="209"/>
      <c r="O158" s="210" t="s">
        <v>188</v>
      </c>
      <c r="P158" s="210">
        <v>13</v>
      </c>
      <c r="Q158" s="210" t="str">
        <f t="shared" si="10"/>
        <v>Manabí</v>
      </c>
      <c r="R158" s="210" t="s">
        <v>322</v>
      </c>
    </row>
    <row r="159" spans="2:18" ht="15">
      <c r="B159" s="209"/>
      <c r="C159" s="209"/>
      <c r="D159" s="209"/>
      <c r="F159" s="210" t="s">
        <v>197</v>
      </c>
      <c r="G159" s="210">
        <v>17</v>
      </c>
      <c r="H159" s="210" t="s">
        <v>345</v>
      </c>
      <c r="I159" s="210" t="str">
        <f t="shared" si="11"/>
        <v>Cayambe</v>
      </c>
      <c r="J159" s="210">
        <v>1702</v>
      </c>
      <c r="K159" s="211" t="s">
        <v>615</v>
      </c>
      <c r="L159" s="210">
        <v>170255</v>
      </c>
      <c r="N159" s="209"/>
      <c r="O159" s="212" t="s">
        <v>383</v>
      </c>
      <c r="P159" s="210">
        <v>14</v>
      </c>
      <c r="Q159" s="212" t="s">
        <v>616</v>
      </c>
      <c r="R159" s="212" t="s">
        <v>324</v>
      </c>
    </row>
    <row r="160" spans="2:18" ht="15">
      <c r="B160" s="209"/>
      <c r="C160" s="209"/>
      <c r="D160" s="209"/>
      <c r="F160" s="210" t="s">
        <v>197</v>
      </c>
      <c r="G160" s="210">
        <v>17</v>
      </c>
      <c r="H160" s="210" t="s">
        <v>345</v>
      </c>
      <c r="I160" s="210" t="str">
        <f t="shared" si="11"/>
        <v>Cayambe</v>
      </c>
      <c r="J160" s="210">
        <v>1702</v>
      </c>
      <c r="K160" s="211" t="s">
        <v>617</v>
      </c>
      <c r="L160" s="210">
        <v>170256</v>
      </c>
      <c r="N160" s="209"/>
      <c r="O160" s="210" t="s">
        <v>383</v>
      </c>
      <c r="P160" s="212">
        <v>14</v>
      </c>
      <c r="Q160" s="212" t="s">
        <v>616</v>
      </c>
      <c r="R160" s="210" t="s">
        <v>325</v>
      </c>
    </row>
    <row r="161" spans="2:18" ht="15">
      <c r="B161" s="209"/>
      <c r="C161" s="209"/>
      <c r="D161" s="209"/>
      <c r="F161" s="210" t="s">
        <v>197</v>
      </c>
      <c r="G161" s="210">
        <v>17</v>
      </c>
      <c r="H161" s="210" t="s">
        <v>350</v>
      </c>
      <c r="I161" s="210" t="s">
        <v>618</v>
      </c>
      <c r="J161" s="210">
        <v>1701</v>
      </c>
      <c r="K161" s="211" t="s">
        <v>619</v>
      </c>
      <c r="L161" s="210">
        <v>170184</v>
      </c>
      <c r="N161" s="209"/>
      <c r="O161" s="212" t="s">
        <v>383</v>
      </c>
      <c r="P161" s="212">
        <v>14</v>
      </c>
      <c r="Q161" s="212" t="s">
        <v>616</v>
      </c>
      <c r="R161" s="210" t="s">
        <v>326</v>
      </c>
    </row>
    <row r="162" spans="2:18" ht="15">
      <c r="B162" s="209"/>
      <c r="C162" s="209"/>
      <c r="D162" s="209"/>
      <c r="F162" s="212" t="s">
        <v>197</v>
      </c>
      <c r="G162" s="212">
        <v>17</v>
      </c>
      <c r="H162" s="210" t="s">
        <v>350</v>
      </c>
      <c r="I162" s="210" t="s">
        <v>618</v>
      </c>
      <c r="J162" s="212">
        <v>1701</v>
      </c>
      <c r="K162" s="213" t="s">
        <v>620</v>
      </c>
      <c r="L162" s="212">
        <v>170158</v>
      </c>
      <c r="N162" s="209"/>
      <c r="O162" s="210" t="s">
        <v>383</v>
      </c>
      <c r="P162" s="212">
        <v>14</v>
      </c>
      <c r="Q162" s="212" t="s">
        <v>616</v>
      </c>
      <c r="R162" s="212" t="s">
        <v>327</v>
      </c>
    </row>
    <row r="163" spans="2:18" ht="15">
      <c r="B163" s="209"/>
      <c r="C163" s="209"/>
      <c r="D163" s="209"/>
      <c r="F163" s="210" t="s">
        <v>197</v>
      </c>
      <c r="G163" s="210">
        <v>17</v>
      </c>
      <c r="H163" s="210" t="s">
        <v>350</v>
      </c>
      <c r="I163" s="210" t="s">
        <v>618</v>
      </c>
      <c r="J163" s="210">
        <v>1701</v>
      </c>
      <c r="K163" s="211" t="s">
        <v>621</v>
      </c>
      <c r="L163" s="210">
        <v>170185</v>
      </c>
      <c r="N163" s="209"/>
      <c r="O163" s="212" t="s">
        <v>383</v>
      </c>
      <c r="P163" s="212">
        <v>14</v>
      </c>
      <c r="Q163" s="212" t="s">
        <v>616</v>
      </c>
      <c r="R163" s="210" t="s">
        <v>328</v>
      </c>
    </row>
    <row r="164" spans="2:18" ht="15">
      <c r="B164" s="209"/>
      <c r="C164" s="209"/>
      <c r="D164" s="209"/>
      <c r="F164" s="212" t="s">
        <v>197</v>
      </c>
      <c r="G164" s="212">
        <v>17</v>
      </c>
      <c r="H164" s="210" t="s">
        <v>350</v>
      </c>
      <c r="I164" s="210" t="s">
        <v>618</v>
      </c>
      <c r="J164" s="212">
        <v>1701</v>
      </c>
      <c r="K164" s="213" t="s">
        <v>622</v>
      </c>
      <c r="L164" s="212">
        <v>170179</v>
      </c>
      <c r="N164" s="209"/>
      <c r="O164" s="210" t="s">
        <v>383</v>
      </c>
      <c r="P164" s="212">
        <v>14</v>
      </c>
      <c r="Q164" s="212" t="s">
        <v>616</v>
      </c>
      <c r="R164" s="210" t="s">
        <v>329</v>
      </c>
    </row>
    <row r="165" spans="2:18" ht="15">
      <c r="B165" s="209"/>
      <c r="C165" s="209"/>
      <c r="D165" s="209"/>
      <c r="F165" s="210" t="s">
        <v>197</v>
      </c>
      <c r="G165" s="210">
        <v>17</v>
      </c>
      <c r="H165" s="210" t="s">
        <v>350</v>
      </c>
      <c r="I165" s="210" t="s">
        <v>618</v>
      </c>
      <c r="J165" s="210">
        <v>1701</v>
      </c>
      <c r="K165" s="211" t="s">
        <v>623</v>
      </c>
      <c r="L165" s="210">
        <v>170183</v>
      </c>
      <c r="N165" s="209"/>
      <c r="O165" s="212" t="s">
        <v>383</v>
      </c>
      <c r="P165" s="212">
        <v>14</v>
      </c>
      <c r="Q165" s="212" t="s">
        <v>616</v>
      </c>
      <c r="R165" s="212" t="s">
        <v>330</v>
      </c>
    </row>
    <row r="166" spans="2:18" ht="15">
      <c r="B166" s="209"/>
      <c r="C166" s="209"/>
      <c r="D166" s="209"/>
      <c r="F166" s="212" t="s">
        <v>197</v>
      </c>
      <c r="G166" s="212">
        <v>17</v>
      </c>
      <c r="H166" s="210" t="s">
        <v>350</v>
      </c>
      <c r="I166" s="210" t="s">
        <v>618</v>
      </c>
      <c r="J166" s="212">
        <v>1701</v>
      </c>
      <c r="K166" s="213" t="s">
        <v>624</v>
      </c>
      <c r="L166" s="212">
        <v>170181</v>
      </c>
      <c r="N166" s="209"/>
      <c r="O166" s="210" t="s">
        <v>383</v>
      </c>
      <c r="P166" s="212">
        <v>14</v>
      </c>
      <c r="Q166" s="212" t="s">
        <v>616</v>
      </c>
      <c r="R166" s="212" t="s">
        <v>331</v>
      </c>
    </row>
    <row r="167" spans="2:18" ht="15">
      <c r="B167" s="209"/>
      <c r="C167" s="209"/>
      <c r="D167" s="209"/>
      <c r="F167" s="210" t="s">
        <v>197</v>
      </c>
      <c r="G167" s="210">
        <v>17</v>
      </c>
      <c r="H167" s="210" t="s">
        <v>350</v>
      </c>
      <c r="I167" s="210" t="s">
        <v>618</v>
      </c>
      <c r="J167" s="210">
        <v>1701</v>
      </c>
      <c r="K167" s="211" t="s">
        <v>625</v>
      </c>
      <c r="L167" s="210">
        <v>170180</v>
      </c>
      <c r="N167" s="209"/>
      <c r="O167" s="210" t="s">
        <v>383</v>
      </c>
      <c r="P167" s="212">
        <v>14</v>
      </c>
      <c r="Q167" s="212" t="s">
        <v>616</v>
      </c>
      <c r="R167" s="212" t="s">
        <v>626</v>
      </c>
    </row>
    <row r="168" spans="2:18" ht="15">
      <c r="B168" s="209"/>
      <c r="C168" s="209"/>
      <c r="D168" s="209"/>
      <c r="F168" s="212" t="s">
        <v>197</v>
      </c>
      <c r="G168" s="212">
        <v>17</v>
      </c>
      <c r="H168" s="210" t="s">
        <v>350</v>
      </c>
      <c r="I168" s="210" t="s">
        <v>618</v>
      </c>
      <c r="J168" s="212">
        <v>1701</v>
      </c>
      <c r="K168" s="213" t="s">
        <v>627</v>
      </c>
      <c r="L168" s="212">
        <v>170171</v>
      </c>
      <c r="N168" s="209"/>
      <c r="O168" s="210" t="s">
        <v>383</v>
      </c>
      <c r="P168" s="212">
        <v>14</v>
      </c>
      <c r="Q168" s="212" t="s">
        <v>616</v>
      </c>
      <c r="R168" s="210" t="s">
        <v>332</v>
      </c>
    </row>
    <row r="169" spans="2:18" ht="15">
      <c r="B169" s="209"/>
      <c r="C169" s="209"/>
      <c r="D169" s="209"/>
      <c r="F169" s="210" t="s">
        <v>197</v>
      </c>
      <c r="G169" s="210">
        <v>17</v>
      </c>
      <c r="H169" s="210" t="s">
        <v>350</v>
      </c>
      <c r="I169" s="210" t="s">
        <v>618</v>
      </c>
      <c r="J169" s="210">
        <v>1701</v>
      </c>
      <c r="K169" s="211" t="s">
        <v>628</v>
      </c>
      <c r="L169" s="210">
        <v>170172</v>
      </c>
      <c r="N169" s="209"/>
      <c r="O169" s="210" t="s">
        <v>383</v>
      </c>
      <c r="P169" s="212">
        <v>14</v>
      </c>
      <c r="Q169" s="212" t="s">
        <v>616</v>
      </c>
      <c r="R169" s="210" t="s">
        <v>333</v>
      </c>
    </row>
    <row r="170" spans="2:18" ht="15">
      <c r="B170" s="209"/>
      <c r="C170" s="209"/>
      <c r="D170" s="209"/>
      <c r="F170" s="212" t="s">
        <v>197</v>
      </c>
      <c r="G170" s="212">
        <v>17</v>
      </c>
      <c r="H170" s="210" t="s">
        <v>350</v>
      </c>
      <c r="I170" s="210" t="s">
        <v>618</v>
      </c>
      <c r="J170" s="212">
        <v>1701</v>
      </c>
      <c r="K170" s="213" t="s">
        <v>629</v>
      </c>
      <c r="L170" s="212">
        <v>170174</v>
      </c>
      <c r="N170" s="209"/>
      <c r="O170" s="212" t="s">
        <v>383</v>
      </c>
      <c r="P170" s="212">
        <v>14</v>
      </c>
      <c r="Q170" s="212" t="s">
        <v>616</v>
      </c>
      <c r="R170" s="210" t="s">
        <v>630</v>
      </c>
    </row>
    <row r="171" spans="2:18" ht="15">
      <c r="B171" s="209"/>
      <c r="C171" s="209"/>
      <c r="D171" s="209"/>
      <c r="F171" s="210" t="s">
        <v>197</v>
      </c>
      <c r="G171" s="210">
        <v>17</v>
      </c>
      <c r="H171" s="210" t="s">
        <v>350</v>
      </c>
      <c r="I171" s="210" t="s">
        <v>618</v>
      </c>
      <c r="J171" s="210">
        <v>1701</v>
      </c>
      <c r="K171" s="211" t="s">
        <v>631</v>
      </c>
      <c r="L171" s="210">
        <v>170175</v>
      </c>
      <c r="N171" s="209"/>
      <c r="O171" s="212" t="s">
        <v>191</v>
      </c>
      <c r="P171" s="210">
        <v>15</v>
      </c>
      <c r="Q171" s="210" t="str">
        <f t="shared" ref="Q171:Q187" si="12">O171</f>
        <v>Napo</v>
      </c>
      <c r="R171" s="212" t="s">
        <v>334</v>
      </c>
    </row>
    <row r="172" spans="2:18" ht="15">
      <c r="B172" s="209"/>
      <c r="C172" s="209"/>
      <c r="D172" s="209"/>
      <c r="F172" s="212" t="s">
        <v>197</v>
      </c>
      <c r="G172" s="212">
        <v>17</v>
      </c>
      <c r="H172" s="210" t="s">
        <v>350</v>
      </c>
      <c r="I172" s="210" t="s">
        <v>618</v>
      </c>
      <c r="J172" s="212">
        <v>1701</v>
      </c>
      <c r="K172" s="213" t="s">
        <v>632</v>
      </c>
      <c r="L172" s="212">
        <v>170176</v>
      </c>
      <c r="N172" s="209"/>
      <c r="O172" s="212" t="s">
        <v>191</v>
      </c>
      <c r="P172" s="210">
        <v>15</v>
      </c>
      <c r="Q172" s="210" t="str">
        <f t="shared" si="12"/>
        <v>Napo</v>
      </c>
      <c r="R172" s="212" t="s">
        <v>335</v>
      </c>
    </row>
    <row r="173" spans="2:18" ht="15">
      <c r="B173" s="209"/>
      <c r="C173" s="209"/>
      <c r="D173" s="209"/>
      <c r="F173" s="210" t="s">
        <v>197</v>
      </c>
      <c r="G173" s="210">
        <v>17</v>
      </c>
      <c r="H173" s="210" t="s">
        <v>350</v>
      </c>
      <c r="I173" s="210" t="s">
        <v>618</v>
      </c>
      <c r="J173" s="210">
        <v>1701</v>
      </c>
      <c r="K173" s="211" t="s">
        <v>633</v>
      </c>
      <c r="L173" s="210">
        <v>170177</v>
      </c>
      <c r="N173" s="209"/>
      <c r="O173" s="212" t="s">
        <v>191</v>
      </c>
      <c r="P173" s="210">
        <v>15</v>
      </c>
      <c r="Q173" s="210" t="str">
        <f t="shared" si="12"/>
        <v>Napo</v>
      </c>
      <c r="R173" s="212" t="s">
        <v>336</v>
      </c>
    </row>
    <row r="174" spans="2:18" ht="15">
      <c r="B174" s="209"/>
      <c r="C174" s="209"/>
      <c r="D174" s="209"/>
      <c r="F174" s="212" t="s">
        <v>197</v>
      </c>
      <c r="G174" s="212">
        <v>17</v>
      </c>
      <c r="H174" s="210" t="s">
        <v>350</v>
      </c>
      <c r="I174" s="210" t="s">
        <v>618</v>
      </c>
      <c r="J174" s="212">
        <v>1701</v>
      </c>
      <c r="K174" s="213" t="s">
        <v>634</v>
      </c>
      <c r="L174" s="212">
        <v>170178</v>
      </c>
      <c r="N174" s="209"/>
      <c r="O174" s="212" t="s">
        <v>191</v>
      </c>
      <c r="P174" s="210">
        <v>15</v>
      </c>
      <c r="Q174" s="210" t="str">
        <f t="shared" si="12"/>
        <v>Napo</v>
      </c>
      <c r="R174" s="210" t="s">
        <v>337</v>
      </c>
    </row>
    <row r="175" spans="2:18" ht="15">
      <c r="B175" s="209"/>
      <c r="C175" s="209"/>
      <c r="D175" s="209"/>
      <c r="F175" s="210" t="s">
        <v>197</v>
      </c>
      <c r="G175" s="210">
        <v>17</v>
      </c>
      <c r="H175" s="210" t="s">
        <v>350</v>
      </c>
      <c r="I175" s="210" t="s">
        <v>618</v>
      </c>
      <c r="J175" s="210">
        <v>1701</v>
      </c>
      <c r="K175" s="211" t="s">
        <v>635</v>
      </c>
      <c r="L175" s="210">
        <v>170186</v>
      </c>
      <c r="N175" s="209"/>
      <c r="O175" s="212" t="s">
        <v>191</v>
      </c>
      <c r="P175" s="210">
        <v>15</v>
      </c>
      <c r="Q175" s="210" t="str">
        <f t="shared" si="12"/>
        <v>Napo</v>
      </c>
      <c r="R175" s="210" t="s">
        <v>338</v>
      </c>
    </row>
    <row r="176" spans="2:18" ht="15">
      <c r="B176" s="209"/>
      <c r="C176" s="209"/>
      <c r="D176" s="209"/>
      <c r="F176" s="210" t="s">
        <v>197</v>
      </c>
      <c r="G176" s="210">
        <v>17</v>
      </c>
      <c r="H176" s="210" t="s">
        <v>350</v>
      </c>
      <c r="I176" s="210" t="s">
        <v>618</v>
      </c>
      <c r="J176" s="210">
        <v>1701</v>
      </c>
      <c r="K176" s="211" t="s">
        <v>636</v>
      </c>
      <c r="L176" s="210">
        <v>170150</v>
      </c>
      <c r="N176" s="209"/>
      <c r="O176" s="212" t="s">
        <v>195</v>
      </c>
      <c r="P176" s="212">
        <v>16</v>
      </c>
      <c r="Q176" s="210" t="str">
        <f t="shared" si="12"/>
        <v>Pastaza</v>
      </c>
      <c r="R176" s="212" t="s">
        <v>342</v>
      </c>
    </row>
    <row r="177" spans="2:18" ht="15">
      <c r="B177" s="209"/>
      <c r="C177" s="209"/>
      <c r="D177" s="209"/>
      <c r="F177" s="212" t="s">
        <v>197</v>
      </c>
      <c r="G177" s="212">
        <v>17</v>
      </c>
      <c r="H177" s="210" t="s">
        <v>350</v>
      </c>
      <c r="I177" s="210" t="s">
        <v>618</v>
      </c>
      <c r="J177" s="212">
        <v>1701</v>
      </c>
      <c r="K177" s="213" t="s">
        <v>637</v>
      </c>
      <c r="L177" s="212">
        <v>170151</v>
      </c>
      <c r="N177" s="209"/>
      <c r="O177" s="212" t="s">
        <v>195</v>
      </c>
      <c r="P177" s="210">
        <v>16</v>
      </c>
      <c r="Q177" s="210" t="str">
        <f t="shared" si="12"/>
        <v>Pastaza</v>
      </c>
      <c r="R177" s="212" t="s">
        <v>343</v>
      </c>
    </row>
    <row r="178" spans="2:18" ht="15">
      <c r="B178" s="209"/>
      <c r="C178" s="209"/>
      <c r="D178" s="209"/>
      <c r="F178" s="210" t="s">
        <v>197</v>
      </c>
      <c r="G178" s="210">
        <v>17</v>
      </c>
      <c r="H178" s="210" t="s">
        <v>350</v>
      </c>
      <c r="I178" s="210" t="s">
        <v>618</v>
      </c>
      <c r="J178" s="210">
        <v>1701</v>
      </c>
      <c r="K178" s="211" t="s">
        <v>638</v>
      </c>
      <c r="L178" s="210">
        <v>170152</v>
      </c>
      <c r="N178" s="209"/>
      <c r="O178" s="212" t="s">
        <v>195</v>
      </c>
      <c r="P178" s="212">
        <v>16</v>
      </c>
      <c r="Q178" s="210" t="str">
        <f t="shared" si="12"/>
        <v>Pastaza</v>
      </c>
      <c r="R178" s="212" t="s">
        <v>195</v>
      </c>
    </row>
    <row r="179" spans="2:18" ht="15">
      <c r="B179" s="209"/>
      <c r="C179" s="209"/>
      <c r="D179" s="209"/>
      <c r="F179" s="212" t="s">
        <v>197</v>
      </c>
      <c r="G179" s="212">
        <v>17</v>
      </c>
      <c r="H179" s="210" t="s">
        <v>350</v>
      </c>
      <c r="I179" s="210" t="s">
        <v>618</v>
      </c>
      <c r="J179" s="212">
        <v>1701</v>
      </c>
      <c r="K179" s="213" t="s">
        <v>639</v>
      </c>
      <c r="L179" s="212">
        <v>170153</v>
      </c>
      <c r="N179" s="209"/>
      <c r="O179" s="210" t="s">
        <v>195</v>
      </c>
      <c r="P179" s="210">
        <v>16</v>
      </c>
      <c r="Q179" s="210" t="str">
        <f t="shared" si="12"/>
        <v>Pastaza</v>
      </c>
      <c r="R179" s="210" t="s">
        <v>344</v>
      </c>
    </row>
    <row r="180" spans="2:18" ht="15">
      <c r="B180" s="209"/>
      <c r="C180" s="209"/>
      <c r="D180" s="209"/>
      <c r="F180" s="210" t="s">
        <v>197</v>
      </c>
      <c r="G180" s="210">
        <v>17</v>
      </c>
      <c r="H180" s="210" t="s">
        <v>350</v>
      </c>
      <c r="I180" s="210" t="s">
        <v>618</v>
      </c>
      <c r="J180" s="210">
        <v>1701</v>
      </c>
      <c r="K180" s="211" t="s">
        <v>640</v>
      </c>
      <c r="L180" s="210">
        <v>170154</v>
      </c>
      <c r="N180" s="209"/>
      <c r="O180" s="210" t="s">
        <v>197</v>
      </c>
      <c r="P180" s="212">
        <v>17</v>
      </c>
      <c r="Q180" s="210" t="str">
        <f t="shared" si="12"/>
        <v>Pichincha</v>
      </c>
      <c r="R180" s="210" t="s">
        <v>345</v>
      </c>
    </row>
    <row r="181" spans="2:18" ht="15">
      <c r="B181" s="209"/>
      <c r="C181" s="209"/>
      <c r="D181" s="209"/>
      <c r="F181" s="212" t="s">
        <v>197</v>
      </c>
      <c r="G181" s="212">
        <v>17</v>
      </c>
      <c r="H181" s="210" t="s">
        <v>350</v>
      </c>
      <c r="I181" s="210" t="s">
        <v>618</v>
      </c>
      <c r="J181" s="212">
        <v>1701</v>
      </c>
      <c r="K181" s="213" t="s">
        <v>641</v>
      </c>
      <c r="L181" s="212">
        <v>170155</v>
      </c>
      <c r="N181" s="209"/>
      <c r="O181" s="210" t="s">
        <v>197</v>
      </c>
      <c r="P181" s="212">
        <v>17</v>
      </c>
      <c r="Q181" s="210" t="str">
        <f t="shared" si="12"/>
        <v>Pichincha</v>
      </c>
      <c r="R181" s="210" t="s">
        <v>350</v>
      </c>
    </row>
    <row r="182" spans="2:18" ht="15">
      <c r="B182" s="209"/>
      <c r="C182" s="209"/>
      <c r="D182" s="209"/>
      <c r="F182" s="210" t="s">
        <v>197</v>
      </c>
      <c r="G182" s="210">
        <v>17</v>
      </c>
      <c r="H182" s="210" t="s">
        <v>350</v>
      </c>
      <c r="I182" s="210" t="s">
        <v>618</v>
      </c>
      <c r="J182" s="210">
        <v>1701</v>
      </c>
      <c r="K182" s="211" t="s">
        <v>642</v>
      </c>
      <c r="L182" s="210">
        <v>170156</v>
      </c>
      <c r="N182" s="209"/>
      <c r="O182" s="212" t="s">
        <v>197</v>
      </c>
      <c r="P182" s="212">
        <v>17</v>
      </c>
      <c r="Q182" s="210" t="str">
        <f t="shared" si="12"/>
        <v>Pichincha</v>
      </c>
      <c r="R182" s="212" t="s">
        <v>346</v>
      </c>
    </row>
    <row r="183" spans="2:18" ht="15">
      <c r="B183" s="209"/>
      <c r="C183" s="209"/>
      <c r="D183" s="209"/>
      <c r="F183" s="212" t="s">
        <v>197</v>
      </c>
      <c r="G183" s="212">
        <v>17</v>
      </c>
      <c r="H183" s="210" t="s">
        <v>350</v>
      </c>
      <c r="I183" s="210" t="s">
        <v>618</v>
      </c>
      <c r="J183" s="212">
        <v>1701</v>
      </c>
      <c r="K183" s="213" t="s">
        <v>643</v>
      </c>
      <c r="L183" s="212">
        <v>170157</v>
      </c>
      <c r="N183" s="209"/>
      <c r="O183" s="212" t="s">
        <v>197</v>
      </c>
      <c r="P183" s="212">
        <v>17</v>
      </c>
      <c r="Q183" s="210" t="str">
        <f t="shared" si="12"/>
        <v>Pichincha</v>
      </c>
      <c r="R183" s="212" t="s">
        <v>347</v>
      </c>
    </row>
    <row r="184" spans="2:18" ht="15">
      <c r="B184" s="209"/>
      <c r="C184" s="209"/>
      <c r="D184" s="209"/>
      <c r="F184" s="210" t="s">
        <v>197</v>
      </c>
      <c r="G184" s="210">
        <v>17</v>
      </c>
      <c r="H184" s="210" t="s">
        <v>350</v>
      </c>
      <c r="I184" s="210" t="s">
        <v>618</v>
      </c>
      <c r="J184" s="210">
        <v>1701</v>
      </c>
      <c r="K184" s="211" t="s">
        <v>644</v>
      </c>
      <c r="L184" s="210">
        <v>170160</v>
      </c>
      <c r="N184" s="209"/>
      <c r="O184" s="210" t="s">
        <v>197</v>
      </c>
      <c r="P184" s="212">
        <v>17</v>
      </c>
      <c r="Q184" s="210" t="str">
        <f t="shared" si="12"/>
        <v>Pichincha</v>
      </c>
      <c r="R184" s="212" t="s">
        <v>348</v>
      </c>
    </row>
    <row r="185" spans="2:18" ht="15">
      <c r="B185" s="209"/>
      <c r="C185" s="209"/>
      <c r="D185" s="209"/>
      <c r="F185" s="212" t="s">
        <v>197</v>
      </c>
      <c r="G185" s="212">
        <v>17</v>
      </c>
      <c r="H185" s="210" t="s">
        <v>350</v>
      </c>
      <c r="I185" s="210" t="s">
        <v>618</v>
      </c>
      <c r="J185" s="212">
        <v>1701</v>
      </c>
      <c r="K185" s="213" t="s">
        <v>645</v>
      </c>
      <c r="L185" s="212">
        <v>170159</v>
      </c>
      <c r="N185" s="209"/>
      <c r="O185" s="210" t="s">
        <v>197</v>
      </c>
      <c r="P185" s="212">
        <v>17</v>
      </c>
      <c r="Q185" s="210" t="str">
        <f t="shared" si="12"/>
        <v>Pichincha</v>
      </c>
      <c r="R185" s="210" t="s">
        <v>349</v>
      </c>
    </row>
    <row r="186" spans="2:18" ht="15">
      <c r="B186" s="209"/>
      <c r="C186" s="209"/>
      <c r="D186" s="209"/>
      <c r="F186" s="210" t="s">
        <v>197</v>
      </c>
      <c r="G186" s="210">
        <v>17</v>
      </c>
      <c r="H186" s="210" t="s">
        <v>350</v>
      </c>
      <c r="I186" s="210" t="s">
        <v>618</v>
      </c>
      <c r="J186" s="210">
        <v>1701</v>
      </c>
      <c r="K186" s="211" t="s">
        <v>646</v>
      </c>
      <c r="L186" s="210">
        <v>170170</v>
      </c>
      <c r="N186" s="209"/>
      <c r="O186" s="210" t="s">
        <v>197</v>
      </c>
      <c r="P186" s="212">
        <v>17</v>
      </c>
      <c r="Q186" s="210" t="str">
        <f t="shared" si="12"/>
        <v>Pichincha</v>
      </c>
      <c r="R186" s="210" t="s">
        <v>351</v>
      </c>
    </row>
    <row r="187" spans="2:18" ht="15">
      <c r="B187" s="209"/>
      <c r="C187" s="209"/>
      <c r="D187" s="209"/>
      <c r="F187" s="212" t="s">
        <v>197</v>
      </c>
      <c r="G187" s="212">
        <v>17</v>
      </c>
      <c r="H187" s="210" t="s">
        <v>350</v>
      </c>
      <c r="I187" s="210" t="s">
        <v>618</v>
      </c>
      <c r="J187" s="212">
        <v>1701</v>
      </c>
      <c r="K187" s="213" t="s">
        <v>647</v>
      </c>
      <c r="L187" s="212">
        <v>170161</v>
      </c>
      <c r="N187" s="209"/>
      <c r="O187" s="212" t="s">
        <v>197</v>
      </c>
      <c r="P187" s="212">
        <v>17</v>
      </c>
      <c r="Q187" s="210" t="str">
        <f t="shared" si="12"/>
        <v>Pichincha</v>
      </c>
      <c r="R187" s="210" t="s">
        <v>648</v>
      </c>
    </row>
    <row r="188" spans="2:18" ht="15">
      <c r="B188" s="209"/>
      <c r="C188" s="209"/>
      <c r="D188" s="209"/>
      <c r="F188" s="210" t="s">
        <v>197</v>
      </c>
      <c r="G188" s="210">
        <v>17</v>
      </c>
      <c r="H188" s="210" t="s">
        <v>350</v>
      </c>
      <c r="I188" s="210" t="s">
        <v>618</v>
      </c>
      <c r="J188" s="210">
        <v>1701</v>
      </c>
      <c r="K188" s="211" t="s">
        <v>649</v>
      </c>
      <c r="L188" s="210">
        <v>170162</v>
      </c>
      <c r="N188" s="209"/>
      <c r="O188" s="212" t="s">
        <v>203</v>
      </c>
      <c r="P188" s="212">
        <v>18</v>
      </c>
      <c r="Q188" s="212" t="s">
        <v>203</v>
      </c>
      <c r="R188" s="212" t="s">
        <v>363</v>
      </c>
    </row>
    <row r="189" spans="2:18" ht="15">
      <c r="B189" s="209"/>
      <c r="C189" s="209"/>
      <c r="D189" s="209"/>
      <c r="F189" s="212" t="s">
        <v>197</v>
      </c>
      <c r="G189" s="212">
        <v>17</v>
      </c>
      <c r="H189" s="210" t="s">
        <v>350</v>
      </c>
      <c r="I189" s="210" t="s">
        <v>618</v>
      </c>
      <c r="J189" s="212">
        <v>1701</v>
      </c>
      <c r="K189" s="213" t="s">
        <v>650</v>
      </c>
      <c r="L189" s="212">
        <v>170163</v>
      </c>
      <c r="N189" s="209"/>
      <c r="O189" s="212" t="s">
        <v>203</v>
      </c>
      <c r="P189" s="210">
        <v>18</v>
      </c>
      <c r="Q189" s="212" t="s">
        <v>203</v>
      </c>
      <c r="R189" s="212" t="s">
        <v>364</v>
      </c>
    </row>
    <row r="190" spans="2:18" ht="15">
      <c r="B190" s="209"/>
      <c r="C190" s="209"/>
      <c r="D190" s="209"/>
      <c r="F190" s="210" t="s">
        <v>197</v>
      </c>
      <c r="G190" s="210">
        <v>17</v>
      </c>
      <c r="H190" s="210" t="s">
        <v>350</v>
      </c>
      <c r="I190" s="210" t="s">
        <v>618</v>
      </c>
      <c r="J190" s="210">
        <v>1701</v>
      </c>
      <c r="K190" s="211" t="s">
        <v>651</v>
      </c>
      <c r="L190" s="210">
        <v>170164</v>
      </c>
      <c r="N190" s="209"/>
      <c r="O190" s="210" t="s">
        <v>203</v>
      </c>
      <c r="P190" s="212">
        <v>18</v>
      </c>
      <c r="Q190" s="210" t="s">
        <v>203</v>
      </c>
      <c r="R190" s="212" t="s">
        <v>365</v>
      </c>
    </row>
    <row r="191" spans="2:18" ht="15">
      <c r="B191" s="209"/>
      <c r="C191" s="209"/>
      <c r="D191" s="209"/>
      <c r="F191" s="212" t="s">
        <v>197</v>
      </c>
      <c r="G191" s="212">
        <v>17</v>
      </c>
      <c r="H191" s="210" t="s">
        <v>350</v>
      </c>
      <c r="I191" s="210" t="s">
        <v>618</v>
      </c>
      <c r="J191" s="212">
        <v>1701</v>
      </c>
      <c r="K191" s="213" t="s">
        <v>652</v>
      </c>
      <c r="L191" s="212">
        <v>170165</v>
      </c>
      <c r="N191" s="209"/>
      <c r="O191" s="212" t="s">
        <v>203</v>
      </c>
      <c r="P191" s="210">
        <v>18</v>
      </c>
      <c r="Q191" s="212" t="s">
        <v>203</v>
      </c>
      <c r="R191" s="212" t="s">
        <v>366</v>
      </c>
    </row>
    <row r="192" spans="2:18" ht="15">
      <c r="B192" s="209"/>
      <c r="C192" s="209"/>
      <c r="D192" s="209"/>
      <c r="F192" s="210" t="s">
        <v>197</v>
      </c>
      <c r="G192" s="210">
        <v>17</v>
      </c>
      <c r="H192" s="210" t="s">
        <v>350</v>
      </c>
      <c r="I192" s="210" t="s">
        <v>618</v>
      </c>
      <c r="J192" s="210">
        <v>1701</v>
      </c>
      <c r="K192" s="211" t="s">
        <v>653</v>
      </c>
      <c r="L192" s="210">
        <v>170166</v>
      </c>
      <c r="N192" s="209"/>
      <c r="O192" s="210" t="s">
        <v>203</v>
      </c>
      <c r="P192" s="212">
        <v>18</v>
      </c>
      <c r="Q192" s="210" t="s">
        <v>203</v>
      </c>
      <c r="R192" s="210" t="s">
        <v>367</v>
      </c>
    </row>
    <row r="193" spans="2:18" ht="15">
      <c r="B193" s="209"/>
      <c r="C193" s="209"/>
      <c r="D193" s="209"/>
      <c r="F193" s="212" t="s">
        <v>197</v>
      </c>
      <c r="G193" s="212">
        <v>17</v>
      </c>
      <c r="H193" s="210" t="s">
        <v>350</v>
      </c>
      <c r="I193" s="210" t="s">
        <v>618</v>
      </c>
      <c r="J193" s="212">
        <v>1701</v>
      </c>
      <c r="K193" s="213" t="s">
        <v>654</v>
      </c>
      <c r="L193" s="212">
        <v>170168</v>
      </c>
      <c r="N193" s="209"/>
      <c r="O193" s="212" t="s">
        <v>203</v>
      </c>
      <c r="P193" s="210">
        <v>18</v>
      </c>
      <c r="Q193" s="212" t="s">
        <v>203</v>
      </c>
      <c r="R193" s="210" t="s">
        <v>370</v>
      </c>
    </row>
    <row r="194" spans="2:18" ht="15">
      <c r="B194" s="209"/>
      <c r="C194" s="209"/>
      <c r="D194" s="209"/>
      <c r="F194" s="210" t="s">
        <v>197</v>
      </c>
      <c r="G194" s="210">
        <v>17</v>
      </c>
      <c r="H194" s="210" t="s">
        <v>350</v>
      </c>
      <c r="I194" s="210" t="s">
        <v>618</v>
      </c>
      <c r="J194" s="210">
        <v>1701</v>
      </c>
      <c r="K194" s="211" t="s">
        <v>655</v>
      </c>
      <c r="L194" s="210">
        <v>170169</v>
      </c>
      <c r="N194" s="209"/>
      <c r="O194" s="210" t="s">
        <v>203</v>
      </c>
      <c r="P194" s="212">
        <v>18</v>
      </c>
      <c r="Q194" s="210" t="s">
        <v>203</v>
      </c>
      <c r="R194" s="212" t="s">
        <v>532</v>
      </c>
    </row>
    <row r="195" spans="2:18" ht="15">
      <c r="B195" s="209"/>
      <c r="C195" s="209"/>
      <c r="D195" s="209"/>
      <c r="F195" s="212" t="s">
        <v>197</v>
      </c>
      <c r="G195" s="212">
        <v>17</v>
      </c>
      <c r="H195" s="212" t="s">
        <v>346</v>
      </c>
      <c r="I195" s="210" t="str">
        <f t="shared" ref="I195:I202" si="13">MID(H195,1,9)</f>
        <v>Mejía</v>
      </c>
      <c r="J195" s="212">
        <v>1703</v>
      </c>
      <c r="K195" s="213" t="s">
        <v>656</v>
      </c>
      <c r="L195" s="212">
        <v>170356</v>
      </c>
      <c r="N195" s="209"/>
      <c r="O195" s="210" t="s">
        <v>203</v>
      </c>
      <c r="P195" s="210">
        <v>18</v>
      </c>
      <c r="Q195" s="210" t="s">
        <v>203</v>
      </c>
      <c r="R195" s="210" t="s">
        <v>541</v>
      </c>
    </row>
    <row r="196" spans="2:18" ht="15">
      <c r="B196" s="209"/>
      <c r="C196" s="209"/>
      <c r="D196" s="209"/>
      <c r="F196" s="210" t="s">
        <v>197</v>
      </c>
      <c r="G196" s="210">
        <v>17</v>
      </c>
      <c r="H196" s="210" t="s">
        <v>346</v>
      </c>
      <c r="I196" s="210" t="str">
        <f t="shared" si="13"/>
        <v>Mejía</v>
      </c>
      <c r="J196" s="210">
        <v>1703</v>
      </c>
      <c r="K196" s="211" t="s">
        <v>657</v>
      </c>
      <c r="L196" s="210">
        <v>170350</v>
      </c>
      <c r="N196" s="209"/>
      <c r="O196" s="210" t="s">
        <v>203</v>
      </c>
      <c r="P196" s="212">
        <v>18</v>
      </c>
      <c r="Q196" s="210" t="s">
        <v>203</v>
      </c>
      <c r="R196" s="210" t="s">
        <v>371</v>
      </c>
    </row>
    <row r="197" spans="2:18" ht="15">
      <c r="B197" s="209"/>
      <c r="C197" s="209"/>
      <c r="D197" s="209"/>
      <c r="F197" s="210" t="s">
        <v>197</v>
      </c>
      <c r="G197" s="210">
        <v>17</v>
      </c>
      <c r="H197" s="210" t="s">
        <v>346</v>
      </c>
      <c r="I197" s="210" t="str">
        <f t="shared" si="13"/>
        <v>Mejía</v>
      </c>
      <c r="J197" s="210">
        <v>1703</v>
      </c>
      <c r="K197" s="211" t="s">
        <v>658</v>
      </c>
      <c r="L197" s="210">
        <v>170351</v>
      </c>
      <c r="N197" s="209"/>
      <c r="O197" s="210" t="s">
        <v>382</v>
      </c>
      <c r="P197" s="210">
        <v>19</v>
      </c>
      <c r="Q197" s="210" t="s">
        <v>659</v>
      </c>
      <c r="R197" s="210" t="s">
        <v>372</v>
      </c>
    </row>
    <row r="198" spans="2:18" ht="15">
      <c r="B198" s="209"/>
      <c r="C198" s="209"/>
      <c r="D198" s="209"/>
      <c r="F198" s="212" t="s">
        <v>197</v>
      </c>
      <c r="G198" s="212">
        <v>17</v>
      </c>
      <c r="H198" s="212" t="s">
        <v>346</v>
      </c>
      <c r="I198" s="210" t="str">
        <f t="shared" si="13"/>
        <v>Mejía</v>
      </c>
      <c r="J198" s="212">
        <v>1703</v>
      </c>
      <c r="K198" s="213" t="s">
        <v>660</v>
      </c>
      <c r="L198" s="212">
        <v>170352</v>
      </c>
      <c r="N198" s="209"/>
      <c r="O198" s="212" t="s">
        <v>382</v>
      </c>
      <c r="P198" s="212">
        <v>19</v>
      </c>
      <c r="Q198" s="210" t="s">
        <v>659</v>
      </c>
      <c r="R198" s="210" t="s">
        <v>373</v>
      </c>
    </row>
    <row r="199" spans="2:18" ht="15">
      <c r="B199" s="209"/>
      <c r="C199" s="209"/>
      <c r="D199" s="209"/>
      <c r="F199" s="210" t="s">
        <v>197</v>
      </c>
      <c r="G199" s="210">
        <v>17</v>
      </c>
      <c r="H199" s="210" t="s">
        <v>346</v>
      </c>
      <c r="I199" s="210" t="str">
        <f t="shared" si="13"/>
        <v>Mejía</v>
      </c>
      <c r="J199" s="210">
        <v>1703</v>
      </c>
      <c r="K199" s="211" t="s">
        <v>661</v>
      </c>
      <c r="L199" s="210">
        <v>170353</v>
      </c>
      <c r="N199" s="209"/>
      <c r="O199" s="210" t="s">
        <v>382</v>
      </c>
      <c r="P199" s="212">
        <v>19</v>
      </c>
      <c r="Q199" s="210" t="s">
        <v>659</v>
      </c>
      <c r="R199" s="212" t="s">
        <v>374</v>
      </c>
    </row>
    <row r="200" spans="2:18" ht="15">
      <c r="B200" s="209"/>
      <c r="C200" s="209"/>
      <c r="D200" s="209"/>
      <c r="F200" s="212" t="s">
        <v>197</v>
      </c>
      <c r="G200" s="212">
        <v>17</v>
      </c>
      <c r="H200" s="212" t="s">
        <v>346</v>
      </c>
      <c r="I200" s="210" t="str">
        <f t="shared" si="13"/>
        <v>Mejía</v>
      </c>
      <c r="J200" s="212">
        <v>1703</v>
      </c>
      <c r="K200" s="213" t="s">
        <v>662</v>
      </c>
      <c r="L200" s="212">
        <v>170354</v>
      </c>
      <c r="N200" s="209"/>
      <c r="O200" s="212" t="s">
        <v>382</v>
      </c>
      <c r="P200" s="210">
        <v>19</v>
      </c>
      <c r="Q200" s="210" t="s">
        <v>659</v>
      </c>
      <c r="R200" s="212" t="s">
        <v>375</v>
      </c>
    </row>
    <row r="201" spans="2:18" ht="15">
      <c r="B201" s="209"/>
      <c r="C201" s="209"/>
      <c r="D201" s="209"/>
      <c r="F201" s="210" t="s">
        <v>197</v>
      </c>
      <c r="G201" s="210">
        <v>17</v>
      </c>
      <c r="H201" s="210" t="s">
        <v>346</v>
      </c>
      <c r="I201" s="210" t="str">
        <f t="shared" si="13"/>
        <v>Mejía</v>
      </c>
      <c r="J201" s="210">
        <v>1703</v>
      </c>
      <c r="K201" s="211" t="s">
        <v>663</v>
      </c>
      <c r="L201" s="210">
        <v>170355</v>
      </c>
      <c r="N201" s="209"/>
      <c r="O201" s="212" t="s">
        <v>382</v>
      </c>
      <c r="P201" s="212">
        <v>19</v>
      </c>
      <c r="Q201" s="210" t="s">
        <v>659</v>
      </c>
      <c r="R201" s="212" t="s">
        <v>376</v>
      </c>
    </row>
    <row r="202" spans="2:18" ht="15">
      <c r="B202" s="209"/>
      <c r="C202" s="209"/>
      <c r="D202" s="209"/>
      <c r="F202" s="212" t="s">
        <v>197</v>
      </c>
      <c r="G202" s="212">
        <v>17</v>
      </c>
      <c r="H202" s="212" t="s">
        <v>346</v>
      </c>
      <c r="I202" s="210" t="str">
        <f t="shared" si="13"/>
        <v>Mejía</v>
      </c>
      <c r="J202" s="212">
        <v>1703</v>
      </c>
      <c r="K202" s="213" t="s">
        <v>664</v>
      </c>
      <c r="L202" s="212">
        <v>170357</v>
      </c>
      <c r="N202" s="209"/>
      <c r="O202" s="210" t="s">
        <v>382</v>
      </c>
      <c r="P202" s="212">
        <v>19</v>
      </c>
      <c r="Q202" s="210" t="s">
        <v>659</v>
      </c>
      <c r="R202" s="212" t="s">
        <v>377</v>
      </c>
    </row>
    <row r="203" spans="2:18" ht="15">
      <c r="B203" s="209"/>
      <c r="C203" s="209"/>
      <c r="D203" s="209"/>
      <c r="F203" s="212" t="s">
        <v>197</v>
      </c>
      <c r="G203" s="212">
        <v>17</v>
      </c>
      <c r="H203" s="212" t="s">
        <v>347</v>
      </c>
      <c r="I203" s="210" t="s">
        <v>665</v>
      </c>
      <c r="J203" s="212">
        <v>1704</v>
      </c>
      <c r="K203" s="213" t="s">
        <v>666</v>
      </c>
      <c r="L203" s="212">
        <v>170450</v>
      </c>
      <c r="N203" s="209"/>
      <c r="O203" s="210" t="s">
        <v>382</v>
      </c>
      <c r="P203" s="210">
        <v>19</v>
      </c>
      <c r="Q203" s="210" t="s">
        <v>659</v>
      </c>
      <c r="R203" s="210" t="s">
        <v>378</v>
      </c>
    </row>
    <row r="204" spans="2:18" ht="15">
      <c r="B204" s="209"/>
      <c r="C204" s="209"/>
      <c r="D204" s="209"/>
      <c r="F204" s="210" t="s">
        <v>197</v>
      </c>
      <c r="G204" s="210">
        <v>17</v>
      </c>
      <c r="H204" s="210" t="s">
        <v>347</v>
      </c>
      <c r="I204" s="210" t="s">
        <v>665</v>
      </c>
      <c r="J204" s="210">
        <v>1704</v>
      </c>
      <c r="K204" s="211" t="s">
        <v>667</v>
      </c>
      <c r="L204" s="210">
        <v>170454</v>
      </c>
      <c r="N204" s="209"/>
      <c r="O204" s="210" t="s">
        <v>382</v>
      </c>
      <c r="P204" s="210">
        <v>19</v>
      </c>
      <c r="Q204" s="210" t="s">
        <v>659</v>
      </c>
      <c r="R204" s="212" t="s">
        <v>379</v>
      </c>
    </row>
    <row r="205" spans="2:18" ht="15">
      <c r="B205" s="209"/>
      <c r="C205" s="209"/>
      <c r="D205" s="209"/>
      <c r="F205" s="212" t="s">
        <v>197</v>
      </c>
      <c r="G205" s="212">
        <v>17</v>
      </c>
      <c r="H205" s="212" t="s">
        <v>347</v>
      </c>
      <c r="I205" s="210" t="s">
        <v>665</v>
      </c>
      <c r="J205" s="212">
        <v>1704</v>
      </c>
      <c r="K205" s="213" t="s">
        <v>668</v>
      </c>
      <c r="L205" s="212">
        <v>170453</v>
      </c>
      <c r="N205" s="209"/>
      <c r="O205" s="212" t="s">
        <v>382</v>
      </c>
      <c r="P205" s="210">
        <v>19</v>
      </c>
      <c r="Q205" s="210" t="s">
        <v>659</v>
      </c>
      <c r="R205" s="212" t="s">
        <v>380</v>
      </c>
    </row>
    <row r="206" spans="2:18" ht="15">
      <c r="B206" s="209"/>
      <c r="C206" s="209"/>
      <c r="D206" s="209"/>
      <c r="F206" s="212" t="s">
        <v>197</v>
      </c>
      <c r="G206" s="212">
        <v>17</v>
      </c>
      <c r="H206" s="212" t="s">
        <v>347</v>
      </c>
      <c r="I206" s="210" t="s">
        <v>665</v>
      </c>
      <c r="J206" s="212">
        <v>1704</v>
      </c>
      <c r="K206" s="213" t="s">
        <v>669</v>
      </c>
      <c r="L206" s="212">
        <v>170452</v>
      </c>
      <c r="N206" s="209"/>
      <c r="O206" s="212" t="s">
        <v>180</v>
      </c>
      <c r="P206" s="210">
        <v>20</v>
      </c>
      <c r="Q206" s="212" t="s">
        <v>180</v>
      </c>
      <c r="R206" s="210" t="s">
        <v>250</v>
      </c>
    </row>
    <row r="207" spans="2:18" ht="15">
      <c r="B207" s="209"/>
      <c r="C207" s="209"/>
      <c r="D207" s="209"/>
      <c r="F207" s="210" t="s">
        <v>197</v>
      </c>
      <c r="G207" s="210">
        <v>17</v>
      </c>
      <c r="H207" s="210" t="s">
        <v>347</v>
      </c>
      <c r="I207" s="210" t="s">
        <v>665</v>
      </c>
      <c r="J207" s="210">
        <v>1704</v>
      </c>
      <c r="K207" s="211" t="s">
        <v>670</v>
      </c>
      <c r="L207" s="210">
        <v>170451</v>
      </c>
      <c r="N207" s="209"/>
      <c r="O207" s="212" t="s">
        <v>180</v>
      </c>
      <c r="P207" s="210">
        <v>20</v>
      </c>
      <c r="Q207" s="212" t="s">
        <v>180</v>
      </c>
      <c r="R207" s="210" t="s">
        <v>252</v>
      </c>
    </row>
    <row r="208" spans="2:18" ht="15">
      <c r="B208" s="209"/>
      <c r="C208" s="209"/>
      <c r="D208" s="209"/>
      <c r="F208" s="212" t="s">
        <v>197</v>
      </c>
      <c r="G208" s="212">
        <v>17</v>
      </c>
      <c r="H208" s="212" t="s">
        <v>348</v>
      </c>
      <c r="I208" s="210" t="s">
        <v>671</v>
      </c>
      <c r="J208" s="212">
        <v>1708</v>
      </c>
      <c r="K208" s="213" t="s">
        <v>348</v>
      </c>
      <c r="L208" s="212">
        <v>170850</v>
      </c>
      <c r="N208" s="209"/>
      <c r="O208" s="212" t="s">
        <v>180</v>
      </c>
      <c r="P208" s="210">
        <v>20</v>
      </c>
      <c r="Q208" s="212" t="s">
        <v>180</v>
      </c>
      <c r="R208" s="212" t="s">
        <v>251</v>
      </c>
    </row>
    <row r="209" spans="2:18" ht="15">
      <c r="B209" s="209"/>
      <c r="C209" s="209"/>
      <c r="D209" s="209"/>
      <c r="F209" s="210" t="s">
        <v>197</v>
      </c>
      <c r="G209" s="210">
        <v>17</v>
      </c>
      <c r="H209" s="210" t="s">
        <v>349</v>
      </c>
      <c r="I209" s="210" t="s">
        <v>672</v>
      </c>
      <c r="J209" s="210">
        <v>1709</v>
      </c>
      <c r="K209" s="211" t="s">
        <v>349</v>
      </c>
      <c r="L209" s="210">
        <v>170950</v>
      </c>
      <c r="N209" s="209"/>
      <c r="O209" s="210" t="s">
        <v>201</v>
      </c>
      <c r="P209" s="210">
        <v>21</v>
      </c>
      <c r="Q209" s="210" t="s">
        <v>201</v>
      </c>
      <c r="R209" s="210" t="s">
        <v>358</v>
      </c>
    </row>
    <row r="210" spans="2:18" ht="15">
      <c r="B210" s="209"/>
      <c r="C210" s="209"/>
      <c r="D210" s="209"/>
      <c r="F210" s="210" t="s">
        <v>197</v>
      </c>
      <c r="G210" s="210">
        <v>17</v>
      </c>
      <c r="H210" s="210" t="s">
        <v>351</v>
      </c>
      <c r="I210" s="210" t="str">
        <f>MID(H210,1,9)</f>
        <v>Rumiñahui</v>
      </c>
      <c r="J210" s="210">
        <v>1705</v>
      </c>
      <c r="K210" s="211" t="s">
        <v>673</v>
      </c>
      <c r="L210" s="210">
        <v>170551</v>
      </c>
      <c r="N210" s="209"/>
      <c r="O210" s="210" t="s">
        <v>201</v>
      </c>
      <c r="P210" s="210">
        <v>21</v>
      </c>
      <c r="Q210" s="210" t="s">
        <v>201</v>
      </c>
      <c r="R210" s="212" t="s">
        <v>359</v>
      </c>
    </row>
    <row r="211" spans="2:18" ht="15">
      <c r="B211" s="209"/>
      <c r="C211" s="209"/>
      <c r="D211" s="209"/>
      <c r="F211" s="212" t="s">
        <v>197</v>
      </c>
      <c r="G211" s="212">
        <v>17</v>
      </c>
      <c r="H211" s="212" t="s">
        <v>351</v>
      </c>
      <c r="I211" s="210" t="str">
        <f>MID(H211,1,9)</f>
        <v>Rumiñahui</v>
      </c>
      <c r="J211" s="212">
        <v>1705</v>
      </c>
      <c r="K211" s="213" t="s">
        <v>530</v>
      </c>
      <c r="L211" s="212">
        <v>170552</v>
      </c>
      <c r="N211" s="209"/>
      <c r="O211" s="212" t="s">
        <v>201</v>
      </c>
      <c r="P211" s="210">
        <v>21</v>
      </c>
      <c r="Q211" s="212" t="s">
        <v>201</v>
      </c>
      <c r="R211" s="210" t="s">
        <v>360</v>
      </c>
    </row>
    <row r="212" spans="2:18" ht="15">
      <c r="B212" s="209"/>
      <c r="C212" s="209"/>
      <c r="D212" s="209"/>
      <c r="F212" s="212" t="s">
        <v>197</v>
      </c>
      <c r="G212" s="212">
        <v>17</v>
      </c>
      <c r="H212" s="212" t="s">
        <v>351</v>
      </c>
      <c r="I212" s="210" t="str">
        <f>MID(H212,1,9)</f>
        <v>Rumiñahui</v>
      </c>
      <c r="J212" s="212">
        <v>1705</v>
      </c>
      <c r="K212" s="213" t="s">
        <v>674</v>
      </c>
      <c r="L212" s="212">
        <v>170550</v>
      </c>
      <c r="N212" s="209"/>
      <c r="O212" s="210" t="s">
        <v>201</v>
      </c>
      <c r="P212" s="210">
        <v>21</v>
      </c>
      <c r="Q212" s="210" t="s">
        <v>201</v>
      </c>
      <c r="R212" s="212" t="s">
        <v>561</v>
      </c>
    </row>
    <row r="213" spans="2:18" ht="15">
      <c r="B213" s="209"/>
      <c r="C213" s="209"/>
      <c r="D213" s="209"/>
      <c r="F213" s="210" t="s">
        <v>197</v>
      </c>
      <c r="G213" s="210">
        <v>17</v>
      </c>
      <c r="H213" s="210" t="s">
        <v>648</v>
      </c>
      <c r="I213" s="210" t="s">
        <v>675</v>
      </c>
      <c r="J213" s="210">
        <v>1707</v>
      </c>
      <c r="K213" s="211" t="s">
        <v>676</v>
      </c>
      <c r="L213" s="210">
        <v>170751</v>
      </c>
      <c r="N213" s="209"/>
      <c r="O213" s="212" t="s">
        <v>201</v>
      </c>
      <c r="P213" s="210">
        <v>21</v>
      </c>
      <c r="Q213" s="212" t="s">
        <v>201</v>
      </c>
      <c r="R213" s="212" t="s">
        <v>362</v>
      </c>
    </row>
    <row r="214" spans="2:18" ht="15">
      <c r="B214" s="209"/>
      <c r="C214" s="209"/>
      <c r="D214" s="209"/>
      <c r="F214" s="212" t="s">
        <v>197</v>
      </c>
      <c r="G214" s="212">
        <v>17</v>
      </c>
      <c r="H214" s="210" t="s">
        <v>648</v>
      </c>
      <c r="I214" s="210" t="s">
        <v>675</v>
      </c>
      <c r="J214" s="212">
        <v>1707</v>
      </c>
      <c r="K214" s="213" t="s">
        <v>677</v>
      </c>
      <c r="L214" s="212">
        <v>170750</v>
      </c>
      <c r="N214" s="209"/>
      <c r="O214" s="210" t="s">
        <v>201</v>
      </c>
      <c r="P214" s="210">
        <v>21</v>
      </c>
      <c r="Q214" s="210" t="s">
        <v>201</v>
      </c>
      <c r="R214" s="212" t="s">
        <v>576</v>
      </c>
    </row>
    <row r="215" spans="2:18" ht="15">
      <c r="B215" s="209"/>
      <c r="C215" s="209"/>
      <c r="D215" s="209"/>
      <c r="F215" s="210"/>
      <c r="G215" s="210"/>
      <c r="H215" s="210"/>
      <c r="I215" s="210"/>
      <c r="J215" s="210"/>
      <c r="K215" s="211"/>
      <c r="L215" s="210"/>
      <c r="N215" s="209"/>
      <c r="O215" s="212" t="s">
        <v>201</v>
      </c>
      <c r="P215" s="210">
        <v>21</v>
      </c>
      <c r="Q215" s="212" t="s">
        <v>201</v>
      </c>
      <c r="R215" s="210" t="s">
        <v>357</v>
      </c>
    </row>
    <row r="216" spans="2:18" ht="15">
      <c r="B216" s="209"/>
      <c r="C216" s="209"/>
      <c r="D216" s="209"/>
      <c r="F216" s="212" t="s">
        <v>195</v>
      </c>
      <c r="G216" s="212">
        <v>16</v>
      </c>
      <c r="H216" s="212" t="s">
        <v>342</v>
      </c>
      <c r="I216" s="210" t="str">
        <f>MID(H216,1,9)</f>
        <v>Arajuno</v>
      </c>
      <c r="J216" s="212">
        <v>1604</v>
      </c>
      <c r="K216" s="213" t="s">
        <v>678</v>
      </c>
      <c r="L216" s="212">
        <v>160451</v>
      </c>
      <c r="N216" s="209"/>
      <c r="O216" s="212" t="s">
        <v>193</v>
      </c>
      <c r="P216" s="212">
        <v>22</v>
      </c>
      <c r="Q216" s="210" t="str">
        <f>O216</f>
        <v>Orellana</v>
      </c>
      <c r="R216" s="212" t="s">
        <v>339</v>
      </c>
    </row>
    <row r="217" spans="2:18" ht="15">
      <c r="B217" s="209"/>
      <c r="C217" s="209"/>
      <c r="D217" s="209"/>
      <c r="F217" s="212" t="s">
        <v>195</v>
      </c>
      <c r="G217" s="212">
        <v>16</v>
      </c>
      <c r="H217" s="212" t="s">
        <v>342</v>
      </c>
      <c r="I217" s="210" t="str">
        <f>MID(H217,1,9)</f>
        <v>Arajuno</v>
      </c>
      <c r="J217" s="212">
        <v>1604</v>
      </c>
      <c r="K217" s="213" t="s">
        <v>342</v>
      </c>
      <c r="L217" s="212">
        <v>160450</v>
      </c>
      <c r="N217" s="209"/>
      <c r="O217" s="212" t="s">
        <v>193</v>
      </c>
      <c r="P217" s="210">
        <v>22</v>
      </c>
      <c r="Q217" s="210" t="str">
        <f>O217</f>
        <v>Orellana</v>
      </c>
      <c r="R217" s="212" t="s">
        <v>340</v>
      </c>
    </row>
    <row r="218" spans="2:18" ht="15">
      <c r="B218" s="209"/>
      <c r="C218" s="209"/>
      <c r="D218" s="209"/>
      <c r="F218" s="212" t="s">
        <v>195</v>
      </c>
      <c r="G218" s="212">
        <v>16</v>
      </c>
      <c r="H218" s="212" t="s">
        <v>343</v>
      </c>
      <c r="I218" s="210" t="str">
        <f>MID(H218,1,9)</f>
        <v>Mera</v>
      </c>
      <c r="J218" s="212">
        <v>1602</v>
      </c>
      <c r="K218" s="213" t="s">
        <v>680</v>
      </c>
      <c r="L218" s="212">
        <v>160252</v>
      </c>
      <c r="N218" s="209"/>
      <c r="O218" s="210" t="s">
        <v>193</v>
      </c>
      <c r="P218" s="212">
        <v>22</v>
      </c>
      <c r="Q218" s="210" t="str">
        <f>O218</f>
        <v>Orellana</v>
      </c>
      <c r="R218" s="210" t="s">
        <v>341</v>
      </c>
    </row>
    <row r="219" spans="2:18" ht="15">
      <c r="B219" s="209"/>
      <c r="C219" s="209"/>
      <c r="D219" s="209"/>
      <c r="F219" s="210" t="s">
        <v>195</v>
      </c>
      <c r="G219" s="210">
        <v>16</v>
      </c>
      <c r="H219" s="210" t="s">
        <v>343</v>
      </c>
      <c r="I219" s="210" t="str">
        <f>MID(H219,1,9)</f>
        <v>Mera</v>
      </c>
      <c r="J219" s="210">
        <v>1602</v>
      </c>
      <c r="K219" s="211" t="s">
        <v>682</v>
      </c>
      <c r="L219" s="210">
        <v>160251</v>
      </c>
      <c r="N219" s="209"/>
      <c r="O219" s="212" t="s">
        <v>193</v>
      </c>
      <c r="P219" s="210">
        <v>22</v>
      </c>
      <c r="Q219" s="210" t="str">
        <f>O219</f>
        <v>Orellana</v>
      </c>
      <c r="R219" s="210" t="s">
        <v>193</v>
      </c>
    </row>
    <row r="220" spans="2:18" ht="15">
      <c r="B220" s="209"/>
      <c r="C220" s="209"/>
      <c r="D220" s="209"/>
      <c r="F220" s="212" t="s">
        <v>195</v>
      </c>
      <c r="G220" s="212">
        <v>16</v>
      </c>
      <c r="H220" s="212" t="s">
        <v>343</v>
      </c>
      <c r="I220" s="210" t="str">
        <f>MID(H220,1,9)</f>
        <v>Mera</v>
      </c>
      <c r="J220" s="212">
        <v>1602</v>
      </c>
      <c r="K220" s="213" t="s">
        <v>343</v>
      </c>
      <c r="L220" s="212">
        <v>160250</v>
      </c>
      <c r="N220" s="209"/>
      <c r="O220" s="210" t="s">
        <v>381</v>
      </c>
      <c r="P220" s="210">
        <v>23</v>
      </c>
      <c r="Q220" s="210" t="s">
        <v>679</v>
      </c>
      <c r="R220" s="210" t="s">
        <v>356</v>
      </c>
    </row>
    <row r="221" spans="2:18" ht="15">
      <c r="B221" s="209"/>
      <c r="C221" s="209"/>
      <c r="D221" s="209"/>
      <c r="F221" s="212" t="s">
        <v>195</v>
      </c>
      <c r="G221" s="212">
        <v>16</v>
      </c>
      <c r="H221" s="212" t="s">
        <v>195</v>
      </c>
      <c r="I221" s="210" t="s">
        <v>684</v>
      </c>
      <c r="J221" s="212">
        <v>1601</v>
      </c>
      <c r="K221" s="213" t="s">
        <v>685</v>
      </c>
      <c r="L221" s="212">
        <v>160163</v>
      </c>
      <c r="N221" s="209"/>
      <c r="O221" s="212" t="s">
        <v>681</v>
      </c>
      <c r="P221" s="210">
        <v>23</v>
      </c>
      <c r="Q221" s="210" t="s">
        <v>679</v>
      </c>
      <c r="R221" s="212" t="s">
        <v>355</v>
      </c>
    </row>
    <row r="222" spans="2:18" ht="15">
      <c r="B222" s="209"/>
      <c r="C222" s="209"/>
      <c r="D222" s="209"/>
      <c r="F222" s="210" t="s">
        <v>195</v>
      </c>
      <c r="G222" s="210">
        <v>16</v>
      </c>
      <c r="H222" s="210" t="s">
        <v>195</v>
      </c>
      <c r="I222" s="210" t="s">
        <v>684</v>
      </c>
      <c r="J222" s="210">
        <v>1601</v>
      </c>
      <c r="K222" s="211" t="s">
        <v>260</v>
      </c>
      <c r="L222" s="210">
        <v>160166</v>
      </c>
      <c r="N222" s="209"/>
      <c r="O222" s="210" t="s">
        <v>352</v>
      </c>
      <c r="P222" s="212">
        <v>24</v>
      </c>
      <c r="Q222" s="210" t="s">
        <v>683</v>
      </c>
      <c r="R222" s="210" t="s">
        <v>353</v>
      </c>
    </row>
    <row r="223" spans="2:18" ht="15">
      <c r="B223" s="209"/>
      <c r="C223" s="209"/>
      <c r="D223" s="209"/>
      <c r="F223" s="212" t="s">
        <v>195</v>
      </c>
      <c r="G223" s="212">
        <v>16</v>
      </c>
      <c r="H223" s="212" t="s">
        <v>195</v>
      </c>
      <c r="I223" s="210" t="s">
        <v>684</v>
      </c>
      <c r="J223" s="212">
        <v>1601</v>
      </c>
      <c r="K223" s="213" t="s">
        <v>686</v>
      </c>
      <c r="L223" s="212">
        <v>160165</v>
      </c>
      <c r="N223" s="209"/>
      <c r="O223" s="210" t="s">
        <v>352</v>
      </c>
      <c r="P223" s="210">
        <v>24</v>
      </c>
      <c r="Q223" s="210" t="s">
        <v>683</v>
      </c>
      <c r="R223" s="210" t="s">
        <v>354</v>
      </c>
    </row>
    <row r="224" spans="2:18" ht="15">
      <c r="B224" s="209"/>
      <c r="C224" s="209"/>
      <c r="D224" s="209"/>
      <c r="F224" s="210" t="s">
        <v>195</v>
      </c>
      <c r="G224" s="210">
        <v>16</v>
      </c>
      <c r="H224" s="210" t="s">
        <v>195</v>
      </c>
      <c r="I224" s="210" t="s">
        <v>684</v>
      </c>
      <c r="J224" s="210">
        <v>1601</v>
      </c>
      <c r="K224" s="211" t="s">
        <v>687</v>
      </c>
      <c r="L224" s="210">
        <v>160164</v>
      </c>
      <c r="N224" s="209"/>
      <c r="O224" s="212" t="s">
        <v>352</v>
      </c>
      <c r="P224" s="210">
        <v>24</v>
      </c>
      <c r="Q224" s="210" t="s">
        <v>683</v>
      </c>
      <c r="R224" s="212" t="s">
        <v>352</v>
      </c>
    </row>
    <row r="225" spans="2:18" ht="15">
      <c r="B225" s="209"/>
      <c r="C225" s="209"/>
      <c r="D225" s="209"/>
      <c r="F225" s="210" t="s">
        <v>195</v>
      </c>
      <c r="G225" s="210">
        <v>16</v>
      </c>
      <c r="H225" s="210" t="s">
        <v>195</v>
      </c>
      <c r="I225" s="210" t="s">
        <v>684</v>
      </c>
      <c r="J225" s="210">
        <v>1601</v>
      </c>
      <c r="K225" s="211" t="s">
        <v>688</v>
      </c>
      <c r="L225" s="210">
        <v>160162</v>
      </c>
      <c r="N225" s="209"/>
      <c r="O225" s="209"/>
      <c r="P225" s="209"/>
      <c r="Q225" s="209"/>
      <c r="R225" s="209"/>
    </row>
    <row r="226" spans="2:18" ht="15">
      <c r="F226" s="212" t="s">
        <v>195</v>
      </c>
      <c r="G226" s="212">
        <v>16</v>
      </c>
      <c r="H226" s="212" t="s">
        <v>195</v>
      </c>
      <c r="I226" s="210" t="s">
        <v>684</v>
      </c>
      <c r="J226" s="212">
        <v>1601</v>
      </c>
      <c r="K226" s="213" t="s">
        <v>689</v>
      </c>
      <c r="L226" s="212">
        <v>160161</v>
      </c>
      <c r="N226" s="209"/>
      <c r="O226" s="209"/>
      <c r="P226" s="209"/>
      <c r="Q226" s="209"/>
      <c r="R226" s="209"/>
    </row>
    <row r="227" spans="2:18" ht="15">
      <c r="F227" s="210" t="s">
        <v>195</v>
      </c>
      <c r="G227" s="210">
        <v>16</v>
      </c>
      <c r="H227" s="210" t="s">
        <v>195</v>
      </c>
      <c r="I227" s="210" t="s">
        <v>684</v>
      </c>
      <c r="J227" s="210">
        <v>1601</v>
      </c>
      <c r="K227" s="211" t="s">
        <v>690</v>
      </c>
      <c r="L227" s="210">
        <v>160159</v>
      </c>
      <c r="N227" s="209"/>
      <c r="O227" s="209"/>
      <c r="P227" s="209"/>
      <c r="Q227" s="209"/>
      <c r="R227" s="209"/>
    </row>
    <row r="228" spans="2:18" ht="15">
      <c r="F228" s="212" t="s">
        <v>195</v>
      </c>
      <c r="G228" s="212">
        <v>16</v>
      </c>
      <c r="H228" s="212" t="s">
        <v>195</v>
      </c>
      <c r="I228" s="210" t="s">
        <v>684</v>
      </c>
      <c r="J228" s="212">
        <v>1601</v>
      </c>
      <c r="K228" s="213" t="s">
        <v>691</v>
      </c>
      <c r="L228" s="212">
        <v>160158</v>
      </c>
      <c r="N228" s="209"/>
      <c r="O228" s="209"/>
      <c r="P228" s="209"/>
      <c r="Q228" s="209"/>
      <c r="R228" s="209"/>
    </row>
    <row r="229" spans="2:18" ht="15">
      <c r="F229" s="210" t="s">
        <v>195</v>
      </c>
      <c r="G229" s="210">
        <v>16</v>
      </c>
      <c r="H229" s="210" t="s">
        <v>195</v>
      </c>
      <c r="I229" s="210" t="s">
        <v>684</v>
      </c>
      <c r="J229" s="210">
        <v>1601</v>
      </c>
      <c r="K229" s="211" t="s">
        <v>692</v>
      </c>
      <c r="L229" s="210">
        <v>160157</v>
      </c>
      <c r="N229" s="209"/>
      <c r="O229" s="209"/>
      <c r="P229" s="209"/>
      <c r="Q229" s="209"/>
      <c r="R229" s="209"/>
    </row>
    <row r="230" spans="2:18" ht="15">
      <c r="F230" s="212" t="s">
        <v>195</v>
      </c>
      <c r="G230" s="212">
        <v>16</v>
      </c>
      <c r="H230" s="212" t="s">
        <v>195</v>
      </c>
      <c r="I230" s="210" t="s">
        <v>684</v>
      </c>
      <c r="J230" s="212">
        <v>1601</v>
      </c>
      <c r="K230" s="213" t="s">
        <v>693</v>
      </c>
      <c r="L230" s="212">
        <v>160156</v>
      </c>
      <c r="N230" s="209"/>
      <c r="O230" s="209"/>
      <c r="P230" s="209"/>
      <c r="Q230" s="209"/>
      <c r="R230" s="209"/>
    </row>
    <row r="231" spans="2:18" ht="15">
      <c r="F231" s="210" t="s">
        <v>195</v>
      </c>
      <c r="G231" s="210">
        <v>16</v>
      </c>
      <c r="H231" s="210" t="s">
        <v>195</v>
      </c>
      <c r="I231" s="210" t="s">
        <v>684</v>
      </c>
      <c r="J231" s="210">
        <v>1601</v>
      </c>
      <c r="K231" s="211" t="s">
        <v>694</v>
      </c>
      <c r="L231" s="210">
        <v>160155</v>
      </c>
      <c r="N231" s="209"/>
      <c r="O231" s="209"/>
      <c r="P231" s="209"/>
      <c r="Q231" s="209"/>
      <c r="R231" s="209"/>
    </row>
    <row r="232" spans="2:18" ht="15">
      <c r="F232" s="212" t="s">
        <v>195</v>
      </c>
      <c r="G232" s="212">
        <v>16</v>
      </c>
      <c r="H232" s="212" t="s">
        <v>195</v>
      </c>
      <c r="I232" s="210" t="s">
        <v>684</v>
      </c>
      <c r="J232" s="212">
        <v>1601</v>
      </c>
      <c r="K232" s="213" t="s">
        <v>695</v>
      </c>
      <c r="L232" s="212">
        <v>160154</v>
      </c>
      <c r="N232" s="209"/>
      <c r="O232" s="209"/>
      <c r="P232" s="209"/>
      <c r="Q232" s="209"/>
      <c r="R232" s="209"/>
    </row>
    <row r="233" spans="2:18" ht="15">
      <c r="F233" s="210" t="s">
        <v>195</v>
      </c>
      <c r="G233" s="210">
        <v>16</v>
      </c>
      <c r="H233" s="210" t="s">
        <v>195</v>
      </c>
      <c r="I233" s="210" t="s">
        <v>684</v>
      </c>
      <c r="J233" s="210">
        <v>1601</v>
      </c>
      <c r="K233" s="211" t="s">
        <v>696</v>
      </c>
      <c r="L233" s="210">
        <v>160150</v>
      </c>
      <c r="N233" s="209"/>
      <c r="O233" s="209"/>
      <c r="P233" s="209"/>
      <c r="Q233" s="209"/>
      <c r="R233" s="209"/>
    </row>
    <row r="234" spans="2:18" ht="15">
      <c r="F234" s="210" t="s">
        <v>195</v>
      </c>
      <c r="G234" s="210">
        <v>16</v>
      </c>
      <c r="H234" s="210" t="s">
        <v>195</v>
      </c>
      <c r="I234" s="210" t="s">
        <v>684</v>
      </c>
      <c r="J234" s="210">
        <v>1601</v>
      </c>
      <c r="K234" s="211" t="s">
        <v>697</v>
      </c>
      <c r="L234" s="210">
        <v>160152</v>
      </c>
      <c r="N234" s="209"/>
      <c r="O234" s="209"/>
      <c r="P234" s="209"/>
      <c r="Q234" s="209"/>
      <c r="R234" s="209"/>
    </row>
    <row r="235" spans="2:18" ht="15">
      <c r="F235" s="210" t="s">
        <v>195</v>
      </c>
      <c r="G235" s="210">
        <v>16</v>
      </c>
      <c r="H235" s="210" t="s">
        <v>344</v>
      </c>
      <c r="I235" s="210" t="s">
        <v>698</v>
      </c>
      <c r="J235" s="210">
        <v>1603</v>
      </c>
      <c r="K235" s="211" t="s">
        <v>344</v>
      </c>
      <c r="L235" s="210">
        <v>160350</v>
      </c>
      <c r="N235" s="209"/>
      <c r="O235" s="209"/>
      <c r="P235" s="209"/>
      <c r="Q235" s="209"/>
      <c r="R235" s="209"/>
    </row>
    <row r="236" spans="2:18" ht="15">
      <c r="F236" s="212" t="s">
        <v>195</v>
      </c>
      <c r="G236" s="212">
        <v>16</v>
      </c>
      <c r="H236" s="212" t="s">
        <v>344</v>
      </c>
      <c r="I236" s="210" t="s">
        <v>698</v>
      </c>
      <c r="J236" s="212">
        <v>1603</v>
      </c>
      <c r="K236" s="213" t="s">
        <v>699</v>
      </c>
      <c r="L236" s="212">
        <v>160351</v>
      </c>
      <c r="N236" s="209"/>
      <c r="O236" s="209"/>
      <c r="P236" s="209"/>
      <c r="Q236" s="209"/>
      <c r="R236" s="209"/>
    </row>
    <row r="237" spans="2:18" ht="15">
      <c r="F237" s="212"/>
      <c r="G237" s="212"/>
      <c r="H237" s="212"/>
      <c r="I237" s="210"/>
      <c r="J237" s="212"/>
      <c r="K237" s="213"/>
      <c r="L237" s="212"/>
      <c r="N237" s="209"/>
      <c r="O237" s="209"/>
      <c r="P237" s="209"/>
      <c r="Q237" s="209"/>
      <c r="R237" s="209"/>
    </row>
    <row r="238" spans="2:18" ht="15">
      <c r="F238" s="212" t="s">
        <v>193</v>
      </c>
      <c r="G238" s="212">
        <v>22</v>
      </c>
      <c r="H238" s="212" t="s">
        <v>339</v>
      </c>
      <c r="I238" s="210" t="str">
        <f t="shared" ref="I238:I243" si="14">MID(H238,1,9)</f>
        <v>Aguarico</v>
      </c>
      <c r="J238" s="212">
        <v>2202</v>
      </c>
      <c r="K238" s="213" t="s">
        <v>700</v>
      </c>
      <c r="L238" s="212">
        <v>220252</v>
      </c>
      <c r="N238" s="209"/>
      <c r="O238" s="209"/>
      <c r="P238" s="209"/>
      <c r="Q238" s="209"/>
      <c r="R238" s="209"/>
    </row>
    <row r="239" spans="2:18" ht="15">
      <c r="F239" s="210" t="s">
        <v>193</v>
      </c>
      <c r="G239" s="210">
        <v>22</v>
      </c>
      <c r="H239" s="210" t="s">
        <v>339</v>
      </c>
      <c r="I239" s="210" t="str">
        <f t="shared" si="14"/>
        <v>Aguarico</v>
      </c>
      <c r="J239" s="210">
        <v>2202</v>
      </c>
      <c r="K239" s="211" t="s">
        <v>701</v>
      </c>
      <c r="L239" s="210">
        <v>220253</v>
      </c>
      <c r="N239" s="209"/>
      <c r="O239" s="209"/>
      <c r="P239" s="209"/>
      <c r="Q239" s="209"/>
      <c r="R239" s="209"/>
    </row>
    <row r="240" spans="2:18" ht="15">
      <c r="F240" s="212" t="s">
        <v>193</v>
      </c>
      <c r="G240" s="212">
        <v>22</v>
      </c>
      <c r="H240" s="212" t="s">
        <v>339</v>
      </c>
      <c r="I240" s="210" t="str">
        <f t="shared" si="14"/>
        <v>Aguarico</v>
      </c>
      <c r="J240" s="212">
        <v>2202</v>
      </c>
      <c r="K240" s="213" t="s">
        <v>702</v>
      </c>
      <c r="L240" s="212">
        <v>220250</v>
      </c>
      <c r="N240" s="209"/>
      <c r="O240" s="209"/>
      <c r="P240" s="209"/>
      <c r="Q240" s="209"/>
      <c r="R240" s="209"/>
    </row>
    <row r="241" spans="6:18" ht="15">
      <c r="F241" s="210" t="s">
        <v>193</v>
      </c>
      <c r="G241" s="210">
        <v>22</v>
      </c>
      <c r="H241" s="210" t="s">
        <v>339</v>
      </c>
      <c r="I241" s="210" t="str">
        <f t="shared" si="14"/>
        <v>Aguarico</v>
      </c>
      <c r="J241" s="210">
        <v>2202</v>
      </c>
      <c r="K241" s="211" t="s">
        <v>703</v>
      </c>
      <c r="L241" s="210">
        <v>220254</v>
      </c>
      <c r="N241" s="209"/>
      <c r="O241" s="209"/>
      <c r="P241" s="209"/>
      <c r="Q241" s="209"/>
      <c r="R241" s="209"/>
    </row>
    <row r="242" spans="6:18" ht="15">
      <c r="F242" s="212" t="s">
        <v>193</v>
      </c>
      <c r="G242" s="212">
        <v>22</v>
      </c>
      <c r="H242" s="212" t="s">
        <v>339</v>
      </c>
      <c r="I242" s="210" t="str">
        <f t="shared" si="14"/>
        <v>Aguarico</v>
      </c>
      <c r="J242" s="212">
        <v>2202</v>
      </c>
      <c r="K242" s="213" t="s">
        <v>704</v>
      </c>
      <c r="L242" s="212">
        <v>220255</v>
      </c>
      <c r="N242" s="209"/>
      <c r="O242" s="209"/>
      <c r="P242" s="209"/>
      <c r="Q242" s="209"/>
      <c r="R242" s="209"/>
    </row>
    <row r="243" spans="6:18" ht="15">
      <c r="F243" s="212" t="s">
        <v>193</v>
      </c>
      <c r="G243" s="212">
        <v>22</v>
      </c>
      <c r="H243" s="212" t="s">
        <v>339</v>
      </c>
      <c r="I243" s="210" t="str">
        <f t="shared" si="14"/>
        <v>Aguarico</v>
      </c>
      <c r="J243" s="212">
        <v>2202</v>
      </c>
      <c r="K243" s="213" t="s">
        <v>705</v>
      </c>
      <c r="L243" s="212">
        <v>220251</v>
      </c>
      <c r="N243" s="209"/>
      <c r="O243" s="209"/>
      <c r="P243" s="209"/>
      <c r="Q243" s="209"/>
      <c r="R243" s="209"/>
    </row>
    <row r="244" spans="6:18" ht="15">
      <c r="F244" s="212" t="s">
        <v>193</v>
      </c>
      <c r="G244" s="212">
        <v>22</v>
      </c>
      <c r="H244" s="212" t="s">
        <v>340</v>
      </c>
      <c r="I244" s="210" t="s">
        <v>706</v>
      </c>
      <c r="J244" s="212">
        <v>2203</v>
      </c>
      <c r="K244" s="213" t="s">
        <v>707</v>
      </c>
      <c r="L244" s="212">
        <v>220352</v>
      </c>
      <c r="N244" s="209"/>
      <c r="O244" s="209"/>
      <c r="P244" s="209"/>
      <c r="Q244" s="209"/>
      <c r="R244" s="209"/>
    </row>
    <row r="245" spans="6:18" ht="15">
      <c r="F245" s="210" t="s">
        <v>193</v>
      </c>
      <c r="G245" s="210">
        <v>22</v>
      </c>
      <c r="H245" s="212" t="s">
        <v>340</v>
      </c>
      <c r="I245" s="210" t="s">
        <v>706</v>
      </c>
      <c r="J245" s="210">
        <v>2203</v>
      </c>
      <c r="K245" s="211" t="s">
        <v>708</v>
      </c>
      <c r="L245" s="210">
        <v>220350</v>
      </c>
      <c r="N245" s="209"/>
      <c r="O245" s="209"/>
      <c r="P245" s="209"/>
      <c r="Q245" s="209"/>
      <c r="R245" s="209"/>
    </row>
    <row r="246" spans="6:18" ht="15">
      <c r="F246" s="210" t="s">
        <v>193</v>
      </c>
      <c r="G246" s="210">
        <v>22</v>
      </c>
      <c r="H246" s="212" t="s">
        <v>340</v>
      </c>
      <c r="I246" s="210" t="s">
        <v>706</v>
      </c>
      <c r="J246" s="210">
        <v>2203</v>
      </c>
      <c r="K246" s="211" t="s">
        <v>709</v>
      </c>
      <c r="L246" s="210">
        <v>220351</v>
      </c>
      <c r="N246" s="209"/>
      <c r="O246" s="209"/>
      <c r="P246" s="209"/>
      <c r="Q246" s="209"/>
      <c r="R246" s="209"/>
    </row>
    <row r="247" spans="6:18" ht="15">
      <c r="F247" s="210" t="s">
        <v>193</v>
      </c>
      <c r="G247" s="210">
        <v>22</v>
      </c>
      <c r="H247" s="212" t="s">
        <v>340</v>
      </c>
      <c r="I247" s="210" t="s">
        <v>706</v>
      </c>
      <c r="J247" s="210">
        <v>2203</v>
      </c>
      <c r="K247" s="211" t="s">
        <v>710</v>
      </c>
      <c r="L247" s="210">
        <v>220353</v>
      </c>
      <c r="N247" s="209"/>
      <c r="O247" s="209"/>
      <c r="P247" s="209"/>
      <c r="Q247" s="209"/>
      <c r="R247" s="209"/>
    </row>
    <row r="248" spans="6:18" ht="15">
      <c r="F248" s="212" t="s">
        <v>193</v>
      </c>
      <c r="G248" s="212">
        <v>22</v>
      </c>
      <c r="H248" s="212" t="s">
        <v>340</v>
      </c>
      <c r="I248" s="210" t="s">
        <v>706</v>
      </c>
      <c r="J248" s="212">
        <v>2203</v>
      </c>
      <c r="K248" s="213" t="s">
        <v>711</v>
      </c>
      <c r="L248" s="212">
        <v>220354</v>
      </c>
      <c r="N248" s="209"/>
      <c r="O248" s="209"/>
      <c r="P248" s="209"/>
      <c r="Q248" s="209"/>
      <c r="R248" s="209"/>
    </row>
    <row r="249" spans="6:18" ht="15">
      <c r="F249" s="210" t="s">
        <v>193</v>
      </c>
      <c r="G249" s="210">
        <v>22</v>
      </c>
      <c r="H249" s="212" t="s">
        <v>340</v>
      </c>
      <c r="I249" s="210" t="s">
        <v>706</v>
      </c>
      <c r="J249" s="210">
        <v>2203</v>
      </c>
      <c r="K249" s="211" t="s">
        <v>712</v>
      </c>
      <c r="L249" s="210">
        <v>220355</v>
      </c>
      <c r="N249" s="209"/>
      <c r="O249" s="209"/>
      <c r="P249" s="209"/>
      <c r="Q249" s="209"/>
      <c r="R249" s="209"/>
    </row>
    <row r="250" spans="6:18" ht="15">
      <c r="F250" s="212" t="s">
        <v>193</v>
      </c>
      <c r="G250" s="212">
        <v>22</v>
      </c>
      <c r="H250" s="212" t="s">
        <v>340</v>
      </c>
      <c r="I250" s="210" t="s">
        <v>706</v>
      </c>
      <c r="J250" s="212">
        <v>2203</v>
      </c>
      <c r="K250" s="213" t="s">
        <v>530</v>
      </c>
      <c r="L250" s="212">
        <v>220356</v>
      </c>
      <c r="N250" s="209"/>
      <c r="O250" s="209"/>
      <c r="P250" s="209"/>
      <c r="Q250" s="209"/>
      <c r="R250" s="209"/>
    </row>
    <row r="251" spans="6:18" ht="15">
      <c r="F251" s="210" t="s">
        <v>193</v>
      </c>
      <c r="G251" s="210">
        <v>22</v>
      </c>
      <c r="H251" s="212" t="s">
        <v>340</v>
      </c>
      <c r="I251" s="210" t="s">
        <v>706</v>
      </c>
      <c r="J251" s="210">
        <v>2203</v>
      </c>
      <c r="K251" s="211" t="s">
        <v>713</v>
      </c>
      <c r="L251" s="210">
        <v>220357</v>
      </c>
      <c r="N251" s="209"/>
      <c r="O251" s="209"/>
      <c r="P251" s="209"/>
      <c r="Q251" s="209"/>
      <c r="R251" s="209"/>
    </row>
    <row r="252" spans="6:18" ht="15">
      <c r="F252" s="212" t="s">
        <v>193</v>
      </c>
      <c r="G252" s="212">
        <v>22</v>
      </c>
      <c r="H252" s="212" t="s">
        <v>340</v>
      </c>
      <c r="I252" s="210" t="s">
        <v>706</v>
      </c>
      <c r="J252" s="212">
        <v>2203</v>
      </c>
      <c r="K252" s="213" t="s">
        <v>714</v>
      </c>
      <c r="L252" s="212">
        <v>220358</v>
      </c>
      <c r="N252" s="209"/>
      <c r="O252" s="209"/>
      <c r="P252" s="209"/>
      <c r="Q252" s="209"/>
      <c r="R252" s="209"/>
    </row>
    <row r="253" spans="6:18" ht="15">
      <c r="F253" s="210" t="s">
        <v>193</v>
      </c>
      <c r="G253" s="210">
        <v>22</v>
      </c>
      <c r="H253" s="210" t="s">
        <v>341</v>
      </c>
      <c r="I253" s="210" t="str">
        <f t="shared" ref="I253:I258" si="15">MID(H253,1,9)</f>
        <v>Loreto</v>
      </c>
      <c r="J253" s="210">
        <v>2204</v>
      </c>
      <c r="K253" s="211" t="s">
        <v>715</v>
      </c>
      <c r="L253" s="210">
        <v>220454</v>
      </c>
      <c r="N253" s="209"/>
      <c r="O253" s="209"/>
      <c r="P253" s="209"/>
      <c r="Q253" s="209"/>
      <c r="R253" s="209"/>
    </row>
    <row r="254" spans="6:18" ht="15">
      <c r="F254" s="210" t="s">
        <v>193</v>
      </c>
      <c r="G254" s="210">
        <v>22</v>
      </c>
      <c r="H254" s="210" t="s">
        <v>341</v>
      </c>
      <c r="I254" s="210" t="str">
        <f t="shared" si="15"/>
        <v>Loreto</v>
      </c>
      <c r="J254" s="210">
        <v>2204</v>
      </c>
      <c r="K254" s="211" t="s">
        <v>716</v>
      </c>
      <c r="L254" s="210">
        <v>220455</v>
      </c>
      <c r="N254" s="209"/>
      <c r="O254" s="209"/>
      <c r="P254" s="209"/>
      <c r="Q254" s="209"/>
      <c r="R254" s="209"/>
    </row>
    <row r="255" spans="6:18" ht="15">
      <c r="F255" s="212" t="s">
        <v>193</v>
      </c>
      <c r="G255" s="212">
        <v>22</v>
      </c>
      <c r="H255" s="212" t="s">
        <v>341</v>
      </c>
      <c r="I255" s="210" t="str">
        <f t="shared" si="15"/>
        <v>Loreto</v>
      </c>
      <c r="J255" s="212">
        <v>2204</v>
      </c>
      <c r="K255" s="213" t="s">
        <v>717</v>
      </c>
      <c r="L255" s="212">
        <v>220453</v>
      </c>
      <c r="N255" s="209"/>
      <c r="O255" s="209"/>
      <c r="P255" s="209"/>
      <c r="Q255" s="209"/>
      <c r="R255" s="209"/>
    </row>
    <row r="256" spans="6:18" ht="15">
      <c r="F256" s="210" t="s">
        <v>193</v>
      </c>
      <c r="G256" s="210">
        <v>22</v>
      </c>
      <c r="H256" s="210" t="s">
        <v>341</v>
      </c>
      <c r="I256" s="210" t="str">
        <f t="shared" si="15"/>
        <v>Loreto</v>
      </c>
      <c r="J256" s="210">
        <v>2204</v>
      </c>
      <c r="K256" s="211" t="s">
        <v>341</v>
      </c>
      <c r="L256" s="210">
        <v>220450</v>
      </c>
      <c r="N256" s="209"/>
      <c r="O256" s="209"/>
      <c r="P256" s="209"/>
      <c r="Q256" s="209"/>
      <c r="R256" s="209"/>
    </row>
    <row r="257" spans="6:18" ht="15">
      <c r="F257" s="212" t="s">
        <v>193</v>
      </c>
      <c r="G257" s="212">
        <v>22</v>
      </c>
      <c r="H257" s="212" t="s">
        <v>341</v>
      </c>
      <c r="I257" s="210" t="str">
        <f t="shared" si="15"/>
        <v>Loreto</v>
      </c>
      <c r="J257" s="212">
        <v>2204</v>
      </c>
      <c r="K257" s="213" t="s">
        <v>718</v>
      </c>
      <c r="L257" s="212">
        <v>220451</v>
      </c>
      <c r="N257" s="209"/>
      <c r="O257" s="209"/>
      <c r="P257" s="209"/>
      <c r="Q257" s="209"/>
      <c r="R257" s="209"/>
    </row>
    <row r="258" spans="6:18" ht="15">
      <c r="F258" s="210" t="s">
        <v>193</v>
      </c>
      <c r="G258" s="210">
        <v>22</v>
      </c>
      <c r="H258" s="210" t="s">
        <v>341</v>
      </c>
      <c r="I258" s="210" t="str">
        <f t="shared" si="15"/>
        <v>Loreto</v>
      </c>
      <c r="J258" s="210">
        <v>2204</v>
      </c>
      <c r="K258" s="211" t="s">
        <v>719</v>
      </c>
      <c r="L258" s="210">
        <v>220452</v>
      </c>
      <c r="N258" s="209"/>
      <c r="O258" s="209"/>
      <c r="P258" s="209"/>
      <c r="Q258" s="209"/>
      <c r="R258" s="209"/>
    </row>
    <row r="259" spans="6:18" ht="15">
      <c r="F259" s="210" t="s">
        <v>193</v>
      </c>
      <c r="G259" s="210">
        <v>22</v>
      </c>
      <c r="H259" s="210" t="s">
        <v>193</v>
      </c>
      <c r="I259" s="210" t="s">
        <v>720</v>
      </c>
      <c r="J259" s="210">
        <v>2201</v>
      </c>
      <c r="K259" s="211" t="s">
        <v>721</v>
      </c>
      <c r="L259" s="210">
        <v>220157</v>
      </c>
      <c r="N259" s="209"/>
      <c r="O259" s="209"/>
      <c r="P259" s="209"/>
      <c r="Q259" s="209"/>
      <c r="R259" s="209"/>
    </row>
    <row r="260" spans="6:18" ht="15">
      <c r="F260" s="210" t="s">
        <v>193</v>
      </c>
      <c r="G260" s="210">
        <v>22</v>
      </c>
      <c r="H260" s="210" t="s">
        <v>193</v>
      </c>
      <c r="I260" s="210" t="s">
        <v>720</v>
      </c>
      <c r="J260" s="210">
        <v>2201</v>
      </c>
      <c r="K260" s="211" t="s">
        <v>722</v>
      </c>
      <c r="L260" s="210">
        <v>220161</v>
      </c>
      <c r="N260" s="209"/>
      <c r="O260" s="209"/>
      <c r="P260" s="209"/>
      <c r="Q260" s="209"/>
      <c r="R260" s="209"/>
    </row>
    <row r="261" spans="6:18" ht="15">
      <c r="F261" s="212" t="s">
        <v>193</v>
      </c>
      <c r="G261" s="212">
        <v>22</v>
      </c>
      <c r="H261" s="212" t="s">
        <v>193</v>
      </c>
      <c r="I261" s="210" t="s">
        <v>720</v>
      </c>
      <c r="J261" s="212">
        <v>2201</v>
      </c>
      <c r="K261" s="213" t="s">
        <v>723</v>
      </c>
      <c r="L261" s="212">
        <v>220160</v>
      </c>
      <c r="N261" s="209"/>
      <c r="O261" s="209"/>
      <c r="P261" s="209"/>
      <c r="Q261" s="209"/>
      <c r="R261" s="209"/>
    </row>
    <row r="262" spans="6:18" ht="15">
      <c r="F262" s="212" t="s">
        <v>193</v>
      </c>
      <c r="G262" s="212">
        <v>22</v>
      </c>
      <c r="H262" s="212" t="s">
        <v>193</v>
      </c>
      <c r="I262" s="210" t="s">
        <v>720</v>
      </c>
      <c r="J262" s="212">
        <v>2201</v>
      </c>
      <c r="K262" s="213" t="s">
        <v>724</v>
      </c>
      <c r="L262" s="212">
        <v>220158</v>
      </c>
      <c r="N262" s="209"/>
      <c r="O262" s="209"/>
      <c r="P262" s="209"/>
      <c r="Q262" s="209"/>
      <c r="R262" s="209"/>
    </row>
    <row r="263" spans="6:18" ht="15">
      <c r="F263" s="212" t="s">
        <v>193</v>
      </c>
      <c r="G263" s="212">
        <v>22</v>
      </c>
      <c r="H263" s="212" t="s">
        <v>193</v>
      </c>
      <c r="I263" s="210" t="s">
        <v>720</v>
      </c>
      <c r="J263" s="212">
        <v>2201</v>
      </c>
      <c r="K263" s="213" t="s">
        <v>725</v>
      </c>
      <c r="L263" s="212">
        <v>220156</v>
      </c>
      <c r="N263" s="209"/>
      <c r="O263" s="209"/>
      <c r="P263" s="209"/>
      <c r="Q263" s="209"/>
      <c r="R263" s="209"/>
    </row>
    <row r="264" spans="6:18" ht="15">
      <c r="F264" s="210" t="s">
        <v>193</v>
      </c>
      <c r="G264" s="210">
        <v>22</v>
      </c>
      <c r="H264" s="210" t="s">
        <v>193</v>
      </c>
      <c r="I264" s="210" t="s">
        <v>720</v>
      </c>
      <c r="J264" s="210">
        <v>2201</v>
      </c>
      <c r="K264" s="211" t="s">
        <v>726</v>
      </c>
      <c r="L264" s="210">
        <v>220155</v>
      </c>
      <c r="N264" s="209"/>
      <c r="O264" s="209"/>
      <c r="P264" s="209"/>
      <c r="Q264" s="209"/>
      <c r="R264" s="209"/>
    </row>
    <row r="265" spans="6:18" ht="15">
      <c r="F265" s="212" t="s">
        <v>193</v>
      </c>
      <c r="G265" s="212">
        <v>22</v>
      </c>
      <c r="H265" s="212" t="s">
        <v>193</v>
      </c>
      <c r="I265" s="210" t="s">
        <v>720</v>
      </c>
      <c r="J265" s="212">
        <v>2201</v>
      </c>
      <c r="K265" s="213" t="s">
        <v>727</v>
      </c>
      <c r="L265" s="212">
        <v>220154</v>
      </c>
      <c r="N265" s="209"/>
      <c r="O265" s="209"/>
      <c r="P265" s="209"/>
      <c r="Q265" s="209"/>
      <c r="R265" s="209"/>
    </row>
    <row r="266" spans="6:18" ht="15">
      <c r="F266" s="210" t="s">
        <v>193</v>
      </c>
      <c r="G266" s="210">
        <v>22</v>
      </c>
      <c r="H266" s="210" t="s">
        <v>193</v>
      </c>
      <c r="I266" s="210" t="s">
        <v>720</v>
      </c>
      <c r="J266" s="210">
        <v>2201</v>
      </c>
      <c r="K266" s="211" t="s">
        <v>728</v>
      </c>
      <c r="L266" s="210">
        <v>220153</v>
      </c>
      <c r="N266" s="209"/>
      <c r="O266" s="209"/>
      <c r="P266" s="209"/>
      <c r="Q266" s="209"/>
      <c r="R266" s="209"/>
    </row>
    <row r="267" spans="6:18" ht="15">
      <c r="F267" s="212" t="s">
        <v>193</v>
      </c>
      <c r="G267" s="212">
        <v>22</v>
      </c>
      <c r="H267" s="212" t="s">
        <v>193</v>
      </c>
      <c r="I267" s="210" t="s">
        <v>720</v>
      </c>
      <c r="J267" s="212">
        <v>2201</v>
      </c>
      <c r="K267" s="213" t="s">
        <v>729</v>
      </c>
      <c r="L267" s="212">
        <v>220152</v>
      </c>
      <c r="N267" s="209"/>
      <c r="O267" s="209"/>
      <c r="P267" s="209"/>
      <c r="Q267" s="209"/>
      <c r="R267" s="209"/>
    </row>
    <row r="268" spans="6:18" ht="15">
      <c r="F268" s="210" t="s">
        <v>193</v>
      </c>
      <c r="G268" s="210">
        <v>22</v>
      </c>
      <c r="H268" s="210" t="s">
        <v>193</v>
      </c>
      <c r="I268" s="210" t="s">
        <v>720</v>
      </c>
      <c r="J268" s="210">
        <v>2201</v>
      </c>
      <c r="K268" s="211" t="s">
        <v>730</v>
      </c>
      <c r="L268" s="210">
        <v>220151</v>
      </c>
      <c r="N268" s="209"/>
      <c r="O268" s="209"/>
      <c r="P268" s="209"/>
      <c r="Q268" s="209"/>
      <c r="R268" s="209"/>
    </row>
    <row r="269" spans="6:18" ht="15">
      <c r="F269" s="212" t="s">
        <v>193</v>
      </c>
      <c r="G269" s="212">
        <v>22</v>
      </c>
      <c r="H269" s="212" t="s">
        <v>193</v>
      </c>
      <c r="I269" s="210" t="s">
        <v>720</v>
      </c>
      <c r="J269" s="212">
        <v>2201</v>
      </c>
      <c r="K269" s="213" t="s">
        <v>731</v>
      </c>
      <c r="L269" s="212">
        <v>220150</v>
      </c>
      <c r="N269" s="209"/>
      <c r="O269" s="209"/>
      <c r="P269" s="209"/>
      <c r="Q269" s="209"/>
      <c r="R269" s="209"/>
    </row>
    <row r="270" spans="6:18" ht="15">
      <c r="F270" s="210" t="s">
        <v>193</v>
      </c>
      <c r="G270" s="210">
        <v>22</v>
      </c>
      <c r="H270" s="210" t="s">
        <v>193</v>
      </c>
      <c r="I270" s="210" t="s">
        <v>720</v>
      </c>
      <c r="J270" s="210">
        <v>2201</v>
      </c>
      <c r="K270" s="211" t="s">
        <v>732</v>
      </c>
      <c r="L270" s="210">
        <v>220159</v>
      </c>
      <c r="N270" s="209"/>
      <c r="O270" s="209"/>
      <c r="P270" s="209"/>
      <c r="Q270" s="209"/>
      <c r="R270" s="209"/>
    </row>
    <row r="271" spans="6:18" ht="15">
      <c r="F271" s="210"/>
      <c r="G271" s="210"/>
      <c r="H271" s="210"/>
      <c r="I271" s="210"/>
      <c r="J271" s="210"/>
      <c r="K271" s="211"/>
      <c r="L271" s="210"/>
      <c r="N271" s="209"/>
      <c r="O271" s="209"/>
      <c r="P271" s="209"/>
      <c r="Q271" s="209"/>
      <c r="R271" s="209"/>
    </row>
    <row r="272" spans="6:18" ht="15">
      <c r="F272" s="212" t="s">
        <v>191</v>
      </c>
      <c r="G272" s="212">
        <v>15</v>
      </c>
      <c r="H272" s="212" t="s">
        <v>334</v>
      </c>
      <c r="I272" s="210" t="str">
        <f>MID(H272,1,9)</f>
        <v>Archidona</v>
      </c>
      <c r="J272" s="212">
        <v>1503</v>
      </c>
      <c r="K272" s="213" t="s">
        <v>733</v>
      </c>
      <c r="L272" s="212">
        <v>150356</v>
      </c>
      <c r="N272" s="209"/>
      <c r="O272" s="209"/>
      <c r="P272" s="209"/>
      <c r="Q272" s="209"/>
      <c r="R272" s="209"/>
    </row>
    <row r="273" spans="6:18" ht="15">
      <c r="F273" s="210" t="s">
        <v>191</v>
      </c>
      <c r="G273" s="210">
        <v>15</v>
      </c>
      <c r="H273" s="210" t="s">
        <v>334</v>
      </c>
      <c r="I273" s="210" t="str">
        <f>MID(H273,1,9)</f>
        <v>Archidona</v>
      </c>
      <c r="J273" s="210">
        <v>1503</v>
      </c>
      <c r="K273" s="211" t="s">
        <v>734</v>
      </c>
      <c r="L273" s="210">
        <v>150354</v>
      </c>
      <c r="N273" s="209"/>
      <c r="O273" s="209"/>
      <c r="P273" s="209"/>
      <c r="Q273" s="209"/>
      <c r="R273" s="209"/>
    </row>
    <row r="274" spans="6:18" ht="15">
      <c r="F274" s="212" t="s">
        <v>191</v>
      </c>
      <c r="G274" s="212">
        <v>15</v>
      </c>
      <c r="H274" s="212" t="s">
        <v>334</v>
      </c>
      <c r="I274" s="210" t="str">
        <f>MID(H274,1,9)</f>
        <v>Archidona</v>
      </c>
      <c r="J274" s="212">
        <v>1503</v>
      </c>
      <c r="K274" s="213" t="s">
        <v>334</v>
      </c>
      <c r="L274" s="212">
        <v>150350</v>
      </c>
      <c r="N274" s="209"/>
      <c r="O274" s="209"/>
      <c r="P274" s="209"/>
      <c r="Q274" s="209"/>
      <c r="R274" s="209"/>
    </row>
    <row r="275" spans="6:18" ht="15">
      <c r="F275" s="212" t="s">
        <v>191</v>
      </c>
      <c r="G275" s="212">
        <v>15</v>
      </c>
      <c r="H275" s="212" t="s">
        <v>334</v>
      </c>
      <c r="I275" s="210" t="str">
        <f>MID(H275,1,9)</f>
        <v>Archidona</v>
      </c>
      <c r="J275" s="212">
        <v>1503</v>
      </c>
      <c r="K275" s="213" t="s">
        <v>735</v>
      </c>
      <c r="L275" s="212">
        <v>150352</v>
      </c>
      <c r="N275" s="209"/>
      <c r="O275" s="209"/>
      <c r="P275" s="209"/>
      <c r="Q275" s="209"/>
      <c r="R275" s="209"/>
    </row>
    <row r="276" spans="6:18" ht="15">
      <c r="F276" s="212" t="s">
        <v>191</v>
      </c>
      <c r="G276" s="212">
        <v>15</v>
      </c>
      <c r="H276" s="212" t="s">
        <v>335</v>
      </c>
      <c r="I276" s="210" t="s">
        <v>736</v>
      </c>
      <c r="J276" s="212">
        <v>1509</v>
      </c>
      <c r="K276" s="213" t="s">
        <v>335</v>
      </c>
      <c r="L276" s="212">
        <v>150950</v>
      </c>
      <c r="N276" s="209"/>
      <c r="O276" s="209"/>
      <c r="P276" s="209"/>
      <c r="Q276" s="209"/>
      <c r="R276" s="209"/>
    </row>
    <row r="277" spans="6:18" ht="15">
      <c r="F277" s="212" t="s">
        <v>191</v>
      </c>
      <c r="G277" s="212">
        <v>15</v>
      </c>
      <c r="H277" s="212" t="s">
        <v>336</v>
      </c>
      <c r="I277" s="210" t="s">
        <v>737</v>
      </c>
      <c r="J277" s="212">
        <v>1504</v>
      </c>
      <c r="K277" s="213" t="s">
        <v>738</v>
      </c>
      <c r="L277" s="212">
        <v>150455</v>
      </c>
      <c r="N277" s="209"/>
      <c r="O277" s="209"/>
      <c r="P277" s="209"/>
      <c r="Q277" s="209"/>
      <c r="R277" s="209"/>
    </row>
    <row r="278" spans="6:18" ht="15">
      <c r="F278" s="210" t="s">
        <v>191</v>
      </c>
      <c r="G278" s="210">
        <v>15</v>
      </c>
      <c r="H278" s="210" t="s">
        <v>336</v>
      </c>
      <c r="I278" s="210" t="s">
        <v>737</v>
      </c>
      <c r="J278" s="210">
        <v>1504</v>
      </c>
      <c r="K278" s="211" t="s">
        <v>506</v>
      </c>
      <c r="L278" s="210">
        <v>150454</v>
      </c>
      <c r="N278" s="209"/>
      <c r="O278" s="209"/>
      <c r="P278" s="209"/>
      <c r="Q278" s="209"/>
      <c r="R278" s="209"/>
    </row>
    <row r="279" spans="6:18" ht="15">
      <c r="F279" s="212" t="s">
        <v>191</v>
      </c>
      <c r="G279" s="212">
        <v>15</v>
      </c>
      <c r="H279" s="212" t="s">
        <v>336</v>
      </c>
      <c r="I279" s="210" t="s">
        <v>737</v>
      </c>
      <c r="J279" s="212">
        <v>1504</v>
      </c>
      <c r="K279" s="213" t="s">
        <v>739</v>
      </c>
      <c r="L279" s="212">
        <v>150453</v>
      </c>
      <c r="N279" s="209"/>
      <c r="O279" s="209"/>
      <c r="P279" s="209"/>
      <c r="Q279" s="209"/>
      <c r="R279" s="209"/>
    </row>
    <row r="280" spans="6:18" ht="15">
      <c r="F280" s="210" t="s">
        <v>191</v>
      </c>
      <c r="G280" s="210">
        <v>15</v>
      </c>
      <c r="H280" s="210" t="s">
        <v>336</v>
      </c>
      <c r="I280" s="210" t="s">
        <v>737</v>
      </c>
      <c r="J280" s="210">
        <v>1504</v>
      </c>
      <c r="K280" s="211" t="s">
        <v>740</v>
      </c>
      <c r="L280" s="210">
        <v>150452</v>
      </c>
      <c r="N280" s="209"/>
      <c r="O280" s="209"/>
      <c r="P280" s="209"/>
      <c r="Q280" s="209"/>
      <c r="R280" s="209"/>
    </row>
    <row r="281" spans="6:18" ht="15">
      <c r="F281" s="212" t="s">
        <v>191</v>
      </c>
      <c r="G281" s="212">
        <v>15</v>
      </c>
      <c r="H281" s="212" t="s">
        <v>336</v>
      </c>
      <c r="I281" s="210" t="s">
        <v>737</v>
      </c>
      <c r="J281" s="212">
        <v>1504</v>
      </c>
      <c r="K281" s="213" t="s">
        <v>336</v>
      </c>
      <c r="L281" s="212">
        <v>150450</v>
      </c>
      <c r="N281" s="209"/>
      <c r="O281" s="209"/>
      <c r="P281" s="209"/>
      <c r="Q281" s="209"/>
      <c r="R281" s="209"/>
    </row>
    <row r="282" spans="6:18" ht="15">
      <c r="F282" s="210" t="s">
        <v>191</v>
      </c>
      <c r="G282" s="210">
        <v>15</v>
      </c>
      <c r="H282" s="210" t="s">
        <v>336</v>
      </c>
      <c r="I282" s="210" t="s">
        <v>737</v>
      </c>
      <c r="J282" s="210">
        <v>1504</v>
      </c>
      <c r="K282" s="211" t="s">
        <v>741</v>
      </c>
      <c r="L282" s="210">
        <v>150451</v>
      </c>
      <c r="N282" s="209"/>
      <c r="O282" s="209"/>
      <c r="P282" s="209"/>
      <c r="Q282" s="209"/>
      <c r="R282" s="209"/>
    </row>
    <row r="283" spans="6:18" ht="15">
      <c r="F283" s="210" t="s">
        <v>191</v>
      </c>
      <c r="G283" s="210">
        <v>15</v>
      </c>
      <c r="H283" s="210" t="s">
        <v>337</v>
      </c>
      <c r="I283" s="210" t="str">
        <f t="shared" ref="I283:I296" si="16">MID(H283,1,9)</f>
        <v>Quijos</v>
      </c>
      <c r="J283" s="210">
        <v>1507</v>
      </c>
      <c r="K283" s="211" t="s">
        <v>742</v>
      </c>
      <c r="L283" s="210">
        <v>150754</v>
      </c>
      <c r="N283" s="209"/>
      <c r="O283" s="209"/>
      <c r="P283" s="209"/>
      <c r="Q283" s="209"/>
      <c r="R283" s="209"/>
    </row>
    <row r="284" spans="6:18" ht="15">
      <c r="F284" s="210" t="s">
        <v>191</v>
      </c>
      <c r="G284" s="210">
        <v>15</v>
      </c>
      <c r="H284" s="210" t="s">
        <v>337</v>
      </c>
      <c r="I284" s="210" t="str">
        <f t="shared" si="16"/>
        <v>Quijos</v>
      </c>
      <c r="J284" s="210">
        <v>1507</v>
      </c>
      <c r="K284" s="211" t="s">
        <v>743</v>
      </c>
      <c r="L284" s="210">
        <v>150756</v>
      </c>
      <c r="N284" s="209"/>
      <c r="O284" s="209"/>
      <c r="P284" s="209"/>
      <c r="Q284" s="209"/>
      <c r="R284" s="209"/>
    </row>
    <row r="285" spans="6:18" ht="15">
      <c r="F285" s="212" t="s">
        <v>191</v>
      </c>
      <c r="G285" s="212">
        <v>15</v>
      </c>
      <c r="H285" s="212" t="s">
        <v>337</v>
      </c>
      <c r="I285" s="210" t="str">
        <f t="shared" si="16"/>
        <v>Quijos</v>
      </c>
      <c r="J285" s="212">
        <v>1507</v>
      </c>
      <c r="K285" s="213" t="s">
        <v>744</v>
      </c>
      <c r="L285" s="212">
        <v>150753</v>
      </c>
      <c r="N285" s="209"/>
      <c r="O285" s="209"/>
      <c r="P285" s="209"/>
      <c r="Q285" s="209"/>
      <c r="R285" s="209"/>
    </row>
    <row r="286" spans="6:18" ht="15">
      <c r="F286" s="210" t="s">
        <v>191</v>
      </c>
      <c r="G286" s="210">
        <v>15</v>
      </c>
      <c r="H286" s="210" t="s">
        <v>337</v>
      </c>
      <c r="I286" s="210" t="str">
        <f t="shared" si="16"/>
        <v>Quijos</v>
      </c>
      <c r="J286" s="210">
        <v>1507</v>
      </c>
      <c r="K286" s="211" t="s">
        <v>745</v>
      </c>
      <c r="L286" s="210">
        <v>150752</v>
      </c>
      <c r="N286" s="209"/>
      <c r="O286" s="209"/>
      <c r="P286" s="209"/>
      <c r="Q286" s="209"/>
      <c r="R286" s="209"/>
    </row>
    <row r="287" spans="6:18" ht="15">
      <c r="F287" s="212" t="s">
        <v>191</v>
      </c>
      <c r="G287" s="212">
        <v>15</v>
      </c>
      <c r="H287" s="212" t="s">
        <v>337</v>
      </c>
      <c r="I287" s="210" t="str">
        <f t="shared" si="16"/>
        <v>Quijos</v>
      </c>
      <c r="J287" s="212">
        <v>1507</v>
      </c>
      <c r="K287" s="213" t="s">
        <v>746</v>
      </c>
      <c r="L287" s="212">
        <v>150751</v>
      </c>
      <c r="N287" s="209"/>
      <c r="O287" s="209"/>
      <c r="P287" s="209"/>
      <c r="Q287" s="209"/>
      <c r="R287" s="209"/>
    </row>
    <row r="288" spans="6:18" ht="15">
      <c r="F288" s="210" t="s">
        <v>191</v>
      </c>
      <c r="G288" s="210">
        <v>15</v>
      </c>
      <c r="H288" s="210" t="s">
        <v>337</v>
      </c>
      <c r="I288" s="210" t="str">
        <f t="shared" si="16"/>
        <v>Quijos</v>
      </c>
      <c r="J288" s="210">
        <v>1507</v>
      </c>
      <c r="K288" s="211" t="s">
        <v>747</v>
      </c>
      <c r="L288" s="210">
        <v>150750</v>
      </c>
      <c r="N288" s="209"/>
      <c r="O288" s="209"/>
      <c r="P288" s="209"/>
      <c r="Q288" s="209"/>
      <c r="R288" s="209"/>
    </row>
    <row r="289" spans="6:18" ht="15">
      <c r="F289" s="210" t="s">
        <v>191</v>
      </c>
      <c r="G289" s="210">
        <v>15</v>
      </c>
      <c r="H289" s="210" t="s">
        <v>338</v>
      </c>
      <c r="I289" s="210" t="str">
        <f t="shared" si="16"/>
        <v>Tena</v>
      </c>
      <c r="J289" s="210">
        <v>1501</v>
      </c>
      <c r="K289" s="211" t="s">
        <v>338</v>
      </c>
      <c r="L289" s="210">
        <v>150150</v>
      </c>
      <c r="N289" s="209"/>
      <c r="O289" s="209"/>
      <c r="P289" s="209"/>
      <c r="Q289" s="209"/>
      <c r="R289" s="209"/>
    </row>
    <row r="290" spans="6:18" ht="15">
      <c r="F290" s="212" t="s">
        <v>191</v>
      </c>
      <c r="G290" s="212">
        <v>15</v>
      </c>
      <c r="H290" s="212" t="s">
        <v>338</v>
      </c>
      <c r="I290" s="210" t="str">
        <f t="shared" si="16"/>
        <v>Tena</v>
      </c>
      <c r="J290" s="212">
        <v>1501</v>
      </c>
      <c r="K290" s="213" t="s">
        <v>748</v>
      </c>
      <c r="L290" s="212">
        <v>150151</v>
      </c>
      <c r="N290" s="209"/>
      <c r="O290" s="209"/>
      <c r="P290" s="209"/>
      <c r="Q290" s="209"/>
      <c r="R290" s="209"/>
    </row>
    <row r="291" spans="6:18" ht="15">
      <c r="F291" s="210" t="s">
        <v>191</v>
      </c>
      <c r="G291" s="210">
        <v>15</v>
      </c>
      <c r="H291" s="210" t="s">
        <v>338</v>
      </c>
      <c r="I291" s="210" t="str">
        <f t="shared" si="16"/>
        <v>Tena</v>
      </c>
      <c r="J291" s="210">
        <v>1501</v>
      </c>
      <c r="K291" s="211" t="s">
        <v>749</v>
      </c>
      <c r="L291" s="210">
        <v>150153</v>
      </c>
      <c r="N291" s="209"/>
      <c r="O291" s="209"/>
      <c r="P291" s="209"/>
      <c r="Q291" s="209"/>
      <c r="R291" s="209"/>
    </row>
    <row r="292" spans="6:18" ht="15">
      <c r="F292" s="212" t="s">
        <v>191</v>
      </c>
      <c r="G292" s="212">
        <v>15</v>
      </c>
      <c r="H292" s="212" t="s">
        <v>338</v>
      </c>
      <c r="I292" s="210" t="str">
        <f t="shared" si="16"/>
        <v>Tena</v>
      </c>
      <c r="J292" s="212">
        <v>1501</v>
      </c>
      <c r="K292" s="213" t="s">
        <v>750</v>
      </c>
      <c r="L292" s="212">
        <v>150154</v>
      </c>
      <c r="N292" s="209"/>
      <c r="O292" s="209"/>
      <c r="P292" s="209"/>
      <c r="Q292" s="209"/>
      <c r="R292" s="209"/>
    </row>
    <row r="293" spans="6:18" ht="15">
      <c r="F293" s="210" t="s">
        <v>191</v>
      </c>
      <c r="G293" s="210">
        <v>15</v>
      </c>
      <c r="H293" s="210" t="s">
        <v>338</v>
      </c>
      <c r="I293" s="210" t="str">
        <f t="shared" si="16"/>
        <v>Tena</v>
      </c>
      <c r="J293" s="210">
        <v>1501</v>
      </c>
      <c r="K293" s="211" t="s">
        <v>751</v>
      </c>
      <c r="L293" s="210">
        <v>150155</v>
      </c>
      <c r="N293" s="209"/>
      <c r="O293" s="209"/>
      <c r="P293" s="209"/>
      <c r="Q293" s="209"/>
      <c r="R293" s="209"/>
    </row>
    <row r="294" spans="6:18" ht="15">
      <c r="F294" s="212" t="s">
        <v>191</v>
      </c>
      <c r="G294" s="212">
        <v>15</v>
      </c>
      <c r="H294" s="212" t="s">
        <v>338</v>
      </c>
      <c r="I294" s="210" t="str">
        <f t="shared" si="16"/>
        <v>Tena</v>
      </c>
      <c r="J294" s="212">
        <v>1501</v>
      </c>
      <c r="K294" s="213" t="s">
        <v>752</v>
      </c>
      <c r="L294" s="212">
        <v>150156</v>
      </c>
      <c r="N294" s="209"/>
      <c r="O294" s="209"/>
      <c r="P294" s="209"/>
      <c r="Q294" s="209"/>
      <c r="R294" s="209"/>
    </row>
    <row r="295" spans="6:18" ht="15">
      <c r="F295" s="210" t="s">
        <v>191</v>
      </c>
      <c r="G295" s="210">
        <v>15</v>
      </c>
      <c r="H295" s="210" t="s">
        <v>338</v>
      </c>
      <c r="I295" s="210" t="str">
        <f t="shared" si="16"/>
        <v>Tena</v>
      </c>
      <c r="J295" s="210">
        <v>1501</v>
      </c>
      <c r="K295" s="211" t="s">
        <v>753</v>
      </c>
      <c r="L295" s="210">
        <v>150158</v>
      </c>
      <c r="N295" s="209"/>
      <c r="O295" s="209"/>
      <c r="P295" s="209"/>
      <c r="Q295" s="209"/>
      <c r="R295" s="209"/>
    </row>
    <row r="296" spans="6:18" ht="15">
      <c r="F296" s="212" t="s">
        <v>191</v>
      </c>
      <c r="G296" s="212">
        <v>15</v>
      </c>
      <c r="H296" s="212" t="s">
        <v>338</v>
      </c>
      <c r="I296" s="210" t="str">
        <f t="shared" si="16"/>
        <v>Tena</v>
      </c>
      <c r="J296" s="212">
        <v>1501</v>
      </c>
      <c r="K296" s="213" t="s">
        <v>754</v>
      </c>
      <c r="L296" s="212">
        <v>150157</v>
      </c>
      <c r="N296" s="209"/>
      <c r="O296" s="209"/>
      <c r="P296" s="209"/>
      <c r="Q296" s="209"/>
      <c r="R296" s="209"/>
    </row>
    <row r="297" spans="6:18" ht="15">
      <c r="F297" s="212"/>
      <c r="G297" s="212"/>
      <c r="H297" s="212"/>
      <c r="I297" s="210"/>
      <c r="J297" s="212"/>
      <c r="K297" s="213"/>
      <c r="L297" s="212"/>
      <c r="N297" s="209"/>
      <c r="O297" s="209"/>
      <c r="P297" s="209"/>
      <c r="Q297" s="209"/>
      <c r="R297" s="209"/>
    </row>
    <row r="298" spans="6:18" ht="15">
      <c r="F298" s="212" t="s">
        <v>383</v>
      </c>
      <c r="G298" s="212">
        <v>14</v>
      </c>
      <c r="H298" s="212" t="s">
        <v>324</v>
      </c>
      <c r="I298" s="210" t="str">
        <f t="shared" ref="I298:I306" si="17">MID(H298,1,10)</f>
        <v>Gualaquiza</v>
      </c>
      <c r="J298" s="212">
        <v>1402</v>
      </c>
      <c r="K298" s="213" t="s">
        <v>324</v>
      </c>
      <c r="L298" s="212">
        <v>140250</v>
      </c>
      <c r="N298" s="209"/>
      <c r="O298" s="209"/>
      <c r="P298" s="209"/>
      <c r="Q298" s="209"/>
      <c r="R298" s="209"/>
    </row>
    <row r="299" spans="6:18" ht="15">
      <c r="F299" s="210" t="s">
        <v>383</v>
      </c>
      <c r="G299" s="210">
        <v>14</v>
      </c>
      <c r="H299" s="210" t="s">
        <v>324</v>
      </c>
      <c r="I299" s="210" t="str">
        <f t="shared" si="17"/>
        <v>Gualaquiza</v>
      </c>
      <c r="J299" s="210">
        <v>1402</v>
      </c>
      <c r="K299" s="211" t="s">
        <v>755</v>
      </c>
      <c r="L299" s="210">
        <v>140251</v>
      </c>
      <c r="N299" s="209"/>
      <c r="O299" s="209"/>
      <c r="P299" s="209"/>
      <c r="Q299" s="209"/>
      <c r="R299" s="209"/>
    </row>
    <row r="300" spans="6:18" ht="15">
      <c r="F300" s="210" t="s">
        <v>383</v>
      </c>
      <c r="G300" s="210">
        <v>14</v>
      </c>
      <c r="H300" s="210" t="s">
        <v>324</v>
      </c>
      <c r="I300" s="210" t="str">
        <f t="shared" si="17"/>
        <v>Gualaquiza</v>
      </c>
      <c r="J300" s="210">
        <v>1402</v>
      </c>
      <c r="K300" s="211" t="s">
        <v>756</v>
      </c>
      <c r="L300" s="210">
        <v>140257</v>
      </c>
      <c r="N300" s="209"/>
      <c r="O300" s="209"/>
      <c r="P300" s="209"/>
      <c r="Q300" s="209"/>
      <c r="R300" s="209"/>
    </row>
    <row r="301" spans="6:18" ht="15">
      <c r="F301" s="212" t="s">
        <v>383</v>
      </c>
      <c r="G301" s="212">
        <v>14</v>
      </c>
      <c r="H301" s="212" t="s">
        <v>324</v>
      </c>
      <c r="I301" s="210" t="str">
        <f t="shared" si="17"/>
        <v>Gualaquiza</v>
      </c>
      <c r="J301" s="212">
        <v>1402</v>
      </c>
      <c r="K301" s="213" t="s">
        <v>757</v>
      </c>
      <c r="L301" s="212">
        <v>140258</v>
      </c>
      <c r="N301" s="209"/>
      <c r="O301" s="209"/>
      <c r="P301" s="209"/>
      <c r="Q301" s="209"/>
      <c r="R301" s="209"/>
    </row>
    <row r="302" spans="6:18" ht="15">
      <c r="F302" s="210" t="s">
        <v>383</v>
      </c>
      <c r="G302" s="210">
        <v>14</v>
      </c>
      <c r="H302" s="210" t="s">
        <v>324</v>
      </c>
      <c r="I302" s="210" t="str">
        <f t="shared" si="17"/>
        <v>Gualaquiza</v>
      </c>
      <c r="J302" s="210">
        <v>1402</v>
      </c>
      <c r="K302" s="211" t="s">
        <v>758</v>
      </c>
      <c r="L302" s="210">
        <v>140256</v>
      </c>
      <c r="N302" s="209"/>
      <c r="O302" s="209"/>
      <c r="P302" s="209"/>
      <c r="Q302" s="209"/>
      <c r="R302" s="209"/>
    </row>
    <row r="303" spans="6:18" ht="15">
      <c r="F303" s="212" t="s">
        <v>383</v>
      </c>
      <c r="G303" s="212">
        <v>14</v>
      </c>
      <c r="H303" s="212" t="s">
        <v>324</v>
      </c>
      <c r="I303" s="210" t="str">
        <f t="shared" si="17"/>
        <v>Gualaquiza</v>
      </c>
      <c r="J303" s="212">
        <v>1402</v>
      </c>
      <c r="K303" s="213" t="s">
        <v>759</v>
      </c>
      <c r="L303" s="212">
        <v>140255</v>
      </c>
      <c r="N303" s="209"/>
      <c r="O303" s="209"/>
      <c r="P303" s="209"/>
      <c r="Q303" s="209"/>
      <c r="R303" s="209"/>
    </row>
    <row r="304" spans="6:18" ht="15">
      <c r="F304" s="210" t="s">
        <v>383</v>
      </c>
      <c r="G304" s="210">
        <v>14</v>
      </c>
      <c r="H304" s="210" t="s">
        <v>324</v>
      </c>
      <c r="I304" s="210" t="str">
        <f t="shared" si="17"/>
        <v>Gualaquiza</v>
      </c>
      <c r="J304" s="210">
        <v>1402</v>
      </c>
      <c r="K304" s="211" t="s">
        <v>760</v>
      </c>
      <c r="L304" s="210">
        <v>140254</v>
      </c>
      <c r="N304" s="209"/>
      <c r="O304" s="209"/>
      <c r="P304" s="209"/>
      <c r="Q304" s="209"/>
      <c r="R304" s="209"/>
    </row>
    <row r="305" spans="6:18" ht="15">
      <c r="F305" s="212" t="s">
        <v>383</v>
      </c>
      <c r="G305" s="212">
        <v>14</v>
      </c>
      <c r="H305" s="212" t="s">
        <v>324</v>
      </c>
      <c r="I305" s="210" t="str">
        <f t="shared" si="17"/>
        <v>Gualaquiza</v>
      </c>
      <c r="J305" s="212">
        <v>1402</v>
      </c>
      <c r="K305" s="213" t="s">
        <v>761</v>
      </c>
      <c r="L305" s="212">
        <v>140253</v>
      </c>
      <c r="N305" s="209"/>
      <c r="O305" s="209"/>
      <c r="P305" s="209"/>
      <c r="Q305" s="209"/>
      <c r="R305" s="209"/>
    </row>
    <row r="306" spans="6:18" ht="15">
      <c r="F306" s="210" t="s">
        <v>383</v>
      </c>
      <c r="G306" s="210">
        <v>14</v>
      </c>
      <c r="H306" s="210" t="s">
        <v>324</v>
      </c>
      <c r="I306" s="210" t="str">
        <f t="shared" si="17"/>
        <v>Gualaquiza</v>
      </c>
      <c r="J306" s="210">
        <v>1402</v>
      </c>
      <c r="K306" s="211" t="s">
        <v>762</v>
      </c>
      <c r="L306" s="210">
        <v>140252</v>
      </c>
      <c r="N306" s="209"/>
      <c r="O306" s="209"/>
      <c r="P306" s="209"/>
      <c r="Q306" s="209"/>
      <c r="R306" s="209"/>
    </row>
    <row r="307" spans="6:18" ht="15">
      <c r="F307" s="210" t="s">
        <v>383</v>
      </c>
      <c r="G307" s="210">
        <v>14</v>
      </c>
      <c r="H307" s="210" t="s">
        <v>325</v>
      </c>
      <c r="I307" s="210" t="str">
        <f>MID(H307,1,9)</f>
        <v>Huamboya</v>
      </c>
      <c r="J307" s="210">
        <v>1407</v>
      </c>
      <c r="K307" s="211" t="s">
        <v>763</v>
      </c>
      <c r="L307" s="210">
        <v>140751</v>
      </c>
      <c r="N307" s="209"/>
      <c r="O307" s="209"/>
      <c r="P307" s="209"/>
      <c r="Q307" s="209"/>
      <c r="R307" s="209"/>
    </row>
    <row r="308" spans="6:18" ht="15">
      <c r="F308" s="210" t="s">
        <v>383</v>
      </c>
      <c r="G308" s="210">
        <v>14</v>
      </c>
      <c r="H308" s="210" t="s">
        <v>325</v>
      </c>
      <c r="I308" s="210" t="str">
        <f>MID(H308,1,9)</f>
        <v>Huamboya</v>
      </c>
      <c r="J308" s="210">
        <v>1407</v>
      </c>
      <c r="K308" s="211" t="s">
        <v>325</v>
      </c>
      <c r="L308" s="210">
        <v>140750</v>
      </c>
      <c r="N308" s="209"/>
      <c r="O308" s="209"/>
      <c r="P308" s="209"/>
      <c r="Q308" s="209"/>
      <c r="R308" s="209"/>
    </row>
    <row r="309" spans="6:18" ht="15">
      <c r="F309" s="210" t="s">
        <v>383</v>
      </c>
      <c r="G309" s="210">
        <v>14</v>
      </c>
      <c r="H309" s="210" t="s">
        <v>326</v>
      </c>
      <c r="I309" s="210" t="s">
        <v>764</v>
      </c>
      <c r="J309" s="210">
        <v>1403</v>
      </c>
      <c r="K309" s="211" t="s">
        <v>765</v>
      </c>
      <c r="L309" s="210">
        <v>140353</v>
      </c>
      <c r="N309" s="209"/>
      <c r="O309" s="209"/>
      <c r="P309" s="209"/>
      <c r="Q309" s="209"/>
      <c r="R309" s="209"/>
    </row>
    <row r="310" spans="6:18" ht="15">
      <c r="F310" s="212" t="s">
        <v>383</v>
      </c>
      <c r="G310" s="212">
        <v>14</v>
      </c>
      <c r="H310" s="212" t="s">
        <v>326</v>
      </c>
      <c r="I310" s="210" t="s">
        <v>764</v>
      </c>
      <c r="J310" s="212">
        <v>1403</v>
      </c>
      <c r="K310" s="213" t="s">
        <v>766</v>
      </c>
      <c r="L310" s="212">
        <v>140356</v>
      </c>
      <c r="N310" s="209"/>
      <c r="O310" s="209"/>
      <c r="P310" s="209"/>
      <c r="Q310" s="209"/>
      <c r="R310" s="209"/>
    </row>
    <row r="311" spans="6:18" ht="15">
      <c r="F311" s="210" t="s">
        <v>383</v>
      </c>
      <c r="G311" s="210">
        <v>14</v>
      </c>
      <c r="H311" s="210" t="s">
        <v>326</v>
      </c>
      <c r="I311" s="210" t="s">
        <v>764</v>
      </c>
      <c r="J311" s="210">
        <v>1403</v>
      </c>
      <c r="K311" s="211" t="s">
        <v>767</v>
      </c>
      <c r="L311" s="210">
        <v>140358</v>
      </c>
      <c r="N311" s="209"/>
      <c r="O311" s="209"/>
      <c r="P311" s="209"/>
      <c r="Q311" s="209"/>
      <c r="R311" s="209"/>
    </row>
    <row r="312" spans="6:18" ht="15">
      <c r="F312" s="212" t="s">
        <v>383</v>
      </c>
      <c r="G312" s="212">
        <v>14</v>
      </c>
      <c r="H312" s="212" t="s">
        <v>326</v>
      </c>
      <c r="I312" s="210" t="s">
        <v>764</v>
      </c>
      <c r="J312" s="212">
        <v>1403</v>
      </c>
      <c r="K312" s="213" t="s">
        <v>768</v>
      </c>
      <c r="L312" s="212">
        <v>140350</v>
      </c>
      <c r="N312" s="209"/>
      <c r="O312" s="209"/>
      <c r="P312" s="209"/>
      <c r="Q312" s="209"/>
      <c r="R312" s="209"/>
    </row>
    <row r="313" spans="6:18" ht="15">
      <c r="F313" s="210" t="s">
        <v>383</v>
      </c>
      <c r="G313" s="210">
        <v>14</v>
      </c>
      <c r="H313" s="210" t="s">
        <v>326</v>
      </c>
      <c r="I313" s="210" t="s">
        <v>764</v>
      </c>
      <c r="J313" s="210">
        <v>1403</v>
      </c>
      <c r="K313" s="211" t="s">
        <v>764</v>
      </c>
      <c r="L313" s="210">
        <v>140351</v>
      </c>
      <c r="N313" s="209"/>
      <c r="O313" s="209"/>
      <c r="P313" s="209"/>
      <c r="Q313" s="209"/>
      <c r="R313" s="209"/>
    </row>
    <row r="314" spans="6:18" ht="15">
      <c r="F314" s="212" t="s">
        <v>383</v>
      </c>
      <c r="G314" s="212">
        <v>14</v>
      </c>
      <c r="H314" s="212" t="s">
        <v>326</v>
      </c>
      <c r="I314" s="210" t="s">
        <v>764</v>
      </c>
      <c r="J314" s="212">
        <v>1403</v>
      </c>
      <c r="K314" s="213" t="s">
        <v>769</v>
      </c>
      <c r="L314" s="212">
        <v>140357</v>
      </c>
      <c r="N314" s="209"/>
      <c r="O314" s="209"/>
      <c r="P314" s="209"/>
      <c r="Q314" s="209"/>
      <c r="R314" s="209"/>
    </row>
    <row r="315" spans="6:18" ht="15">
      <c r="F315" s="212" t="s">
        <v>383</v>
      </c>
      <c r="G315" s="212">
        <v>14</v>
      </c>
      <c r="H315" s="212" t="s">
        <v>327</v>
      </c>
      <c r="I315" s="210" t="str">
        <f t="shared" ref="I315:I326" si="18">MID(H315,1,9)</f>
        <v>Logroño</v>
      </c>
      <c r="J315" s="212">
        <v>1410</v>
      </c>
      <c r="K315" s="213" t="s">
        <v>770</v>
      </c>
      <c r="L315" s="212">
        <v>141052</v>
      </c>
      <c r="N315" s="209"/>
      <c r="O315" s="209"/>
      <c r="P315" s="209"/>
      <c r="Q315" s="209"/>
      <c r="R315" s="209"/>
    </row>
    <row r="316" spans="6:18" ht="15">
      <c r="F316" s="212" t="s">
        <v>383</v>
      </c>
      <c r="G316" s="212">
        <v>14</v>
      </c>
      <c r="H316" s="212" t="s">
        <v>327</v>
      </c>
      <c r="I316" s="210" t="str">
        <f t="shared" si="18"/>
        <v>Logroño</v>
      </c>
      <c r="J316" s="212">
        <v>1410</v>
      </c>
      <c r="K316" s="213" t="s">
        <v>771</v>
      </c>
      <c r="L316" s="212">
        <v>141051</v>
      </c>
      <c r="N316" s="209"/>
      <c r="O316" s="209"/>
      <c r="P316" s="209"/>
      <c r="Q316" s="209"/>
      <c r="R316" s="209"/>
    </row>
    <row r="317" spans="6:18" ht="15">
      <c r="F317" s="212" t="s">
        <v>383</v>
      </c>
      <c r="G317" s="212">
        <v>14</v>
      </c>
      <c r="H317" s="212" t="s">
        <v>327</v>
      </c>
      <c r="I317" s="210" t="str">
        <f t="shared" si="18"/>
        <v>Logroño</v>
      </c>
      <c r="J317" s="212">
        <v>1410</v>
      </c>
      <c r="K317" s="213" t="s">
        <v>327</v>
      </c>
      <c r="L317" s="212">
        <v>141050</v>
      </c>
      <c r="N317" s="209"/>
      <c r="O317" s="209"/>
      <c r="P317" s="209"/>
      <c r="Q317" s="209"/>
      <c r="R317" s="209"/>
    </row>
    <row r="318" spans="6:18" ht="15">
      <c r="F318" s="210" t="s">
        <v>383</v>
      </c>
      <c r="G318" s="210">
        <v>14</v>
      </c>
      <c r="H318" s="210" t="s">
        <v>328</v>
      </c>
      <c r="I318" s="210" t="str">
        <f t="shared" si="18"/>
        <v>Morona</v>
      </c>
      <c r="J318" s="210">
        <v>1401</v>
      </c>
      <c r="K318" s="211" t="s">
        <v>772</v>
      </c>
      <c r="L318" s="210">
        <v>140164</v>
      </c>
      <c r="N318" s="209"/>
      <c r="O318" s="209"/>
      <c r="P318" s="209"/>
      <c r="Q318" s="209"/>
      <c r="R318" s="209"/>
    </row>
    <row r="319" spans="6:18" ht="15">
      <c r="F319" s="212" t="s">
        <v>383</v>
      </c>
      <c r="G319" s="212">
        <v>14</v>
      </c>
      <c r="H319" s="212" t="s">
        <v>328</v>
      </c>
      <c r="I319" s="210" t="str">
        <f t="shared" si="18"/>
        <v>Morona</v>
      </c>
      <c r="J319" s="212">
        <v>1401</v>
      </c>
      <c r="K319" s="213" t="s">
        <v>773</v>
      </c>
      <c r="L319" s="212">
        <v>140162</v>
      </c>
      <c r="N319" s="209"/>
      <c r="O319" s="209"/>
      <c r="P319" s="209"/>
      <c r="Q319" s="209"/>
      <c r="R319" s="209"/>
    </row>
    <row r="320" spans="6:18" ht="15">
      <c r="F320" s="210" t="s">
        <v>383</v>
      </c>
      <c r="G320" s="210">
        <v>14</v>
      </c>
      <c r="H320" s="210" t="s">
        <v>328</v>
      </c>
      <c r="I320" s="210" t="str">
        <f t="shared" si="18"/>
        <v>Morona</v>
      </c>
      <c r="J320" s="210">
        <v>1401</v>
      </c>
      <c r="K320" s="211" t="s">
        <v>774</v>
      </c>
      <c r="L320" s="210">
        <v>140160</v>
      </c>
      <c r="N320" s="209"/>
      <c r="O320" s="209"/>
      <c r="P320" s="209"/>
      <c r="Q320" s="209"/>
      <c r="R320" s="209"/>
    </row>
    <row r="321" spans="6:18" ht="15">
      <c r="F321" s="212" t="s">
        <v>383</v>
      </c>
      <c r="G321" s="212">
        <v>14</v>
      </c>
      <c r="H321" s="212" t="s">
        <v>328</v>
      </c>
      <c r="I321" s="210" t="str">
        <f t="shared" si="18"/>
        <v>Morona</v>
      </c>
      <c r="J321" s="212">
        <v>1401</v>
      </c>
      <c r="K321" s="213" t="s">
        <v>775</v>
      </c>
      <c r="L321" s="212">
        <v>140158</v>
      </c>
      <c r="N321" s="209"/>
      <c r="O321" s="209"/>
      <c r="P321" s="209"/>
      <c r="Q321" s="209"/>
      <c r="R321" s="209"/>
    </row>
    <row r="322" spans="6:18" ht="15">
      <c r="F322" s="210" t="s">
        <v>383</v>
      </c>
      <c r="G322" s="210">
        <v>14</v>
      </c>
      <c r="H322" s="210" t="s">
        <v>328</v>
      </c>
      <c r="I322" s="210" t="str">
        <f t="shared" si="18"/>
        <v>Morona</v>
      </c>
      <c r="J322" s="210">
        <v>1401</v>
      </c>
      <c r="K322" s="211" t="s">
        <v>776</v>
      </c>
      <c r="L322" s="210">
        <v>140157</v>
      </c>
      <c r="N322" s="209"/>
      <c r="O322" s="209"/>
      <c r="P322" s="209"/>
      <c r="Q322" s="209"/>
      <c r="R322" s="209"/>
    </row>
    <row r="323" spans="6:18" ht="15">
      <c r="F323" s="212" t="s">
        <v>383</v>
      </c>
      <c r="G323" s="212">
        <v>14</v>
      </c>
      <c r="H323" s="212" t="s">
        <v>328</v>
      </c>
      <c r="I323" s="210" t="str">
        <f t="shared" si="18"/>
        <v>Morona</v>
      </c>
      <c r="J323" s="212">
        <v>1401</v>
      </c>
      <c r="K323" s="213" t="s">
        <v>777</v>
      </c>
      <c r="L323" s="212">
        <v>140156</v>
      </c>
      <c r="N323" s="209"/>
      <c r="O323" s="209"/>
      <c r="P323" s="209"/>
      <c r="Q323" s="209"/>
      <c r="R323" s="209"/>
    </row>
    <row r="324" spans="6:18" ht="15">
      <c r="F324" s="210" t="s">
        <v>383</v>
      </c>
      <c r="G324" s="210">
        <v>14</v>
      </c>
      <c r="H324" s="210" t="s">
        <v>328</v>
      </c>
      <c r="I324" s="210" t="str">
        <f t="shared" si="18"/>
        <v>Morona</v>
      </c>
      <c r="J324" s="210">
        <v>1401</v>
      </c>
      <c r="K324" s="211" t="s">
        <v>778</v>
      </c>
      <c r="L324" s="210">
        <v>140153</v>
      </c>
      <c r="N324" s="209"/>
      <c r="O324" s="209"/>
      <c r="P324" s="209"/>
      <c r="Q324" s="209"/>
      <c r="R324" s="209"/>
    </row>
    <row r="325" spans="6:18" ht="15">
      <c r="F325" s="212" t="s">
        <v>383</v>
      </c>
      <c r="G325" s="212">
        <v>14</v>
      </c>
      <c r="H325" s="212" t="s">
        <v>328</v>
      </c>
      <c r="I325" s="210" t="str">
        <f t="shared" si="18"/>
        <v>Morona</v>
      </c>
      <c r="J325" s="212">
        <v>1401</v>
      </c>
      <c r="K325" s="213" t="s">
        <v>779</v>
      </c>
      <c r="L325" s="212">
        <v>140151</v>
      </c>
      <c r="N325" s="209"/>
      <c r="O325" s="209"/>
      <c r="P325" s="209"/>
      <c r="Q325" s="209"/>
      <c r="R325" s="209"/>
    </row>
    <row r="326" spans="6:18" ht="15">
      <c r="F326" s="210" t="s">
        <v>383</v>
      </c>
      <c r="G326" s="210">
        <v>14</v>
      </c>
      <c r="H326" s="210" t="s">
        <v>328</v>
      </c>
      <c r="I326" s="210" t="str">
        <f t="shared" si="18"/>
        <v>Morona</v>
      </c>
      <c r="J326" s="210">
        <v>1401</v>
      </c>
      <c r="K326" s="211" t="s">
        <v>780</v>
      </c>
      <c r="L326" s="210">
        <v>140150</v>
      </c>
      <c r="N326" s="209"/>
      <c r="O326" s="209"/>
      <c r="P326" s="209"/>
      <c r="Q326" s="209"/>
      <c r="R326" s="209"/>
    </row>
    <row r="327" spans="6:18" ht="15">
      <c r="F327" s="210" t="s">
        <v>383</v>
      </c>
      <c r="G327" s="210">
        <v>14</v>
      </c>
      <c r="H327" s="210" t="s">
        <v>329</v>
      </c>
      <c r="I327" s="210" t="s">
        <v>781</v>
      </c>
      <c r="J327" s="210">
        <v>1411</v>
      </c>
      <c r="K327" s="211" t="s">
        <v>329</v>
      </c>
      <c r="L327" s="210">
        <v>141150</v>
      </c>
      <c r="N327" s="209"/>
      <c r="O327" s="209"/>
      <c r="P327" s="209"/>
      <c r="Q327" s="209"/>
      <c r="R327" s="209"/>
    </row>
    <row r="328" spans="6:18" ht="15">
      <c r="F328" s="212" t="s">
        <v>383</v>
      </c>
      <c r="G328" s="212">
        <v>14</v>
      </c>
      <c r="H328" s="212" t="s">
        <v>330</v>
      </c>
      <c r="I328" s="210" t="str">
        <f>MID(H328,1,9)</f>
        <v>Palora</v>
      </c>
      <c r="J328" s="212">
        <v>1404</v>
      </c>
      <c r="K328" s="213" t="s">
        <v>782</v>
      </c>
      <c r="L328" s="212">
        <v>140450</v>
      </c>
      <c r="N328" s="209"/>
      <c r="O328" s="209"/>
      <c r="P328" s="209"/>
      <c r="Q328" s="209"/>
      <c r="R328" s="209"/>
    </row>
    <row r="329" spans="6:18" ht="15">
      <c r="F329" s="212" t="s">
        <v>383</v>
      </c>
      <c r="G329" s="212">
        <v>14</v>
      </c>
      <c r="H329" s="212" t="s">
        <v>330</v>
      </c>
      <c r="I329" s="210" t="str">
        <f>MID(H329,1,9)</f>
        <v>Palora</v>
      </c>
      <c r="J329" s="212">
        <v>1404</v>
      </c>
      <c r="K329" s="213" t="s">
        <v>783</v>
      </c>
      <c r="L329" s="212">
        <v>140451</v>
      </c>
      <c r="N329" s="209"/>
      <c r="O329" s="209"/>
      <c r="P329" s="209"/>
      <c r="Q329" s="209"/>
      <c r="R329" s="209"/>
    </row>
    <row r="330" spans="6:18" ht="15">
      <c r="F330" s="210" t="s">
        <v>383</v>
      </c>
      <c r="G330" s="210">
        <v>14</v>
      </c>
      <c r="H330" s="210" t="s">
        <v>330</v>
      </c>
      <c r="I330" s="210" t="str">
        <f>MID(H330,1,9)</f>
        <v>Palora</v>
      </c>
      <c r="J330" s="210">
        <v>1404</v>
      </c>
      <c r="K330" s="211" t="s">
        <v>784</v>
      </c>
      <c r="L330" s="210">
        <v>140452</v>
      </c>
      <c r="N330" s="209"/>
      <c r="O330" s="209"/>
      <c r="P330" s="209"/>
      <c r="Q330" s="209"/>
      <c r="R330" s="209"/>
    </row>
    <row r="331" spans="6:18" ht="15">
      <c r="F331" s="212" t="s">
        <v>383</v>
      </c>
      <c r="G331" s="212">
        <v>14</v>
      </c>
      <c r="H331" s="212" t="s">
        <v>330</v>
      </c>
      <c r="I331" s="210" t="str">
        <f>MID(H331,1,9)</f>
        <v>Palora</v>
      </c>
      <c r="J331" s="212">
        <v>1404</v>
      </c>
      <c r="K331" s="213" t="s">
        <v>785</v>
      </c>
      <c r="L331" s="212">
        <v>140454</v>
      </c>
      <c r="N331" s="209"/>
      <c r="O331" s="209"/>
      <c r="P331" s="209"/>
      <c r="Q331" s="209"/>
      <c r="R331" s="209"/>
    </row>
    <row r="332" spans="6:18" ht="15">
      <c r="F332" s="210" t="s">
        <v>383</v>
      </c>
      <c r="G332" s="210">
        <v>14</v>
      </c>
      <c r="H332" s="210" t="s">
        <v>330</v>
      </c>
      <c r="I332" s="210" t="str">
        <f>MID(H332,1,9)</f>
        <v>Palora</v>
      </c>
      <c r="J332" s="210">
        <v>1404</v>
      </c>
      <c r="K332" s="211" t="s">
        <v>786</v>
      </c>
      <c r="L332" s="210">
        <v>140455</v>
      </c>
      <c r="N332" s="209"/>
      <c r="O332" s="209"/>
      <c r="P332" s="209"/>
      <c r="Q332" s="209"/>
      <c r="R332" s="209"/>
    </row>
    <row r="333" spans="6:18" ht="15">
      <c r="F333" s="212" t="s">
        <v>383</v>
      </c>
      <c r="G333" s="212">
        <v>14</v>
      </c>
      <c r="H333" s="212" t="s">
        <v>331</v>
      </c>
      <c r="I333" s="210" t="s">
        <v>787</v>
      </c>
      <c r="J333" s="212">
        <v>1408</v>
      </c>
      <c r="K333" s="213" t="s">
        <v>788</v>
      </c>
      <c r="L333" s="212">
        <v>140851</v>
      </c>
      <c r="N333" s="209"/>
      <c r="O333" s="209"/>
      <c r="P333" s="209"/>
      <c r="Q333" s="209"/>
      <c r="R333" s="209"/>
    </row>
    <row r="334" spans="6:18" ht="15">
      <c r="F334" s="210" t="s">
        <v>383</v>
      </c>
      <c r="G334" s="210">
        <v>14</v>
      </c>
      <c r="H334" s="210" t="s">
        <v>331</v>
      </c>
      <c r="I334" s="210" t="s">
        <v>787</v>
      </c>
      <c r="J334" s="210">
        <v>1408</v>
      </c>
      <c r="K334" s="211" t="s">
        <v>331</v>
      </c>
      <c r="L334" s="210">
        <v>140850</v>
      </c>
      <c r="N334" s="209"/>
      <c r="O334" s="209"/>
      <c r="P334" s="209"/>
      <c r="Q334" s="209"/>
      <c r="R334" s="209"/>
    </row>
    <row r="335" spans="6:18" ht="15">
      <c r="F335" s="210" t="s">
        <v>383</v>
      </c>
      <c r="G335" s="210">
        <v>14</v>
      </c>
      <c r="H335" s="210" t="s">
        <v>331</v>
      </c>
      <c r="I335" s="210" t="s">
        <v>787</v>
      </c>
      <c r="J335" s="210">
        <v>1408</v>
      </c>
      <c r="K335" s="211" t="s">
        <v>789</v>
      </c>
      <c r="L335" s="210">
        <v>140852</v>
      </c>
      <c r="N335" s="209"/>
      <c r="O335" s="209"/>
      <c r="P335" s="209"/>
      <c r="Q335" s="209"/>
      <c r="R335" s="209"/>
    </row>
    <row r="336" spans="6:18" ht="15">
      <c r="F336" s="210" t="s">
        <v>383</v>
      </c>
      <c r="G336" s="210">
        <v>14</v>
      </c>
      <c r="H336" s="210" t="s">
        <v>331</v>
      </c>
      <c r="I336" s="210" t="s">
        <v>787</v>
      </c>
      <c r="J336" s="210">
        <v>1408</v>
      </c>
      <c r="K336" s="211" t="s">
        <v>790</v>
      </c>
      <c r="L336" s="210">
        <v>140854</v>
      </c>
      <c r="N336" s="209"/>
      <c r="O336" s="209"/>
      <c r="P336" s="209"/>
      <c r="Q336" s="209"/>
      <c r="R336" s="209"/>
    </row>
    <row r="337" spans="6:18" ht="15">
      <c r="F337" s="210" t="s">
        <v>383</v>
      </c>
      <c r="G337" s="210">
        <v>14</v>
      </c>
      <c r="H337" s="210" t="s">
        <v>331</v>
      </c>
      <c r="I337" s="210" t="s">
        <v>787</v>
      </c>
      <c r="J337" s="210">
        <v>1408</v>
      </c>
      <c r="K337" s="211" t="s">
        <v>791</v>
      </c>
      <c r="L337" s="210">
        <v>140853</v>
      </c>
      <c r="N337" s="209"/>
      <c r="O337" s="209"/>
      <c r="P337" s="209"/>
      <c r="Q337" s="209"/>
      <c r="R337" s="209"/>
    </row>
    <row r="338" spans="6:18" ht="15">
      <c r="F338" s="212" t="s">
        <v>383</v>
      </c>
      <c r="G338" s="212">
        <v>14</v>
      </c>
      <c r="H338" s="212" t="s">
        <v>626</v>
      </c>
      <c r="I338" s="210" t="str">
        <f t="shared" ref="I338:I355" si="19">MID(H338,1,9)</f>
        <v>Santiago</v>
      </c>
      <c r="J338" s="212">
        <v>1405</v>
      </c>
      <c r="K338" s="213" t="s">
        <v>792</v>
      </c>
      <c r="L338" s="212">
        <v>140554</v>
      </c>
      <c r="N338" s="209"/>
      <c r="O338" s="209"/>
      <c r="P338" s="209"/>
      <c r="Q338" s="209"/>
      <c r="R338" s="209"/>
    </row>
    <row r="339" spans="6:18" ht="15">
      <c r="F339" s="210" t="s">
        <v>383</v>
      </c>
      <c r="G339" s="210">
        <v>14</v>
      </c>
      <c r="H339" s="210" t="s">
        <v>626</v>
      </c>
      <c r="I339" s="210" t="str">
        <f t="shared" si="19"/>
        <v>Santiago</v>
      </c>
      <c r="J339" s="210">
        <v>1405</v>
      </c>
      <c r="K339" s="211" t="s">
        <v>793</v>
      </c>
      <c r="L339" s="210">
        <v>140556</v>
      </c>
      <c r="N339" s="209"/>
      <c r="O339" s="209"/>
      <c r="P339" s="209"/>
      <c r="Q339" s="209"/>
      <c r="R339" s="209"/>
    </row>
    <row r="340" spans="6:18" ht="15">
      <c r="F340" s="212" t="s">
        <v>383</v>
      </c>
      <c r="G340" s="212">
        <v>14</v>
      </c>
      <c r="H340" s="212" t="s">
        <v>626</v>
      </c>
      <c r="I340" s="210" t="str">
        <f t="shared" si="19"/>
        <v>Santiago</v>
      </c>
      <c r="J340" s="212">
        <v>1405</v>
      </c>
      <c r="K340" s="213" t="s">
        <v>794</v>
      </c>
      <c r="L340" s="212">
        <v>140557</v>
      </c>
      <c r="N340" s="209"/>
      <c r="O340" s="209"/>
      <c r="P340" s="209"/>
      <c r="Q340" s="209"/>
      <c r="R340" s="209"/>
    </row>
    <row r="341" spans="6:18" ht="15">
      <c r="F341" s="212" t="s">
        <v>383</v>
      </c>
      <c r="G341" s="212">
        <v>14</v>
      </c>
      <c r="H341" s="212" t="s">
        <v>626</v>
      </c>
      <c r="I341" s="210" t="str">
        <f t="shared" si="19"/>
        <v>Santiago</v>
      </c>
      <c r="J341" s="212">
        <v>1405</v>
      </c>
      <c r="K341" s="213" t="s">
        <v>795</v>
      </c>
      <c r="L341" s="212">
        <v>140553</v>
      </c>
      <c r="N341" s="209"/>
      <c r="O341" s="209"/>
      <c r="P341" s="209"/>
      <c r="Q341" s="209"/>
      <c r="R341" s="209"/>
    </row>
    <row r="342" spans="6:18" ht="15">
      <c r="F342" s="212" t="s">
        <v>383</v>
      </c>
      <c r="G342" s="212">
        <v>14</v>
      </c>
      <c r="H342" s="212" t="s">
        <v>626</v>
      </c>
      <c r="I342" s="210" t="str">
        <f t="shared" si="19"/>
        <v>Santiago</v>
      </c>
      <c r="J342" s="212">
        <v>1405</v>
      </c>
      <c r="K342" s="213" t="s">
        <v>796</v>
      </c>
      <c r="L342" s="212">
        <v>140552</v>
      </c>
      <c r="N342" s="209"/>
      <c r="O342" s="209"/>
      <c r="P342" s="209"/>
      <c r="Q342" s="209"/>
      <c r="R342" s="209"/>
    </row>
    <row r="343" spans="6:18" ht="15">
      <c r="F343" s="210" t="s">
        <v>383</v>
      </c>
      <c r="G343" s="210">
        <v>14</v>
      </c>
      <c r="H343" s="210" t="s">
        <v>626</v>
      </c>
      <c r="I343" s="210" t="str">
        <f t="shared" si="19"/>
        <v>Santiago</v>
      </c>
      <c r="J343" s="210">
        <v>1405</v>
      </c>
      <c r="K343" s="211" t="s">
        <v>797</v>
      </c>
      <c r="L343" s="210">
        <v>140551</v>
      </c>
      <c r="N343" s="209"/>
      <c r="O343" s="209"/>
      <c r="P343" s="209"/>
      <c r="Q343" s="209"/>
      <c r="R343" s="209"/>
    </row>
    <row r="344" spans="6:18" ht="15">
      <c r="F344" s="212" t="s">
        <v>383</v>
      </c>
      <c r="G344" s="212">
        <v>14</v>
      </c>
      <c r="H344" s="212" t="s">
        <v>626</v>
      </c>
      <c r="I344" s="210" t="str">
        <f t="shared" si="19"/>
        <v>Santiago</v>
      </c>
      <c r="J344" s="212">
        <v>1405</v>
      </c>
      <c r="K344" s="213" t="s">
        <v>798</v>
      </c>
      <c r="L344" s="212">
        <v>140550</v>
      </c>
      <c r="N344" s="209"/>
      <c r="O344" s="209"/>
      <c r="P344" s="209"/>
      <c r="Q344" s="209"/>
      <c r="R344" s="209"/>
    </row>
    <row r="345" spans="6:18" ht="15">
      <c r="F345" s="210" t="s">
        <v>383</v>
      </c>
      <c r="G345" s="210">
        <v>14</v>
      </c>
      <c r="H345" s="210" t="s">
        <v>332</v>
      </c>
      <c r="I345" s="210" t="str">
        <f t="shared" si="19"/>
        <v>Sucúa</v>
      </c>
      <c r="J345" s="210">
        <v>1406</v>
      </c>
      <c r="K345" s="211" t="s">
        <v>332</v>
      </c>
      <c r="L345" s="210">
        <v>140650</v>
      </c>
      <c r="N345" s="209"/>
      <c r="O345" s="209"/>
      <c r="P345" s="209"/>
      <c r="Q345" s="209"/>
      <c r="R345" s="209"/>
    </row>
    <row r="346" spans="6:18" ht="15">
      <c r="F346" s="212" t="s">
        <v>383</v>
      </c>
      <c r="G346" s="212">
        <v>14</v>
      </c>
      <c r="H346" s="212" t="s">
        <v>332</v>
      </c>
      <c r="I346" s="210" t="str">
        <f t="shared" si="19"/>
        <v>Sucúa</v>
      </c>
      <c r="J346" s="212">
        <v>1406</v>
      </c>
      <c r="K346" s="213" t="s">
        <v>799</v>
      </c>
      <c r="L346" s="212">
        <v>140651</v>
      </c>
      <c r="N346" s="209"/>
      <c r="O346" s="209"/>
      <c r="P346" s="209"/>
      <c r="Q346" s="209"/>
      <c r="R346" s="209"/>
    </row>
    <row r="347" spans="6:18" ht="15">
      <c r="F347" s="210" t="s">
        <v>383</v>
      </c>
      <c r="G347" s="210">
        <v>14</v>
      </c>
      <c r="H347" s="210" t="s">
        <v>332</v>
      </c>
      <c r="I347" s="210" t="str">
        <f t="shared" si="19"/>
        <v>Sucúa</v>
      </c>
      <c r="J347" s="210">
        <v>1406</v>
      </c>
      <c r="K347" s="211" t="s">
        <v>800</v>
      </c>
      <c r="L347" s="210">
        <v>140652</v>
      </c>
      <c r="N347" s="209"/>
      <c r="O347" s="209"/>
      <c r="P347" s="209"/>
      <c r="Q347" s="209"/>
      <c r="R347" s="209"/>
    </row>
    <row r="348" spans="6:18" ht="15">
      <c r="F348" s="210" t="s">
        <v>383</v>
      </c>
      <c r="G348" s="210">
        <v>14</v>
      </c>
      <c r="H348" s="210" t="s">
        <v>332</v>
      </c>
      <c r="I348" s="210" t="str">
        <f t="shared" si="19"/>
        <v>Sucúa</v>
      </c>
      <c r="J348" s="210">
        <v>1406</v>
      </c>
      <c r="K348" s="211" t="s">
        <v>801</v>
      </c>
      <c r="L348" s="210">
        <v>140655</v>
      </c>
      <c r="N348" s="209"/>
      <c r="O348" s="209"/>
      <c r="P348" s="209"/>
      <c r="Q348" s="209"/>
      <c r="R348" s="209"/>
    </row>
    <row r="349" spans="6:18" ht="15">
      <c r="F349" s="210" t="s">
        <v>383</v>
      </c>
      <c r="G349" s="210">
        <v>14</v>
      </c>
      <c r="H349" s="210" t="s">
        <v>333</v>
      </c>
      <c r="I349" s="210" t="str">
        <f t="shared" si="19"/>
        <v>Taisha</v>
      </c>
      <c r="J349" s="210">
        <v>1409</v>
      </c>
      <c r="K349" s="211" t="s">
        <v>802</v>
      </c>
      <c r="L349" s="210">
        <v>140953</v>
      </c>
      <c r="N349" s="209"/>
      <c r="O349" s="209"/>
      <c r="P349" s="209"/>
      <c r="Q349" s="209"/>
      <c r="R349" s="209"/>
    </row>
    <row r="350" spans="6:18" ht="15">
      <c r="F350" s="212" t="s">
        <v>383</v>
      </c>
      <c r="G350" s="212">
        <v>14</v>
      </c>
      <c r="H350" s="212" t="s">
        <v>333</v>
      </c>
      <c r="I350" s="210" t="str">
        <f t="shared" si="19"/>
        <v>Taisha</v>
      </c>
      <c r="J350" s="212">
        <v>1409</v>
      </c>
      <c r="K350" s="213" t="s">
        <v>803</v>
      </c>
      <c r="L350" s="212">
        <v>140952</v>
      </c>
      <c r="N350" s="209"/>
      <c r="O350" s="209"/>
      <c r="P350" s="209"/>
      <c r="Q350" s="209"/>
      <c r="R350" s="209"/>
    </row>
    <row r="351" spans="6:18" ht="15">
      <c r="F351" s="212" t="s">
        <v>383</v>
      </c>
      <c r="G351" s="212">
        <v>14</v>
      </c>
      <c r="H351" s="212" t="s">
        <v>333</v>
      </c>
      <c r="I351" s="210" t="str">
        <f t="shared" si="19"/>
        <v>Taisha</v>
      </c>
      <c r="J351" s="212">
        <v>1409</v>
      </c>
      <c r="K351" s="213" t="s">
        <v>804</v>
      </c>
      <c r="L351" s="212">
        <v>140954</v>
      </c>
      <c r="N351" s="209"/>
      <c r="O351" s="209"/>
      <c r="P351" s="209"/>
      <c r="Q351" s="209"/>
      <c r="R351" s="209"/>
    </row>
    <row r="352" spans="6:18" ht="15">
      <c r="F352" s="212" t="s">
        <v>383</v>
      </c>
      <c r="G352" s="212">
        <v>14</v>
      </c>
      <c r="H352" s="212" t="s">
        <v>333</v>
      </c>
      <c r="I352" s="210" t="str">
        <f t="shared" si="19"/>
        <v>Taisha</v>
      </c>
      <c r="J352" s="212">
        <v>1409</v>
      </c>
      <c r="K352" s="213" t="s">
        <v>805</v>
      </c>
      <c r="L352" s="212">
        <v>140951</v>
      </c>
      <c r="N352" s="209"/>
      <c r="O352" s="209"/>
      <c r="P352" s="209"/>
      <c r="Q352" s="209"/>
      <c r="R352" s="209"/>
    </row>
    <row r="353" spans="6:18" ht="15">
      <c r="F353" s="212" t="s">
        <v>383</v>
      </c>
      <c r="G353" s="212">
        <v>14</v>
      </c>
      <c r="H353" s="212" t="s">
        <v>333</v>
      </c>
      <c r="I353" s="210" t="str">
        <f t="shared" si="19"/>
        <v>Taisha</v>
      </c>
      <c r="J353" s="212">
        <v>1409</v>
      </c>
      <c r="K353" s="213" t="s">
        <v>333</v>
      </c>
      <c r="L353" s="212">
        <v>140950</v>
      </c>
      <c r="N353" s="209"/>
      <c r="O353" s="209"/>
      <c r="P353" s="209"/>
      <c r="Q353" s="209"/>
      <c r="R353" s="209"/>
    </row>
    <row r="354" spans="6:18" ht="15">
      <c r="F354" s="210" t="s">
        <v>383</v>
      </c>
      <c r="G354" s="210">
        <v>14</v>
      </c>
      <c r="H354" s="210" t="s">
        <v>630</v>
      </c>
      <c r="I354" s="210" t="str">
        <f t="shared" si="19"/>
        <v>Tiwintza</v>
      </c>
      <c r="J354" s="210">
        <v>1412</v>
      </c>
      <c r="K354" s="211" t="s">
        <v>626</v>
      </c>
      <c r="L354" s="210">
        <v>141250</v>
      </c>
      <c r="N354" s="209"/>
      <c r="O354" s="209"/>
      <c r="P354" s="209"/>
      <c r="Q354" s="209"/>
      <c r="R354" s="209"/>
    </row>
    <row r="355" spans="6:18" ht="15">
      <c r="F355" s="212" t="s">
        <v>383</v>
      </c>
      <c r="G355" s="212">
        <v>14</v>
      </c>
      <c r="H355" s="212" t="s">
        <v>630</v>
      </c>
      <c r="I355" s="210" t="str">
        <f t="shared" si="19"/>
        <v>Tiwintza</v>
      </c>
      <c r="J355" s="212">
        <v>1412</v>
      </c>
      <c r="K355" s="213" t="s">
        <v>806</v>
      </c>
      <c r="L355" s="212">
        <v>141251</v>
      </c>
      <c r="N355" s="209"/>
      <c r="O355" s="209"/>
      <c r="P355" s="209"/>
      <c r="Q355" s="209"/>
      <c r="R355" s="209"/>
    </row>
    <row r="356" spans="6:18" ht="15">
      <c r="F356" s="212"/>
      <c r="G356" s="212"/>
      <c r="H356" s="212"/>
      <c r="I356" s="210"/>
      <c r="J356" s="212"/>
      <c r="K356" s="213"/>
      <c r="L356" s="212"/>
      <c r="N356" s="209"/>
      <c r="O356" s="209"/>
      <c r="P356" s="209"/>
      <c r="Q356" s="209"/>
      <c r="R356" s="209"/>
    </row>
    <row r="357" spans="6:18" ht="15">
      <c r="F357" s="210" t="s">
        <v>188</v>
      </c>
      <c r="G357" s="210">
        <v>13</v>
      </c>
      <c r="H357" s="210" t="s">
        <v>323</v>
      </c>
      <c r="I357" s="214" t="s">
        <v>807</v>
      </c>
      <c r="J357" s="210">
        <v>1316</v>
      </c>
      <c r="K357" s="211" t="s">
        <v>491</v>
      </c>
      <c r="L357" s="210">
        <v>131651</v>
      </c>
      <c r="N357" s="209"/>
      <c r="O357" s="209"/>
      <c r="P357" s="209"/>
      <c r="Q357" s="209"/>
      <c r="R357" s="209"/>
    </row>
    <row r="358" spans="6:18" ht="15">
      <c r="F358" s="212" t="s">
        <v>188</v>
      </c>
      <c r="G358" s="212">
        <v>13</v>
      </c>
      <c r="H358" s="212" t="s">
        <v>323</v>
      </c>
      <c r="I358" s="214" t="s">
        <v>807</v>
      </c>
      <c r="J358" s="212">
        <v>1316</v>
      </c>
      <c r="K358" s="213" t="s">
        <v>808</v>
      </c>
      <c r="L358" s="212">
        <v>131652</v>
      </c>
      <c r="N358" s="209"/>
      <c r="O358" s="209"/>
      <c r="P358" s="209"/>
      <c r="Q358" s="209"/>
      <c r="R358" s="209"/>
    </row>
    <row r="359" spans="6:18" ht="15">
      <c r="F359" s="210" t="s">
        <v>188</v>
      </c>
      <c r="G359" s="210">
        <v>13</v>
      </c>
      <c r="H359" s="210" t="s">
        <v>323</v>
      </c>
      <c r="I359" s="214" t="s">
        <v>807</v>
      </c>
      <c r="J359" s="210">
        <v>1316</v>
      </c>
      <c r="K359" s="211" t="s">
        <v>809</v>
      </c>
      <c r="L359" s="210">
        <v>131653</v>
      </c>
      <c r="N359" s="209"/>
      <c r="O359" s="209"/>
      <c r="P359" s="209"/>
      <c r="Q359" s="209"/>
      <c r="R359" s="209"/>
    </row>
    <row r="360" spans="6:18" ht="15">
      <c r="F360" s="210" t="s">
        <v>188</v>
      </c>
      <c r="G360" s="210">
        <v>13</v>
      </c>
      <c r="H360" s="212" t="s">
        <v>323</v>
      </c>
      <c r="I360" s="214" t="s">
        <v>807</v>
      </c>
      <c r="J360" s="210">
        <v>1316</v>
      </c>
      <c r="K360" s="211" t="s">
        <v>321</v>
      </c>
      <c r="L360" s="210">
        <v>131650</v>
      </c>
      <c r="N360" s="209"/>
      <c r="O360" s="209"/>
      <c r="P360" s="209"/>
      <c r="Q360" s="209"/>
      <c r="R360" s="209"/>
    </row>
    <row r="361" spans="6:18" ht="15">
      <c r="F361" s="212" t="s">
        <v>188</v>
      </c>
      <c r="G361" s="212">
        <v>13</v>
      </c>
      <c r="H361" s="212" t="s">
        <v>167</v>
      </c>
      <c r="I361" s="210" t="s">
        <v>810</v>
      </c>
      <c r="J361" s="212">
        <v>1302</v>
      </c>
      <c r="K361" s="213" t="s">
        <v>811</v>
      </c>
      <c r="L361" s="212">
        <v>130250</v>
      </c>
      <c r="N361" s="209"/>
      <c r="O361" s="209"/>
      <c r="P361" s="209"/>
      <c r="Q361" s="209"/>
      <c r="R361" s="209"/>
    </row>
    <row r="362" spans="6:18" ht="15">
      <c r="F362" s="212" t="s">
        <v>188</v>
      </c>
      <c r="G362" s="212">
        <v>13</v>
      </c>
      <c r="H362" s="212" t="s">
        <v>167</v>
      </c>
      <c r="I362" s="210" t="s">
        <v>810</v>
      </c>
      <c r="J362" s="212">
        <v>1302</v>
      </c>
      <c r="K362" s="213" t="s">
        <v>812</v>
      </c>
      <c r="L362" s="212">
        <v>130251</v>
      </c>
      <c r="N362" s="209"/>
      <c r="O362" s="209"/>
      <c r="P362" s="209"/>
      <c r="Q362" s="209"/>
      <c r="R362" s="209"/>
    </row>
    <row r="363" spans="6:18" ht="15">
      <c r="F363" s="210" t="s">
        <v>188</v>
      </c>
      <c r="G363" s="210">
        <v>13</v>
      </c>
      <c r="H363" s="210" t="s">
        <v>167</v>
      </c>
      <c r="I363" s="210" t="s">
        <v>810</v>
      </c>
      <c r="J363" s="210">
        <v>1302</v>
      </c>
      <c r="K363" s="211" t="s">
        <v>813</v>
      </c>
      <c r="L363" s="210">
        <v>130252</v>
      </c>
      <c r="N363" s="209"/>
      <c r="O363" s="209"/>
      <c r="P363" s="209"/>
      <c r="Q363" s="209"/>
      <c r="R363" s="209"/>
    </row>
    <row r="364" spans="6:18" ht="15">
      <c r="F364" s="212" t="s">
        <v>188</v>
      </c>
      <c r="G364" s="212">
        <v>13</v>
      </c>
      <c r="H364" s="212" t="s">
        <v>305</v>
      </c>
      <c r="I364" s="210" t="str">
        <f t="shared" ref="I364:I371" si="20">MID(H364,1,9)</f>
        <v>Chone</v>
      </c>
      <c r="J364" s="212">
        <v>1303</v>
      </c>
      <c r="K364" s="213" t="s">
        <v>814</v>
      </c>
      <c r="L364" s="212">
        <v>130352</v>
      </c>
      <c r="N364" s="209"/>
      <c r="O364" s="209"/>
      <c r="P364" s="209"/>
      <c r="Q364" s="209"/>
      <c r="R364" s="209"/>
    </row>
    <row r="365" spans="6:18" ht="15">
      <c r="F365" s="210" t="s">
        <v>188</v>
      </c>
      <c r="G365" s="210">
        <v>13</v>
      </c>
      <c r="H365" s="210" t="s">
        <v>305</v>
      </c>
      <c r="I365" s="210" t="str">
        <f t="shared" si="20"/>
        <v>Chone</v>
      </c>
      <c r="J365" s="210">
        <v>1303</v>
      </c>
      <c r="K365" s="211" t="s">
        <v>815</v>
      </c>
      <c r="L365" s="210">
        <v>130354</v>
      </c>
      <c r="N365" s="209"/>
      <c r="O365" s="209"/>
      <c r="P365" s="209"/>
      <c r="Q365" s="209"/>
      <c r="R365" s="209"/>
    </row>
    <row r="366" spans="6:18" ht="15">
      <c r="F366" s="212" t="s">
        <v>188</v>
      </c>
      <c r="G366" s="212">
        <v>13</v>
      </c>
      <c r="H366" s="212" t="s">
        <v>305</v>
      </c>
      <c r="I366" s="210" t="str">
        <f t="shared" si="20"/>
        <v>Chone</v>
      </c>
      <c r="J366" s="212">
        <v>1303</v>
      </c>
      <c r="K366" s="213" t="s">
        <v>305</v>
      </c>
      <c r="L366" s="212">
        <v>130350</v>
      </c>
      <c r="N366" s="209"/>
      <c r="O366" s="209"/>
      <c r="P366" s="209"/>
      <c r="Q366" s="209"/>
      <c r="R366" s="209"/>
    </row>
    <row r="367" spans="6:18" ht="15">
      <c r="F367" s="210" t="s">
        <v>188</v>
      </c>
      <c r="G367" s="210">
        <v>13</v>
      </c>
      <c r="H367" s="210" t="s">
        <v>305</v>
      </c>
      <c r="I367" s="210" t="str">
        <f t="shared" si="20"/>
        <v>Chone</v>
      </c>
      <c r="J367" s="210">
        <v>1303</v>
      </c>
      <c r="K367" s="211" t="s">
        <v>816</v>
      </c>
      <c r="L367" s="210">
        <v>130351</v>
      </c>
      <c r="N367" s="209"/>
      <c r="O367" s="209"/>
      <c r="P367" s="209"/>
      <c r="Q367" s="209"/>
      <c r="R367" s="209"/>
    </row>
    <row r="368" spans="6:18" ht="15">
      <c r="F368" s="212" t="s">
        <v>188</v>
      </c>
      <c r="G368" s="212">
        <v>13</v>
      </c>
      <c r="H368" s="212" t="s">
        <v>305</v>
      </c>
      <c r="I368" s="210" t="str">
        <f t="shared" si="20"/>
        <v>Chone</v>
      </c>
      <c r="J368" s="212">
        <v>1303</v>
      </c>
      <c r="K368" s="213" t="s">
        <v>817</v>
      </c>
      <c r="L368" s="212">
        <v>130353</v>
      </c>
      <c r="N368" s="209"/>
      <c r="O368" s="209"/>
      <c r="P368" s="209"/>
      <c r="Q368" s="209"/>
      <c r="R368" s="209"/>
    </row>
    <row r="369" spans="6:18" ht="15">
      <c r="F369" s="210" t="s">
        <v>188</v>
      </c>
      <c r="G369" s="210">
        <v>13</v>
      </c>
      <c r="H369" s="210" t="s">
        <v>305</v>
      </c>
      <c r="I369" s="210" t="str">
        <f t="shared" si="20"/>
        <v>Chone</v>
      </c>
      <c r="J369" s="210">
        <v>1303</v>
      </c>
      <c r="K369" s="211" t="s">
        <v>245</v>
      </c>
      <c r="L369" s="210">
        <v>130355</v>
      </c>
      <c r="N369" s="209"/>
      <c r="O369" s="209"/>
      <c r="P369" s="209"/>
      <c r="Q369" s="209"/>
      <c r="R369" s="209"/>
    </row>
    <row r="370" spans="6:18" ht="15">
      <c r="F370" s="212" t="s">
        <v>188</v>
      </c>
      <c r="G370" s="212">
        <v>13</v>
      </c>
      <c r="H370" s="212" t="s">
        <v>305</v>
      </c>
      <c r="I370" s="210" t="str">
        <f t="shared" si="20"/>
        <v>Chone</v>
      </c>
      <c r="J370" s="212">
        <v>1303</v>
      </c>
      <c r="K370" s="213" t="s">
        <v>818</v>
      </c>
      <c r="L370" s="212">
        <v>130356</v>
      </c>
      <c r="N370" s="209"/>
      <c r="O370" s="209"/>
      <c r="P370" s="209"/>
      <c r="Q370" s="209"/>
      <c r="R370" s="209"/>
    </row>
    <row r="371" spans="6:18" ht="15">
      <c r="F371" s="210" t="s">
        <v>188</v>
      </c>
      <c r="G371" s="210">
        <v>13</v>
      </c>
      <c r="H371" s="210" t="s">
        <v>305</v>
      </c>
      <c r="I371" s="210" t="str">
        <f t="shared" si="20"/>
        <v>Chone</v>
      </c>
      <c r="J371" s="210">
        <v>1303</v>
      </c>
      <c r="K371" s="211" t="s">
        <v>625</v>
      </c>
      <c r="L371" s="210">
        <v>130357</v>
      </c>
      <c r="N371" s="209"/>
      <c r="O371" s="209"/>
      <c r="P371" s="209"/>
      <c r="Q371" s="209"/>
      <c r="R371" s="209"/>
    </row>
    <row r="372" spans="6:18" ht="15">
      <c r="F372" s="210" t="s">
        <v>188</v>
      </c>
      <c r="G372" s="210">
        <v>13</v>
      </c>
      <c r="H372" s="210" t="s">
        <v>306</v>
      </c>
      <c r="I372" s="210" t="s">
        <v>819</v>
      </c>
      <c r="J372" s="210">
        <v>1304</v>
      </c>
      <c r="K372" s="211" t="s">
        <v>820</v>
      </c>
      <c r="L372" s="210">
        <v>130452</v>
      </c>
      <c r="N372" s="209"/>
      <c r="O372" s="209"/>
      <c r="P372" s="209"/>
      <c r="Q372" s="209"/>
      <c r="R372" s="209"/>
    </row>
    <row r="373" spans="6:18" ht="15">
      <c r="F373" s="210" t="s">
        <v>188</v>
      </c>
      <c r="G373" s="210">
        <v>13</v>
      </c>
      <c r="H373" s="210" t="s">
        <v>306</v>
      </c>
      <c r="I373" s="210" t="s">
        <v>819</v>
      </c>
      <c r="J373" s="210">
        <v>1304</v>
      </c>
      <c r="K373" s="211" t="s">
        <v>821</v>
      </c>
      <c r="L373" s="210">
        <v>130451</v>
      </c>
      <c r="N373" s="209"/>
      <c r="O373" s="209"/>
      <c r="P373" s="209"/>
      <c r="Q373" s="209"/>
      <c r="R373" s="209"/>
    </row>
    <row r="374" spans="6:18" ht="15">
      <c r="F374" s="212" t="s">
        <v>188</v>
      </c>
      <c r="G374" s="212">
        <v>13</v>
      </c>
      <c r="H374" s="212" t="s">
        <v>306</v>
      </c>
      <c r="I374" s="210" t="s">
        <v>819</v>
      </c>
      <c r="J374" s="212">
        <v>1304</v>
      </c>
      <c r="K374" s="213" t="s">
        <v>306</v>
      </c>
      <c r="L374" s="212">
        <v>130450</v>
      </c>
      <c r="N374" s="209"/>
      <c r="O374" s="209"/>
      <c r="P374" s="209"/>
      <c r="Q374" s="209"/>
      <c r="R374" s="209"/>
    </row>
    <row r="375" spans="6:18" ht="15">
      <c r="F375" s="212" t="s">
        <v>188</v>
      </c>
      <c r="G375" s="212">
        <v>13</v>
      </c>
      <c r="H375" s="212" t="s">
        <v>307</v>
      </c>
      <c r="I375" s="210" t="s">
        <v>822</v>
      </c>
      <c r="J375" s="212">
        <v>1305</v>
      </c>
      <c r="K375" s="213" t="s">
        <v>307</v>
      </c>
      <c r="L375" s="212">
        <v>130550</v>
      </c>
      <c r="N375" s="209"/>
      <c r="O375" s="209"/>
      <c r="P375" s="209"/>
      <c r="Q375" s="209"/>
      <c r="R375" s="209"/>
    </row>
    <row r="376" spans="6:18" ht="15">
      <c r="F376" s="210" t="s">
        <v>188</v>
      </c>
      <c r="G376" s="210">
        <v>13</v>
      </c>
      <c r="H376" s="210" t="s">
        <v>307</v>
      </c>
      <c r="I376" s="210" t="s">
        <v>822</v>
      </c>
      <c r="J376" s="210">
        <v>1305</v>
      </c>
      <c r="K376" s="211" t="s">
        <v>823</v>
      </c>
      <c r="L376" s="210">
        <v>130551</v>
      </c>
      <c r="N376" s="209"/>
      <c r="O376" s="209"/>
      <c r="P376" s="209"/>
      <c r="Q376" s="209"/>
      <c r="R376" s="209"/>
    </row>
    <row r="377" spans="6:18" ht="15">
      <c r="F377" s="212" t="s">
        <v>188</v>
      </c>
      <c r="G377" s="212">
        <v>13</v>
      </c>
      <c r="H377" s="212" t="s">
        <v>307</v>
      </c>
      <c r="I377" s="210" t="s">
        <v>822</v>
      </c>
      <c r="J377" s="212">
        <v>1305</v>
      </c>
      <c r="K377" s="213" t="s">
        <v>824</v>
      </c>
      <c r="L377" s="212">
        <v>130552</v>
      </c>
      <c r="N377" s="209"/>
      <c r="O377" s="209"/>
      <c r="P377" s="209"/>
      <c r="Q377" s="209"/>
      <c r="R377" s="209"/>
    </row>
    <row r="378" spans="6:18" ht="15">
      <c r="F378" s="212" t="s">
        <v>188</v>
      </c>
      <c r="G378" s="212">
        <v>13</v>
      </c>
      <c r="H378" s="212" t="s">
        <v>308</v>
      </c>
      <c r="I378" s="210" t="str">
        <f t="shared" ref="I378:I391" si="21">MID(H378,1,9)</f>
        <v>Jama</v>
      </c>
      <c r="J378" s="212">
        <v>1320</v>
      </c>
      <c r="K378" s="213" t="s">
        <v>308</v>
      </c>
      <c r="L378" s="212">
        <v>132050</v>
      </c>
      <c r="N378" s="209"/>
      <c r="O378" s="209"/>
      <c r="P378" s="209"/>
      <c r="Q378" s="209"/>
      <c r="R378" s="209"/>
    </row>
    <row r="379" spans="6:18" ht="15">
      <c r="F379" s="210" t="s">
        <v>188</v>
      </c>
      <c r="G379" s="210">
        <v>13</v>
      </c>
      <c r="H379" s="210" t="s">
        <v>309</v>
      </c>
      <c r="I379" s="210" t="str">
        <f t="shared" si="21"/>
        <v>Jaramijó</v>
      </c>
      <c r="J379" s="210">
        <v>1321</v>
      </c>
      <c r="K379" s="211" t="s">
        <v>309</v>
      </c>
      <c r="L379" s="210">
        <v>132150</v>
      </c>
      <c r="N379" s="209"/>
      <c r="O379" s="209"/>
      <c r="P379" s="209"/>
      <c r="Q379" s="209"/>
      <c r="R379" s="209"/>
    </row>
    <row r="380" spans="6:18" ht="15">
      <c r="F380" s="210" t="s">
        <v>188</v>
      </c>
      <c r="G380" s="210">
        <v>13</v>
      </c>
      <c r="H380" s="210" t="s">
        <v>310</v>
      </c>
      <c r="I380" s="210" t="str">
        <f t="shared" si="21"/>
        <v>Jipijapa</v>
      </c>
      <c r="J380" s="210">
        <v>1306</v>
      </c>
      <c r="K380" s="211" t="s">
        <v>310</v>
      </c>
      <c r="L380" s="210">
        <v>130650</v>
      </c>
      <c r="N380" s="209"/>
      <c r="O380" s="209"/>
      <c r="P380" s="209"/>
      <c r="Q380" s="209"/>
      <c r="R380" s="209"/>
    </row>
    <row r="381" spans="6:18" ht="15">
      <c r="F381" s="212" t="s">
        <v>188</v>
      </c>
      <c r="G381" s="212">
        <v>13</v>
      </c>
      <c r="H381" s="212" t="s">
        <v>310</v>
      </c>
      <c r="I381" s="210" t="str">
        <f t="shared" si="21"/>
        <v>Jipijapa</v>
      </c>
      <c r="J381" s="212">
        <v>1306</v>
      </c>
      <c r="K381" s="213" t="s">
        <v>825</v>
      </c>
      <c r="L381" s="212">
        <v>130651</v>
      </c>
      <c r="N381" s="209"/>
      <c r="O381" s="209"/>
      <c r="P381" s="209"/>
      <c r="Q381" s="209"/>
      <c r="R381" s="209"/>
    </row>
    <row r="382" spans="6:18" ht="15">
      <c r="F382" s="210" t="s">
        <v>188</v>
      </c>
      <c r="G382" s="210">
        <v>13</v>
      </c>
      <c r="H382" s="210" t="s">
        <v>310</v>
      </c>
      <c r="I382" s="210" t="str">
        <f t="shared" si="21"/>
        <v>Jipijapa</v>
      </c>
      <c r="J382" s="210">
        <v>1306</v>
      </c>
      <c r="K382" s="211" t="s">
        <v>826</v>
      </c>
      <c r="L382" s="210">
        <v>130652</v>
      </c>
      <c r="N382" s="209"/>
      <c r="O382" s="209"/>
      <c r="P382" s="209"/>
      <c r="Q382" s="209"/>
      <c r="R382" s="209"/>
    </row>
    <row r="383" spans="6:18" ht="15">
      <c r="F383" s="212" t="s">
        <v>188</v>
      </c>
      <c r="G383" s="212">
        <v>13</v>
      </c>
      <c r="H383" s="212" t="s">
        <v>310</v>
      </c>
      <c r="I383" s="210" t="str">
        <f t="shared" si="21"/>
        <v>Jipijapa</v>
      </c>
      <c r="J383" s="212">
        <v>1306</v>
      </c>
      <c r="K383" s="213" t="s">
        <v>827</v>
      </c>
      <c r="L383" s="212">
        <v>130653</v>
      </c>
      <c r="N383" s="209"/>
      <c r="O383" s="209"/>
      <c r="P383" s="209"/>
      <c r="Q383" s="209"/>
      <c r="R383" s="209"/>
    </row>
    <row r="384" spans="6:18" ht="15">
      <c r="F384" s="210" t="s">
        <v>188</v>
      </c>
      <c r="G384" s="210">
        <v>13</v>
      </c>
      <c r="H384" s="210" t="s">
        <v>310</v>
      </c>
      <c r="I384" s="210" t="str">
        <f t="shared" si="21"/>
        <v>Jipijapa</v>
      </c>
      <c r="J384" s="210">
        <v>1306</v>
      </c>
      <c r="K384" s="211" t="s">
        <v>828</v>
      </c>
      <c r="L384" s="210">
        <v>130654</v>
      </c>
      <c r="N384" s="209"/>
      <c r="O384" s="209"/>
      <c r="P384" s="209"/>
      <c r="Q384" s="209"/>
      <c r="R384" s="209"/>
    </row>
    <row r="385" spans="6:18" ht="15">
      <c r="F385" s="212" t="s">
        <v>188</v>
      </c>
      <c r="G385" s="212">
        <v>13</v>
      </c>
      <c r="H385" s="212" t="s">
        <v>310</v>
      </c>
      <c r="I385" s="210" t="str">
        <f t="shared" si="21"/>
        <v>Jipijapa</v>
      </c>
      <c r="J385" s="212">
        <v>1306</v>
      </c>
      <c r="K385" s="213" t="s">
        <v>829</v>
      </c>
      <c r="L385" s="212">
        <v>130657</v>
      </c>
      <c r="N385" s="209"/>
      <c r="O385" s="209"/>
      <c r="P385" s="209"/>
      <c r="Q385" s="209"/>
      <c r="R385" s="209"/>
    </row>
    <row r="386" spans="6:18" ht="15">
      <c r="F386" s="210" t="s">
        <v>188</v>
      </c>
      <c r="G386" s="210">
        <v>13</v>
      </c>
      <c r="H386" s="210" t="s">
        <v>310</v>
      </c>
      <c r="I386" s="210" t="str">
        <f t="shared" si="21"/>
        <v>Jipijapa</v>
      </c>
      <c r="J386" s="210">
        <v>1306</v>
      </c>
      <c r="K386" s="211" t="s">
        <v>830</v>
      </c>
      <c r="L386" s="210">
        <v>130658</v>
      </c>
      <c r="N386" s="209"/>
      <c r="O386" s="209"/>
      <c r="P386" s="209"/>
      <c r="Q386" s="209"/>
      <c r="R386" s="209"/>
    </row>
    <row r="387" spans="6:18" ht="15">
      <c r="F387" s="210" t="s">
        <v>188</v>
      </c>
      <c r="G387" s="210">
        <v>13</v>
      </c>
      <c r="H387" s="210" t="s">
        <v>310</v>
      </c>
      <c r="I387" s="210" t="str">
        <f t="shared" si="21"/>
        <v>Jipijapa</v>
      </c>
      <c r="J387" s="210">
        <v>1306</v>
      </c>
      <c r="K387" s="211" t="s">
        <v>831</v>
      </c>
      <c r="L387" s="210">
        <v>130656</v>
      </c>
      <c r="N387" s="209"/>
      <c r="O387" s="209"/>
      <c r="P387" s="209"/>
      <c r="Q387" s="209"/>
      <c r="R387" s="209"/>
    </row>
    <row r="388" spans="6:18" ht="15">
      <c r="F388" s="212" t="s">
        <v>188</v>
      </c>
      <c r="G388" s="212">
        <v>13</v>
      </c>
      <c r="H388" s="212" t="s">
        <v>311</v>
      </c>
      <c r="I388" s="210" t="str">
        <f t="shared" si="21"/>
        <v>Junín</v>
      </c>
      <c r="J388" s="212">
        <v>1307</v>
      </c>
      <c r="K388" s="213" t="s">
        <v>311</v>
      </c>
      <c r="L388" s="212">
        <v>130750</v>
      </c>
      <c r="N388" s="209"/>
      <c r="O388" s="209"/>
      <c r="P388" s="209"/>
      <c r="Q388" s="209"/>
      <c r="R388" s="209"/>
    </row>
    <row r="389" spans="6:18" ht="15">
      <c r="F389" s="210" t="s">
        <v>188</v>
      </c>
      <c r="G389" s="210">
        <v>13</v>
      </c>
      <c r="H389" s="210" t="s">
        <v>312</v>
      </c>
      <c r="I389" s="210" t="str">
        <f t="shared" si="21"/>
        <v>Manta</v>
      </c>
      <c r="J389" s="210">
        <v>1308</v>
      </c>
      <c r="K389" s="211" t="s">
        <v>312</v>
      </c>
      <c r="L389" s="210">
        <v>130850</v>
      </c>
      <c r="N389" s="209"/>
      <c r="O389" s="209"/>
      <c r="P389" s="209"/>
      <c r="Q389" s="209"/>
      <c r="R389" s="209"/>
    </row>
    <row r="390" spans="6:18" ht="15">
      <c r="F390" s="212" t="s">
        <v>188</v>
      </c>
      <c r="G390" s="212">
        <v>13</v>
      </c>
      <c r="H390" s="212" t="s">
        <v>312</v>
      </c>
      <c r="I390" s="210" t="str">
        <f t="shared" si="21"/>
        <v>Manta</v>
      </c>
      <c r="J390" s="212">
        <v>1308</v>
      </c>
      <c r="K390" s="213" t="s">
        <v>246</v>
      </c>
      <c r="L390" s="212">
        <v>130851</v>
      </c>
      <c r="N390" s="209"/>
      <c r="O390" s="209"/>
      <c r="P390" s="209"/>
      <c r="Q390" s="209"/>
      <c r="R390" s="209"/>
    </row>
    <row r="391" spans="6:18" ht="15">
      <c r="F391" s="210" t="s">
        <v>188</v>
      </c>
      <c r="G391" s="210">
        <v>13</v>
      </c>
      <c r="H391" s="210" t="s">
        <v>312</v>
      </c>
      <c r="I391" s="210" t="str">
        <f t="shared" si="21"/>
        <v>Manta</v>
      </c>
      <c r="J391" s="210">
        <v>1308</v>
      </c>
      <c r="K391" s="211" t="s">
        <v>832</v>
      </c>
      <c r="L391" s="210">
        <v>130852</v>
      </c>
      <c r="N391" s="209"/>
      <c r="O391" s="209"/>
      <c r="P391" s="209"/>
      <c r="Q391" s="209"/>
      <c r="R391" s="209"/>
    </row>
    <row r="392" spans="6:18" ht="15">
      <c r="F392" s="210" t="s">
        <v>188</v>
      </c>
      <c r="G392" s="210">
        <v>13</v>
      </c>
      <c r="H392" s="210" t="s">
        <v>313</v>
      </c>
      <c r="I392" s="210" t="str">
        <f>MID(H392,1,12)</f>
        <v>Montecristi</v>
      </c>
      <c r="J392" s="210">
        <v>1309</v>
      </c>
      <c r="K392" s="211" t="s">
        <v>833</v>
      </c>
      <c r="L392" s="210">
        <v>130952</v>
      </c>
      <c r="N392" s="209"/>
      <c r="O392" s="209"/>
      <c r="P392" s="209"/>
      <c r="Q392" s="209"/>
      <c r="R392" s="209"/>
    </row>
    <row r="393" spans="6:18" ht="15">
      <c r="F393" s="212" t="s">
        <v>188</v>
      </c>
      <c r="G393" s="212">
        <v>13</v>
      </c>
      <c r="H393" s="212" t="s">
        <v>313</v>
      </c>
      <c r="I393" s="210" t="str">
        <f>MID(H393,1,12)</f>
        <v>Montecristi</v>
      </c>
      <c r="J393" s="212">
        <v>1309</v>
      </c>
      <c r="K393" s="213" t="s">
        <v>313</v>
      </c>
      <c r="L393" s="212">
        <v>130950</v>
      </c>
      <c r="N393" s="209"/>
      <c r="O393" s="209"/>
      <c r="P393" s="209"/>
      <c r="Q393" s="209"/>
      <c r="R393" s="209"/>
    </row>
    <row r="394" spans="6:18" ht="15">
      <c r="F394" s="212" t="s">
        <v>188</v>
      </c>
      <c r="G394" s="212">
        <v>13</v>
      </c>
      <c r="H394" s="212" t="s">
        <v>285</v>
      </c>
      <c r="I394" s="210" t="str">
        <f t="shared" ref="I394:I399" si="22">MID(H394,1,9)</f>
        <v>Olmedo</v>
      </c>
      <c r="J394" s="212">
        <v>1318</v>
      </c>
      <c r="K394" s="213" t="s">
        <v>285</v>
      </c>
      <c r="L394" s="212">
        <v>131850</v>
      </c>
      <c r="N394" s="209"/>
      <c r="O394" s="209"/>
      <c r="P394" s="209"/>
      <c r="Q394" s="209"/>
      <c r="R394" s="209"/>
    </row>
    <row r="395" spans="6:18" ht="15">
      <c r="F395" s="210" t="s">
        <v>188</v>
      </c>
      <c r="G395" s="210">
        <v>13</v>
      </c>
      <c r="H395" s="210" t="s">
        <v>314</v>
      </c>
      <c r="I395" s="210" t="str">
        <f t="shared" si="22"/>
        <v>Paján</v>
      </c>
      <c r="J395" s="210">
        <v>1310</v>
      </c>
      <c r="K395" s="211" t="s">
        <v>314</v>
      </c>
      <c r="L395" s="210">
        <v>131050</v>
      </c>
      <c r="N395" s="209"/>
      <c r="O395" s="209"/>
      <c r="P395" s="209"/>
      <c r="Q395" s="209"/>
      <c r="R395" s="209"/>
    </row>
    <row r="396" spans="6:18" ht="15">
      <c r="F396" s="212" t="s">
        <v>188</v>
      </c>
      <c r="G396" s="212">
        <v>13</v>
      </c>
      <c r="H396" s="212" t="s">
        <v>314</v>
      </c>
      <c r="I396" s="210" t="str">
        <f t="shared" si="22"/>
        <v>Paján</v>
      </c>
      <c r="J396" s="212">
        <v>1310</v>
      </c>
      <c r="K396" s="213" t="s">
        <v>834</v>
      </c>
      <c r="L396" s="212">
        <v>131054</v>
      </c>
      <c r="N396" s="209"/>
      <c r="O396" s="209"/>
      <c r="P396" s="209"/>
      <c r="Q396" s="209"/>
      <c r="R396" s="209"/>
    </row>
    <row r="397" spans="6:18" ht="15">
      <c r="F397" s="212" t="s">
        <v>188</v>
      </c>
      <c r="G397" s="212">
        <v>13</v>
      </c>
      <c r="H397" s="212" t="s">
        <v>314</v>
      </c>
      <c r="I397" s="210" t="str">
        <f t="shared" si="22"/>
        <v>Paján</v>
      </c>
      <c r="J397" s="212">
        <v>1310</v>
      </c>
      <c r="K397" s="213" t="s">
        <v>835</v>
      </c>
      <c r="L397" s="212">
        <v>131052</v>
      </c>
      <c r="N397" s="209"/>
      <c r="O397" s="209"/>
      <c r="P397" s="209"/>
      <c r="Q397" s="209"/>
      <c r="R397" s="209"/>
    </row>
    <row r="398" spans="6:18" ht="15">
      <c r="F398" s="210" t="s">
        <v>188</v>
      </c>
      <c r="G398" s="210">
        <v>13</v>
      </c>
      <c r="H398" s="210" t="s">
        <v>314</v>
      </c>
      <c r="I398" s="210" t="str">
        <f t="shared" si="22"/>
        <v>Paján</v>
      </c>
      <c r="J398" s="210">
        <v>1310</v>
      </c>
      <c r="K398" s="211" t="s">
        <v>836</v>
      </c>
      <c r="L398" s="210">
        <v>131051</v>
      </c>
      <c r="N398" s="209"/>
      <c r="O398" s="209"/>
      <c r="P398" s="209"/>
      <c r="Q398" s="209"/>
      <c r="R398" s="209"/>
    </row>
    <row r="399" spans="6:18" ht="15">
      <c r="F399" s="212" t="s">
        <v>188</v>
      </c>
      <c r="G399" s="212">
        <v>13</v>
      </c>
      <c r="H399" s="212" t="s">
        <v>314</v>
      </c>
      <c r="I399" s="210" t="str">
        <f t="shared" si="22"/>
        <v>Paján</v>
      </c>
      <c r="J399" s="212">
        <v>1310</v>
      </c>
      <c r="K399" s="213" t="s">
        <v>837</v>
      </c>
      <c r="L399" s="212">
        <v>131053</v>
      </c>
      <c r="N399" s="209"/>
      <c r="O399" s="209"/>
      <c r="P399" s="209"/>
      <c r="Q399" s="209"/>
      <c r="R399" s="209"/>
    </row>
    <row r="400" spans="6:18" ht="15">
      <c r="F400" s="212" t="s">
        <v>188</v>
      </c>
      <c r="G400" s="212">
        <v>13</v>
      </c>
      <c r="H400" s="212" t="s">
        <v>315</v>
      </c>
      <c r="I400" s="210" t="str">
        <f>MID(H400,1,10)</f>
        <v>Pedernales</v>
      </c>
      <c r="J400" s="212">
        <v>1317</v>
      </c>
      <c r="K400" s="213" t="s">
        <v>315</v>
      </c>
      <c r="L400" s="212">
        <v>131750</v>
      </c>
      <c r="N400" s="209"/>
      <c r="O400" s="209"/>
      <c r="P400" s="209"/>
      <c r="Q400" s="209"/>
      <c r="R400" s="209"/>
    </row>
    <row r="401" spans="6:18" ht="15">
      <c r="F401" s="210" t="s">
        <v>188</v>
      </c>
      <c r="G401" s="210">
        <v>13</v>
      </c>
      <c r="H401" s="210" t="s">
        <v>315</v>
      </c>
      <c r="I401" s="210" t="str">
        <f>MID(H401,1,10)</f>
        <v>Pedernales</v>
      </c>
      <c r="J401" s="210">
        <v>1317</v>
      </c>
      <c r="K401" s="211" t="s">
        <v>838</v>
      </c>
      <c r="L401" s="210">
        <v>131751</v>
      </c>
      <c r="N401" s="209"/>
      <c r="O401" s="209"/>
      <c r="P401" s="209"/>
      <c r="Q401" s="209"/>
      <c r="R401" s="209"/>
    </row>
    <row r="402" spans="6:18" ht="15">
      <c r="F402" s="212" t="s">
        <v>188</v>
      </c>
      <c r="G402" s="212">
        <v>13</v>
      </c>
      <c r="H402" s="212" t="s">
        <v>315</v>
      </c>
      <c r="I402" s="210" t="str">
        <f>MID(H402,1,10)</f>
        <v>Pedernales</v>
      </c>
      <c r="J402" s="212">
        <v>1317</v>
      </c>
      <c r="K402" s="213" t="s">
        <v>695</v>
      </c>
      <c r="L402" s="212">
        <v>131752</v>
      </c>
      <c r="N402" s="209"/>
      <c r="O402" s="209"/>
      <c r="P402" s="209"/>
      <c r="Q402" s="209"/>
      <c r="R402" s="209"/>
    </row>
    <row r="403" spans="6:18" ht="15">
      <c r="F403" s="210" t="s">
        <v>188</v>
      </c>
      <c r="G403" s="210">
        <v>13</v>
      </c>
      <c r="H403" s="210" t="s">
        <v>315</v>
      </c>
      <c r="I403" s="210" t="str">
        <f>MID(H403,1,10)</f>
        <v>Pedernales</v>
      </c>
      <c r="J403" s="210">
        <v>1317</v>
      </c>
      <c r="K403" s="211" t="s">
        <v>233</v>
      </c>
      <c r="L403" s="210">
        <v>131753</v>
      </c>
      <c r="N403" s="209"/>
      <c r="O403" s="209"/>
      <c r="P403" s="209"/>
      <c r="Q403" s="209"/>
      <c r="R403" s="209"/>
    </row>
    <row r="404" spans="6:18" ht="15">
      <c r="F404" s="212" t="s">
        <v>188</v>
      </c>
      <c r="G404" s="212">
        <v>13</v>
      </c>
      <c r="H404" s="212" t="s">
        <v>197</v>
      </c>
      <c r="I404" s="210" t="s">
        <v>839</v>
      </c>
      <c r="J404" s="212">
        <v>1311</v>
      </c>
      <c r="K404" s="213" t="s">
        <v>197</v>
      </c>
      <c r="L404" s="212">
        <v>131150</v>
      </c>
      <c r="N404" s="209"/>
      <c r="O404" s="209"/>
      <c r="P404" s="209"/>
      <c r="Q404" s="209"/>
      <c r="R404" s="209"/>
    </row>
    <row r="405" spans="6:18" ht="15">
      <c r="F405" s="212" t="s">
        <v>188</v>
      </c>
      <c r="G405" s="212">
        <v>13</v>
      </c>
      <c r="H405" s="212" t="s">
        <v>197</v>
      </c>
      <c r="I405" s="210" t="s">
        <v>839</v>
      </c>
      <c r="J405" s="212">
        <v>1311</v>
      </c>
      <c r="K405" s="213" t="s">
        <v>840</v>
      </c>
      <c r="L405" s="212">
        <v>131151</v>
      </c>
      <c r="N405" s="209"/>
      <c r="O405" s="209"/>
      <c r="P405" s="209"/>
      <c r="Q405" s="209"/>
      <c r="R405" s="209"/>
    </row>
    <row r="406" spans="6:18" ht="15">
      <c r="F406" s="210" t="s">
        <v>188</v>
      </c>
      <c r="G406" s="210">
        <v>13</v>
      </c>
      <c r="H406" s="210" t="s">
        <v>197</v>
      </c>
      <c r="I406" s="210" t="s">
        <v>839</v>
      </c>
      <c r="J406" s="210">
        <v>1311</v>
      </c>
      <c r="K406" s="211" t="s">
        <v>841</v>
      </c>
      <c r="L406" s="210">
        <v>131152</v>
      </c>
      <c r="N406" s="209"/>
      <c r="O406" s="209"/>
      <c r="P406" s="209"/>
      <c r="Q406" s="209"/>
      <c r="R406" s="209"/>
    </row>
    <row r="407" spans="6:18" ht="15">
      <c r="F407" s="210" t="s">
        <v>188</v>
      </c>
      <c r="G407" s="210">
        <v>13</v>
      </c>
      <c r="H407" s="210" t="s">
        <v>316</v>
      </c>
      <c r="I407" s="210" t="str">
        <f>MID(H407,1,10)</f>
        <v>Portoviejo</v>
      </c>
      <c r="J407" s="210">
        <v>1301</v>
      </c>
      <c r="K407" s="211" t="s">
        <v>316</v>
      </c>
      <c r="L407" s="210">
        <v>130150</v>
      </c>
      <c r="N407" s="209"/>
      <c r="O407" s="209"/>
      <c r="P407" s="209"/>
      <c r="Q407" s="209"/>
      <c r="R407" s="209"/>
    </row>
    <row r="408" spans="6:18" ht="15">
      <c r="F408" s="212" t="s">
        <v>188</v>
      </c>
      <c r="G408" s="212">
        <v>13</v>
      </c>
      <c r="H408" s="212" t="s">
        <v>316</v>
      </c>
      <c r="I408" s="210" t="str">
        <f t="shared" ref="I408:I414" si="23">MID(H408,1,10)</f>
        <v>Portoviejo</v>
      </c>
      <c r="J408" s="212">
        <v>1301</v>
      </c>
      <c r="K408" s="213" t="s">
        <v>842</v>
      </c>
      <c r="L408" s="212">
        <v>130151</v>
      </c>
      <c r="N408" s="209"/>
      <c r="O408" s="209"/>
      <c r="P408" s="209"/>
      <c r="Q408" s="209"/>
      <c r="R408" s="209"/>
    </row>
    <row r="409" spans="6:18" ht="15">
      <c r="F409" s="210" t="s">
        <v>188</v>
      </c>
      <c r="G409" s="210">
        <v>13</v>
      </c>
      <c r="H409" s="210" t="s">
        <v>316</v>
      </c>
      <c r="I409" s="210" t="str">
        <f t="shared" si="23"/>
        <v>Portoviejo</v>
      </c>
      <c r="J409" s="210">
        <v>1301</v>
      </c>
      <c r="K409" s="211" t="s">
        <v>843</v>
      </c>
      <c r="L409" s="210">
        <v>130152</v>
      </c>
      <c r="N409" s="209"/>
      <c r="O409" s="209"/>
      <c r="P409" s="209"/>
      <c r="Q409" s="209"/>
      <c r="R409" s="209"/>
    </row>
    <row r="410" spans="6:18" ht="15">
      <c r="F410" s="212" t="s">
        <v>188</v>
      </c>
      <c r="G410" s="212">
        <v>13</v>
      </c>
      <c r="H410" s="212" t="s">
        <v>316</v>
      </c>
      <c r="I410" s="210" t="str">
        <f t="shared" si="23"/>
        <v>Portoviejo</v>
      </c>
      <c r="J410" s="212">
        <v>1301</v>
      </c>
      <c r="K410" s="213" t="s">
        <v>844</v>
      </c>
      <c r="L410" s="212">
        <v>130153</v>
      </c>
      <c r="N410" s="209"/>
      <c r="O410" s="209"/>
      <c r="P410" s="209"/>
      <c r="Q410" s="209"/>
      <c r="R410" s="209"/>
    </row>
    <row r="411" spans="6:18" ht="15">
      <c r="F411" s="210" t="s">
        <v>188</v>
      </c>
      <c r="G411" s="210">
        <v>13</v>
      </c>
      <c r="H411" s="210" t="s">
        <v>316</v>
      </c>
      <c r="I411" s="210" t="str">
        <f t="shared" si="23"/>
        <v>Portoviejo</v>
      </c>
      <c r="J411" s="210">
        <v>1301</v>
      </c>
      <c r="K411" s="211" t="s">
        <v>845</v>
      </c>
      <c r="L411" s="210">
        <v>130154</v>
      </c>
      <c r="N411" s="209"/>
      <c r="O411" s="209"/>
      <c r="P411" s="209"/>
      <c r="Q411" s="209"/>
      <c r="R411" s="209"/>
    </row>
    <row r="412" spans="6:18" ht="15">
      <c r="F412" s="212" t="s">
        <v>188</v>
      </c>
      <c r="G412" s="212">
        <v>13</v>
      </c>
      <c r="H412" s="212" t="s">
        <v>316</v>
      </c>
      <c r="I412" s="210" t="str">
        <f t="shared" si="23"/>
        <v>Portoviejo</v>
      </c>
      <c r="J412" s="212">
        <v>1301</v>
      </c>
      <c r="K412" s="213" t="s">
        <v>846</v>
      </c>
      <c r="L412" s="212">
        <v>130155</v>
      </c>
      <c r="N412" s="209"/>
      <c r="O412" s="209"/>
      <c r="P412" s="209"/>
      <c r="Q412" s="209"/>
      <c r="R412" s="209"/>
    </row>
    <row r="413" spans="6:18" ht="15">
      <c r="F413" s="212" t="s">
        <v>188</v>
      </c>
      <c r="G413" s="212">
        <v>13</v>
      </c>
      <c r="H413" s="212" t="s">
        <v>316</v>
      </c>
      <c r="I413" s="210" t="str">
        <f t="shared" si="23"/>
        <v>Portoviejo</v>
      </c>
      <c r="J413" s="212">
        <v>1301</v>
      </c>
      <c r="K413" s="213" t="s">
        <v>847</v>
      </c>
      <c r="L413" s="212">
        <v>130157</v>
      </c>
      <c r="N413" s="209"/>
      <c r="O413" s="209"/>
      <c r="P413" s="209"/>
      <c r="Q413" s="209"/>
      <c r="R413" s="209"/>
    </row>
    <row r="414" spans="6:18" ht="15">
      <c r="F414" s="210" t="s">
        <v>188</v>
      </c>
      <c r="G414" s="210">
        <v>13</v>
      </c>
      <c r="H414" s="210" t="s">
        <v>316</v>
      </c>
      <c r="I414" s="210" t="str">
        <f t="shared" si="23"/>
        <v>Portoviejo</v>
      </c>
      <c r="J414" s="210">
        <v>1301</v>
      </c>
      <c r="K414" s="211" t="s">
        <v>848</v>
      </c>
      <c r="L414" s="210">
        <v>130156</v>
      </c>
      <c r="N414" s="209"/>
      <c r="O414" s="209"/>
      <c r="P414" s="209"/>
      <c r="Q414" s="209"/>
      <c r="R414" s="209"/>
    </row>
    <row r="415" spans="6:18" ht="15">
      <c r="F415" s="212" t="s">
        <v>188</v>
      </c>
      <c r="G415" s="212">
        <v>13</v>
      </c>
      <c r="H415" s="212" t="s">
        <v>317</v>
      </c>
      <c r="I415" s="210" t="s">
        <v>849</v>
      </c>
      <c r="J415" s="212">
        <v>1319</v>
      </c>
      <c r="K415" s="213" t="s">
        <v>850</v>
      </c>
      <c r="L415" s="212">
        <v>131952</v>
      </c>
      <c r="N415" s="209"/>
      <c r="O415" s="209"/>
      <c r="P415" s="209"/>
      <c r="Q415" s="209"/>
      <c r="R415" s="209"/>
    </row>
    <row r="416" spans="6:18" ht="15">
      <c r="F416" s="212" t="s">
        <v>188</v>
      </c>
      <c r="G416" s="212">
        <v>13</v>
      </c>
      <c r="H416" s="212" t="s">
        <v>317</v>
      </c>
      <c r="I416" s="210" t="s">
        <v>849</v>
      </c>
      <c r="J416" s="212">
        <v>1319</v>
      </c>
      <c r="K416" s="213" t="s">
        <v>851</v>
      </c>
      <c r="L416" s="212">
        <v>131951</v>
      </c>
      <c r="N416" s="209"/>
      <c r="O416" s="209"/>
      <c r="P416" s="209"/>
      <c r="Q416" s="209"/>
      <c r="R416" s="209"/>
    </row>
    <row r="417" spans="6:18" ht="15">
      <c r="F417" s="210" t="s">
        <v>188</v>
      </c>
      <c r="G417" s="210">
        <v>13</v>
      </c>
      <c r="H417" s="210" t="s">
        <v>317</v>
      </c>
      <c r="I417" s="210" t="s">
        <v>849</v>
      </c>
      <c r="J417" s="210">
        <v>1319</v>
      </c>
      <c r="K417" s="211" t="s">
        <v>317</v>
      </c>
      <c r="L417" s="210">
        <v>131950</v>
      </c>
      <c r="N417" s="209"/>
      <c r="O417" s="209"/>
      <c r="P417" s="209"/>
      <c r="Q417" s="209"/>
      <c r="R417" s="209"/>
    </row>
    <row r="418" spans="6:18" ht="15">
      <c r="F418" s="210" t="s">
        <v>188</v>
      </c>
      <c r="G418" s="210">
        <v>13</v>
      </c>
      <c r="H418" s="210" t="s">
        <v>318</v>
      </c>
      <c r="I418" s="210" t="str">
        <f>MID(H418,1,10)</f>
        <v>Rocafuerte</v>
      </c>
      <c r="J418" s="210">
        <v>1312</v>
      </c>
      <c r="K418" s="211" t="s">
        <v>318</v>
      </c>
      <c r="L418" s="210">
        <v>131250</v>
      </c>
      <c r="N418" s="209"/>
      <c r="O418" s="209"/>
      <c r="P418" s="209"/>
      <c r="Q418" s="209"/>
      <c r="R418" s="209"/>
    </row>
    <row r="419" spans="6:18" ht="15">
      <c r="F419" s="212" t="s">
        <v>188</v>
      </c>
      <c r="G419" s="212">
        <v>13</v>
      </c>
      <c r="H419" s="212" t="s">
        <v>319</v>
      </c>
      <c r="I419" s="210" t="s">
        <v>852</v>
      </c>
      <c r="J419" s="212">
        <v>1322</v>
      </c>
      <c r="K419" s="213" t="s">
        <v>319</v>
      </c>
      <c r="L419" s="212">
        <v>132250</v>
      </c>
      <c r="N419" s="209"/>
      <c r="O419" s="209"/>
      <c r="P419" s="209"/>
      <c r="Q419" s="209"/>
      <c r="R419" s="209"/>
    </row>
    <row r="420" spans="6:18" ht="15">
      <c r="F420" s="210" t="s">
        <v>188</v>
      </c>
      <c r="G420" s="210">
        <v>13</v>
      </c>
      <c r="H420" s="210" t="s">
        <v>319</v>
      </c>
      <c r="I420" s="210" t="s">
        <v>852</v>
      </c>
      <c r="J420" s="210">
        <v>1322</v>
      </c>
      <c r="K420" s="211" t="s">
        <v>853</v>
      </c>
      <c r="L420" s="210">
        <v>132251</v>
      </c>
      <c r="N420" s="209"/>
      <c r="O420" s="209"/>
      <c r="P420" s="209"/>
      <c r="Q420" s="209"/>
      <c r="R420" s="209"/>
    </row>
    <row r="421" spans="6:18" ht="15">
      <c r="F421" s="210" t="s">
        <v>188</v>
      </c>
      <c r="G421" s="210">
        <v>13</v>
      </c>
      <c r="H421" s="210" t="s">
        <v>320</v>
      </c>
      <c r="I421" s="210" t="s">
        <v>854</v>
      </c>
      <c r="J421" s="210">
        <v>1313</v>
      </c>
      <c r="K421" s="211" t="s">
        <v>855</v>
      </c>
      <c r="L421" s="210">
        <v>131351</v>
      </c>
      <c r="N421" s="209"/>
      <c r="O421" s="209"/>
      <c r="P421" s="209"/>
      <c r="Q421" s="209"/>
      <c r="R421" s="209"/>
    </row>
    <row r="422" spans="6:18" ht="15">
      <c r="F422" s="212" t="s">
        <v>188</v>
      </c>
      <c r="G422" s="212">
        <v>13</v>
      </c>
      <c r="H422" s="212" t="s">
        <v>320</v>
      </c>
      <c r="I422" s="210" t="s">
        <v>854</v>
      </c>
      <c r="J422" s="212">
        <v>1313</v>
      </c>
      <c r="K422" s="213" t="s">
        <v>856</v>
      </c>
      <c r="L422" s="212">
        <v>131350</v>
      </c>
      <c r="N422" s="209"/>
      <c r="O422" s="209"/>
      <c r="P422" s="209"/>
      <c r="Q422" s="209"/>
      <c r="R422" s="209"/>
    </row>
    <row r="423" spans="6:18" ht="15">
      <c r="F423" s="210" t="s">
        <v>188</v>
      </c>
      <c r="G423" s="210">
        <v>13</v>
      </c>
      <c r="H423" s="210" t="s">
        <v>320</v>
      </c>
      <c r="I423" s="210" t="s">
        <v>854</v>
      </c>
      <c r="J423" s="210">
        <v>1313</v>
      </c>
      <c r="K423" s="211" t="s">
        <v>857</v>
      </c>
      <c r="L423" s="210">
        <v>131352</v>
      </c>
      <c r="N423" s="209"/>
      <c r="O423" s="209"/>
      <c r="P423" s="209"/>
      <c r="Q423" s="209"/>
      <c r="R423" s="209"/>
    </row>
    <row r="424" spans="6:18" ht="15">
      <c r="F424" s="212" t="s">
        <v>188</v>
      </c>
      <c r="G424" s="212">
        <v>13</v>
      </c>
      <c r="H424" s="212" t="s">
        <v>320</v>
      </c>
      <c r="I424" s="210" t="s">
        <v>854</v>
      </c>
      <c r="J424" s="212">
        <v>1313</v>
      </c>
      <c r="K424" s="213" t="s">
        <v>828</v>
      </c>
      <c r="L424" s="212">
        <v>131353</v>
      </c>
      <c r="N424" s="209"/>
      <c r="O424" s="209"/>
      <c r="P424" s="209"/>
      <c r="Q424" s="209"/>
      <c r="R424" s="209"/>
    </row>
    <row r="425" spans="6:18" ht="15">
      <c r="F425" s="210" t="s">
        <v>188</v>
      </c>
      <c r="G425" s="210">
        <v>13</v>
      </c>
      <c r="H425" s="210" t="s">
        <v>320</v>
      </c>
      <c r="I425" s="210" t="s">
        <v>854</v>
      </c>
      <c r="J425" s="210">
        <v>1313</v>
      </c>
      <c r="K425" s="211" t="s">
        <v>858</v>
      </c>
      <c r="L425" s="210">
        <v>131355</v>
      </c>
      <c r="N425" s="209"/>
      <c r="O425" s="209"/>
      <c r="P425" s="209"/>
      <c r="Q425" s="209"/>
      <c r="R425" s="209"/>
    </row>
    <row r="426" spans="6:18" ht="15">
      <c r="F426" s="212" t="s">
        <v>188</v>
      </c>
      <c r="G426" s="212">
        <v>13</v>
      </c>
      <c r="H426" s="212" t="s">
        <v>321</v>
      </c>
      <c r="I426" s="210" t="str">
        <f t="shared" ref="I426:I431" si="24">MID(H426,1,9)</f>
        <v>Sucre</v>
      </c>
      <c r="J426" s="212">
        <v>1314</v>
      </c>
      <c r="K426" s="213" t="s">
        <v>859</v>
      </c>
      <c r="L426" s="212">
        <v>131450</v>
      </c>
      <c r="N426" s="209"/>
      <c r="O426" s="209"/>
      <c r="P426" s="209"/>
      <c r="Q426" s="209"/>
      <c r="R426" s="209"/>
    </row>
    <row r="427" spans="6:18" ht="15">
      <c r="F427" s="210" t="s">
        <v>188</v>
      </c>
      <c r="G427" s="210">
        <v>13</v>
      </c>
      <c r="H427" s="210" t="s">
        <v>321</v>
      </c>
      <c r="I427" s="210" t="str">
        <f t="shared" si="24"/>
        <v>Sucre</v>
      </c>
      <c r="J427" s="210">
        <v>1314</v>
      </c>
      <c r="K427" s="211" t="s">
        <v>860</v>
      </c>
      <c r="L427" s="210">
        <v>131453</v>
      </c>
      <c r="N427" s="209"/>
      <c r="O427" s="209"/>
      <c r="P427" s="209"/>
      <c r="Q427" s="209"/>
      <c r="R427" s="209"/>
    </row>
    <row r="428" spans="6:18" ht="15">
      <c r="F428" s="212" t="s">
        <v>188</v>
      </c>
      <c r="G428" s="212">
        <v>13</v>
      </c>
      <c r="H428" s="212" t="s">
        <v>321</v>
      </c>
      <c r="I428" s="210" t="str">
        <f t="shared" si="24"/>
        <v>Sucre</v>
      </c>
      <c r="J428" s="212">
        <v>1314</v>
      </c>
      <c r="K428" s="213" t="s">
        <v>777</v>
      </c>
      <c r="L428" s="212">
        <v>131457</v>
      </c>
      <c r="N428" s="209"/>
      <c r="O428" s="209"/>
      <c r="P428" s="209"/>
      <c r="Q428" s="209"/>
      <c r="R428" s="209"/>
    </row>
    <row r="429" spans="6:18" ht="15">
      <c r="F429" s="210" t="s">
        <v>188</v>
      </c>
      <c r="G429" s="210">
        <v>13</v>
      </c>
      <c r="H429" s="210" t="s">
        <v>322</v>
      </c>
      <c r="I429" s="210" t="str">
        <f t="shared" si="24"/>
        <v>Tosagua</v>
      </c>
      <c r="J429" s="210">
        <v>1315</v>
      </c>
      <c r="K429" s="211" t="s">
        <v>861</v>
      </c>
      <c r="L429" s="210">
        <v>131552</v>
      </c>
      <c r="N429" s="209"/>
      <c r="O429" s="209"/>
      <c r="P429" s="209"/>
      <c r="Q429" s="209"/>
      <c r="R429" s="209"/>
    </row>
    <row r="430" spans="6:18" ht="15">
      <c r="F430" s="210" t="s">
        <v>188</v>
      </c>
      <c r="G430" s="210">
        <v>13</v>
      </c>
      <c r="H430" s="210" t="s">
        <v>322</v>
      </c>
      <c r="I430" s="210" t="str">
        <f t="shared" si="24"/>
        <v>Tosagua</v>
      </c>
      <c r="J430" s="210">
        <v>1315</v>
      </c>
      <c r="K430" s="211" t="s">
        <v>322</v>
      </c>
      <c r="L430" s="210">
        <v>131550</v>
      </c>
      <c r="N430" s="209"/>
      <c r="O430" s="209"/>
      <c r="P430" s="209"/>
      <c r="Q430" s="209"/>
      <c r="R430" s="209"/>
    </row>
    <row r="431" spans="6:18" ht="15">
      <c r="F431" s="212" t="s">
        <v>188</v>
      </c>
      <c r="G431" s="212">
        <v>13</v>
      </c>
      <c r="H431" s="212" t="s">
        <v>322</v>
      </c>
      <c r="I431" s="210" t="str">
        <f t="shared" si="24"/>
        <v>Tosagua</v>
      </c>
      <c r="J431" s="212">
        <v>1315</v>
      </c>
      <c r="K431" s="213" t="s">
        <v>862</v>
      </c>
      <c r="L431" s="212">
        <v>131551</v>
      </c>
      <c r="N431" s="209"/>
      <c r="O431" s="209"/>
      <c r="P431" s="209"/>
      <c r="Q431" s="209"/>
      <c r="R431" s="209"/>
    </row>
    <row r="432" spans="6:18" ht="15">
      <c r="F432" s="210"/>
      <c r="G432" s="210"/>
      <c r="H432" s="210"/>
      <c r="I432" s="210"/>
      <c r="J432" s="210"/>
      <c r="K432" s="211"/>
      <c r="L432" s="210"/>
      <c r="N432" s="209"/>
      <c r="O432" s="209"/>
      <c r="P432" s="209"/>
      <c r="Q432" s="209"/>
      <c r="R432" s="209"/>
    </row>
    <row r="433" spans="6:18" ht="15">
      <c r="F433" s="212" t="s">
        <v>384</v>
      </c>
      <c r="G433" s="212">
        <v>12</v>
      </c>
      <c r="H433" s="212" t="s">
        <v>292</v>
      </c>
      <c r="I433" s="210" t="str">
        <f t="shared" ref="I433:I440" si="25">MID(H433,1,9)</f>
        <v>Baba</v>
      </c>
      <c r="J433" s="212">
        <v>1202</v>
      </c>
      <c r="K433" s="213" t="s">
        <v>863</v>
      </c>
      <c r="L433" s="212">
        <v>120252</v>
      </c>
      <c r="N433" s="209"/>
      <c r="O433" s="209"/>
      <c r="P433" s="209"/>
      <c r="Q433" s="209"/>
      <c r="R433" s="209"/>
    </row>
    <row r="434" spans="6:18" ht="15">
      <c r="F434" s="210" t="s">
        <v>384</v>
      </c>
      <c r="G434" s="210">
        <v>12</v>
      </c>
      <c r="H434" s="210" t="s">
        <v>292</v>
      </c>
      <c r="I434" s="210" t="str">
        <f t="shared" si="25"/>
        <v>Baba</v>
      </c>
      <c r="J434" s="210">
        <v>1202</v>
      </c>
      <c r="K434" s="211" t="s">
        <v>864</v>
      </c>
      <c r="L434" s="210">
        <v>120251</v>
      </c>
      <c r="N434" s="209"/>
      <c r="O434" s="209"/>
      <c r="P434" s="209"/>
      <c r="Q434" s="209"/>
      <c r="R434" s="209"/>
    </row>
    <row r="435" spans="6:18" ht="15">
      <c r="F435" s="212" t="s">
        <v>384</v>
      </c>
      <c r="G435" s="212">
        <v>12</v>
      </c>
      <c r="H435" s="212" t="s">
        <v>292</v>
      </c>
      <c r="I435" s="210" t="str">
        <f t="shared" si="25"/>
        <v>Baba</v>
      </c>
      <c r="J435" s="212">
        <v>1202</v>
      </c>
      <c r="K435" s="213" t="s">
        <v>292</v>
      </c>
      <c r="L435" s="212">
        <v>120250</v>
      </c>
      <c r="N435" s="209"/>
      <c r="O435" s="209"/>
      <c r="P435" s="209"/>
      <c r="Q435" s="209"/>
      <c r="R435" s="209"/>
    </row>
    <row r="436" spans="6:18" ht="15">
      <c r="F436" s="210" t="s">
        <v>384</v>
      </c>
      <c r="G436" s="210">
        <v>12</v>
      </c>
      <c r="H436" s="210" t="s">
        <v>293</v>
      </c>
      <c r="I436" s="210" t="str">
        <f t="shared" si="25"/>
        <v>Babahoyo</v>
      </c>
      <c r="J436" s="210">
        <v>1201</v>
      </c>
      <c r="K436" s="211" t="s">
        <v>293</v>
      </c>
      <c r="L436" s="210">
        <v>120150</v>
      </c>
      <c r="N436" s="209"/>
      <c r="O436" s="209"/>
      <c r="P436" s="209"/>
      <c r="Q436" s="209"/>
      <c r="R436" s="209"/>
    </row>
    <row r="437" spans="6:18" ht="15">
      <c r="F437" s="210" t="s">
        <v>384</v>
      </c>
      <c r="G437" s="210">
        <v>12</v>
      </c>
      <c r="H437" s="210" t="s">
        <v>293</v>
      </c>
      <c r="I437" s="210" t="str">
        <f t="shared" si="25"/>
        <v>Babahoyo</v>
      </c>
      <c r="J437" s="210">
        <v>1201</v>
      </c>
      <c r="K437" s="211" t="s">
        <v>828</v>
      </c>
      <c r="L437" s="210">
        <v>120155</v>
      </c>
      <c r="N437" s="209"/>
      <c r="O437" s="209"/>
      <c r="P437" s="209"/>
      <c r="Q437" s="209"/>
      <c r="R437" s="209"/>
    </row>
    <row r="438" spans="6:18" ht="15">
      <c r="F438" s="212" t="s">
        <v>384</v>
      </c>
      <c r="G438" s="212">
        <v>12</v>
      </c>
      <c r="H438" s="212" t="s">
        <v>293</v>
      </c>
      <c r="I438" s="210" t="str">
        <f t="shared" si="25"/>
        <v>Babahoyo</v>
      </c>
      <c r="J438" s="212">
        <v>1201</v>
      </c>
      <c r="K438" s="213" t="s">
        <v>865</v>
      </c>
      <c r="L438" s="212">
        <v>120154</v>
      </c>
      <c r="N438" s="209"/>
      <c r="O438" s="209"/>
      <c r="P438" s="209"/>
      <c r="Q438" s="209"/>
      <c r="R438" s="209"/>
    </row>
    <row r="439" spans="6:18" ht="15">
      <c r="F439" s="210" t="s">
        <v>384</v>
      </c>
      <c r="G439" s="210">
        <v>12</v>
      </c>
      <c r="H439" s="210" t="s">
        <v>293</v>
      </c>
      <c r="I439" s="210" t="str">
        <f t="shared" si="25"/>
        <v>Babahoyo</v>
      </c>
      <c r="J439" s="210">
        <v>1201</v>
      </c>
      <c r="K439" s="211" t="s">
        <v>866</v>
      </c>
      <c r="L439" s="210">
        <v>120152</v>
      </c>
      <c r="N439" s="209"/>
      <c r="O439" s="209"/>
      <c r="P439" s="209"/>
      <c r="Q439" s="209"/>
      <c r="R439" s="209"/>
    </row>
    <row r="440" spans="6:18" ht="15">
      <c r="F440" s="212" t="s">
        <v>384</v>
      </c>
      <c r="G440" s="212">
        <v>12</v>
      </c>
      <c r="H440" s="212" t="s">
        <v>293</v>
      </c>
      <c r="I440" s="210" t="str">
        <f t="shared" si="25"/>
        <v>Babahoyo</v>
      </c>
      <c r="J440" s="212">
        <v>1201</v>
      </c>
      <c r="K440" s="213" t="s">
        <v>867</v>
      </c>
      <c r="L440" s="212">
        <v>120153</v>
      </c>
      <c r="N440" s="209"/>
      <c r="O440" s="209"/>
      <c r="P440" s="209"/>
      <c r="Q440" s="209"/>
      <c r="R440" s="209"/>
    </row>
    <row r="441" spans="6:18" ht="15">
      <c r="F441" s="210" t="s">
        <v>384</v>
      </c>
      <c r="G441" s="210">
        <v>12</v>
      </c>
      <c r="H441" s="210" t="s">
        <v>294</v>
      </c>
      <c r="I441" s="210" t="s">
        <v>868</v>
      </c>
      <c r="J441" s="210">
        <v>1210</v>
      </c>
      <c r="K441" s="211" t="s">
        <v>869</v>
      </c>
      <c r="L441" s="210">
        <v>121051</v>
      </c>
      <c r="N441" s="209"/>
      <c r="O441" s="209"/>
      <c r="P441" s="209"/>
      <c r="Q441" s="209"/>
      <c r="R441" s="209"/>
    </row>
    <row r="442" spans="6:18" ht="15">
      <c r="F442" s="212" t="s">
        <v>384</v>
      </c>
      <c r="G442" s="212">
        <v>12</v>
      </c>
      <c r="H442" s="212" t="s">
        <v>294</v>
      </c>
      <c r="I442" s="210" t="s">
        <v>868</v>
      </c>
      <c r="J442" s="212">
        <v>1210</v>
      </c>
      <c r="K442" s="213" t="s">
        <v>870</v>
      </c>
      <c r="L442" s="212">
        <v>121050</v>
      </c>
      <c r="N442" s="209"/>
      <c r="O442" s="209"/>
      <c r="P442" s="209"/>
      <c r="Q442" s="209"/>
      <c r="R442" s="209"/>
    </row>
    <row r="443" spans="6:18" ht="15">
      <c r="F443" s="210" t="s">
        <v>384</v>
      </c>
      <c r="G443" s="210">
        <v>12</v>
      </c>
      <c r="H443" s="210" t="s">
        <v>295</v>
      </c>
      <c r="I443" s="210" t="str">
        <f>MID(H443,1,9)</f>
        <v>Mocache</v>
      </c>
      <c r="J443" s="210">
        <v>1212</v>
      </c>
      <c r="K443" s="211" t="s">
        <v>295</v>
      </c>
      <c r="L443" s="210">
        <v>121250</v>
      </c>
      <c r="N443" s="209"/>
      <c r="O443" s="209"/>
      <c r="P443" s="209"/>
      <c r="Q443" s="209"/>
      <c r="R443" s="209"/>
    </row>
    <row r="444" spans="6:18" ht="15">
      <c r="F444" s="210" t="s">
        <v>384</v>
      </c>
      <c r="G444" s="210">
        <v>12</v>
      </c>
      <c r="H444" s="210" t="s">
        <v>296</v>
      </c>
      <c r="I444" s="210" t="str">
        <f>MID(H444,1,9)</f>
        <v>Montalvo</v>
      </c>
      <c r="J444" s="210">
        <v>1203</v>
      </c>
      <c r="K444" s="211" t="s">
        <v>871</v>
      </c>
      <c r="L444" s="210">
        <v>120351</v>
      </c>
      <c r="N444" s="209"/>
      <c r="O444" s="209"/>
      <c r="P444" s="209"/>
      <c r="Q444" s="209"/>
      <c r="R444" s="209"/>
    </row>
    <row r="445" spans="6:18" ht="15">
      <c r="F445" s="210" t="s">
        <v>384</v>
      </c>
      <c r="G445" s="210">
        <v>12</v>
      </c>
      <c r="H445" s="210" t="s">
        <v>296</v>
      </c>
      <c r="I445" s="210" t="str">
        <f>MID(H445,1,9)</f>
        <v>Montalvo</v>
      </c>
      <c r="J445" s="210">
        <v>1203</v>
      </c>
      <c r="K445" s="211" t="s">
        <v>296</v>
      </c>
      <c r="L445" s="210">
        <v>120350</v>
      </c>
      <c r="N445" s="209"/>
      <c r="O445" s="209"/>
      <c r="P445" s="209"/>
      <c r="Q445" s="209"/>
      <c r="R445" s="209"/>
    </row>
    <row r="446" spans="6:18" ht="15">
      <c r="F446" s="210" t="s">
        <v>384</v>
      </c>
      <c r="G446" s="210">
        <v>12</v>
      </c>
      <c r="H446" s="210" t="s">
        <v>297</v>
      </c>
      <c r="I446" s="210" t="str">
        <f>MID(H446,1,9)</f>
        <v>Palenque</v>
      </c>
      <c r="J446" s="210">
        <v>1209</v>
      </c>
      <c r="K446" s="211" t="s">
        <v>297</v>
      </c>
      <c r="L446" s="210">
        <v>120950</v>
      </c>
      <c r="N446" s="209"/>
      <c r="O446" s="209"/>
      <c r="P446" s="209"/>
      <c r="Q446" s="209"/>
      <c r="R446" s="209"/>
    </row>
    <row r="447" spans="6:18" ht="15">
      <c r="F447" s="210" t="s">
        <v>384</v>
      </c>
      <c r="G447" s="210">
        <v>12</v>
      </c>
      <c r="H447" s="210" t="s">
        <v>298</v>
      </c>
      <c r="I447" s="210" t="str">
        <f>MID(H447,1,12)</f>
        <v>Puebloviejo</v>
      </c>
      <c r="J447" s="210">
        <v>1204</v>
      </c>
      <c r="K447" s="211" t="s">
        <v>872</v>
      </c>
      <c r="L447" s="210">
        <v>120451</v>
      </c>
      <c r="N447" s="209"/>
      <c r="O447" s="209"/>
      <c r="P447" s="209"/>
      <c r="Q447" s="209"/>
      <c r="R447" s="209"/>
    </row>
    <row r="448" spans="6:18" ht="15">
      <c r="F448" s="212" t="s">
        <v>384</v>
      </c>
      <c r="G448" s="212">
        <v>12</v>
      </c>
      <c r="H448" s="212" t="s">
        <v>298</v>
      </c>
      <c r="I448" s="210" t="str">
        <f>MID(H448,1,12)</f>
        <v>Puebloviejo</v>
      </c>
      <c r="J448" s="212">
        <v>1204</v>
      </c>
      <c r="K448" s="213" t="s">
        <v>298</v>
      </c>
      <c r="L448" s="212">
        <v>120450</v>
      </c>
      <c r="N448" s="209"/>
      <c r="O448" s="209"/>
      <c r="P448" s="209"/>
      <c r="Q448" s="209"/>
      <c r="R448" s="209"/>
    </row>
    <row r="449" spans="6:18" ht="15">
      <c r="F449" s="212" t="s">
        <v>384</v>
      </c>
      <c r="G449" s="212">
        <v>12</v>
      </c>
      <c r="H449" s="212" t="s">
        <v>298</v>
      </c>
      <c r="I449" s="210" t="str">
        <f>MID(H449,1,12)</f>
        <v>Puebloviejo</v>
      </c>
      <c r="J449" s="212">
        <v>1204</v>
      </c>
      <c r="K449" s="213" t="s">
        <v>873</v>
      </c>
      <c r="L449" s="212">
        <v>120452</v>
      </c>
      <c r="N449" s="209"/>
      <c r="O449" s="209"/>
      <c r="P449" s="209"/>
      <c r="Q449" s="209"/>
      <c r="R449" s="209"/>
    </row>
    <row r="450" spans="6:18" ht="15">
      <c r="F450" s="212" t="s">
        <v>384</v>
      </c>
      <c r="G450" s="212">
        <v>12</v>
      </c>
      <c r="H450" s="212" t="s">
        <v>299</v>
      </c>
      <c r="I450" s="210" t="str">
        <f>MID(H450,1,9)</f>
        <v>Quevedo</v>
      </c>
      <c r="J450" s="212">
        <v>1205</v>
      </c>
      <c r="K450" s="213" t="s">
        <v>670</v>
      </c>
      <c r="L450" s="212">
        <v>120555</v>
      </c>
      <c r="N450" s="209"/>
      <c r="O450" s="209"/>
      <c r="P450" s="209"/>
      <c r="Q450" s="209"/>
      <c r="R450" s="209"/>
    </row>
    <row r="451" spans="6:18" ht="15">
      <c r="F451" s="212" t="s">
        <v>384</v>
      </c>
      <c r="G451" s="212">
        <v>12</v>
      </c>
      <c r="H451" s="212" t="s">
        <v>299</v>
      </c>
      <c r="I451" s="210" t="str">
        <f>MID(H451,1,9)</f>
        <v>Quevedo</v>
      </c>
      <c r="J451" s="212">
        <v>1205</v>
      </c>
      <c r="K451" s="213" t="s">
        <v>299</v>
      </c>
      <c r="L451" s="212">
        <v>120550</v>
      </c>
      <c r="N451" s="209"/>
      <c r="O451" s="209"/>
      <c r="P451" s="209"/>
      <c r="Q451" s="209"/>
      <c r="R451" s="209"/>
    </row>
    <row r="452" spans="6:18" ht="15">
      <c r="F452" s="210" t="s">
        <v>384</v>
      </c>
      <c r="G452" s="210">
        <v>12</v>
      </c>
      <c r="H452" s="210" t="s">
        <v>299</v>
      </c>
      <c r="I452" s="210" t="str">
        <f>MID(H452,1,9)</f>
        <v>Quevedo</v>
      </c>
      <c r="J452" s="210">
        <v>1205</v>
      </c>
      <c r="K452" s="211" t="s">
        <v>710</v>
      </c>
      <c r="L452" s="210">
        <v>120553</v>
      </c>
      <c r="N452" s="209"/>
      <c r="O452" s="209"/>
      <c r="P452" s="209"/>
      <c r="Q452" s="209"/>
      <c r="R452" s="209"/>
    </row>
    <row r="453" spans="6:18" ht="15">
      <c r="F453" s="210" t="s">
        <v>384</v>
      </c>
      <c r="G453" s="210">
        <v>12</v>
      </c>
      <c r="H453" s="210" t="s">
        <v>300</v>
      </c>
      <c r="I453" s="210" t="str">
        <f>MID(H453,1,10)</f>
        <v>Quinsaloma</v>
      </c>
      <c r="J453" s="210">
        <v>1213</v>
      </c>
      <c r="K453" s="211" t="s">
        <v>300</v>
      </c>
      <c r="L453" s="210">
        <v>121350</v>
      </c>
      <c r="N453" s="209"/>
      <c r="O453" s="209"/>
      <c r="P453" s="209"/>
      <c r="Q453" s="209"/>
      <c r="R453" s="209"/>
    </row>
    <row r="454" spans="6:18" ht="15">
      <c r="F454" s="212" t="s">
        <v>384</v>
      </c>
      <c r="G454" s="212">
        <v>12</v>
      </c>
      <c r="H454" s="212" t="s">
        <v>301</v>
      </c>
      <c r="I454" s="210" t="str">
        <f t="shared" ref="I454:I462" si="26">MID(H454,1,9)</f>
        <v>Urdaneta</v>
      </c>
      <c r="J454" s="212">
        <v>1206</v>
      </c>
      <c r="K454" s="213" t="s">
        <v>874</v>
      </c>
      <c r="L454" s="212">
        <v>120650</v>
      </c>
      <c r="N454" s="209"/>
      <c r="O454" s="209"/>
      <c r="P454" s="209"/>
      <c r="Q454" s="209"/>
      <c r="R454" s="209"/>
    </row>
    <row r="455" spans="6:18" ht="15">
      <c r="F455" s="212" t="s">
        <v>384</v>
      </c>
      <c r="G455" s="212">
        <v>12</v>
      </c>
      <c r="H455" s="212" t="s">
        <v>301</v>
      </c>
      <c r="I455" s="210" t="str">
        <f t="shared" si="26"/>
        <v>Urdaneta</v>
      </c>
      <c r="J455" s="212">
        <v>1206</v>
      </c>
      <c r="K455" s="213" t="s">
        <v>818</v>
      </c>
      <c r="L455" s="212">
        <v>120651</v>
      </c>
      <c r="N455" s="209"/>
      <c r="O455" s="209"/>
      <c r="P455" s="209"/>
      <c r="Q455" s="209"/>
      <c r="R455" s="209"/>
    </row>
    <row r="456" spans="6:18" ht="15">
      <c r="F456" s="212" t="s">
        <v>384</v>
      </c>
      <c r="G456" s="212">
        <v>12</v>
      </c>
      <c r="H456" s="212" t="s">
        <v>302</v>
      </c>
      <c r="I456" s="210" t="str">
        <f t="shared" si="26"/>
        <v>Valencia</v>
      </c>
      <c r="J456" s="212">
        <v>1211</v>
      </c>
      <c r="K456" s="213" t="s">
        <v>302</v>
      </c>
      <c r="L456" s="212">
        <v>121150</v>
      </c>
      <c r="N456" s="209"/>
      <c r="O456" s="209"/>
      <c r="P456" s="209"/>
      <c r="Q456" s="209"/>
      <c r="R456" s="209"/>
    </row>
    <row r="457" spans="6:18" ht="15">
      <c r="F457" s="210" t="s">
        <v>384</v>
      </c>
      <c r="G457" s="210">
        <v>12</v>
      </c>
      <c r="H457" s="210" t="s">
        <v>303</v>
      </c>
      <c r="I457" s="210" t="str">
        <f t="shared" si="26"/>
        <v>Ventanas</v>
      </c>
      <c r="J457" s="210">
        <v>1207</v>
      </c>
      <c r="K457" s="211" t="s">
        <v>303</v>
      </c>
      <c r="L457" s="210">
        <v>120750</v>
      </c>
      <c r="N457" s="209"/>
      <c r="O457" s="209"/>
      <c r="P457" s="209"/>
      <c r="Q457" s="209"/>
      <c r="R457" s="209"/>
    </row>
    <row r="458" spans="6:18" ht="15">
      <c r="F458" s="212" t="s">
        <v>384</v>
      </c>
      <c r="G458" s="212">
        <v>12</v>
      </c>
      <c r="H458" s="212" t="s">
        <v>303</v>
      </c>
      <c r="I458" s="210" t="str">
        <f t="shared" si="26"/>
        <v>Ventanas</v>
      </c>
      <c r="J458" s="212">
        <v>1207</v>
      </c>
      <c r="K458" s="213" t="s">
        <v>875</v>
      </c>
      <c r="L458" s="212">
        <v>120754</v>
      </c>
      <c r="N458" s="209"/>
      <c r="O458" s="209"/>
      <c r="P458" s="209"/>
      <c r="Q458" s="209"/>
      <c r="R458" s="209"/>
    </row>
    <row r="459" spans="6:18" ht="15">
      <c r="F459" s="210" t="s">
        <v>384</v>
      </c>
      <c r="G459" s="210">
        <v>12</v>
      </c>
      <c r="H459" s="210" t="s">
        <v>303</v>
      </c>
      <c r="I459" s="210" t="str">
        <f t="shared" si="26"/>
        <v>Ventanas</v>
      </c>
      <c r="J459" s="210">
        <v>1207</v>
      </c>
      <c r="K459" s="211" t="s">
        <v>876</v>
      </c>
      <c r="L459" s="210">
        <v>120753</v>
      </c>
      <c r="N459" s="209"/>
      <c r="O459" s="209"/>
      <c r="P459" s="209"/>
      <c r="Q459" s="209"/>
      <c r="R459" s="209"/>
    </row>
    <row r="460" spans="6:18" ht="15">
      <c r="F460" s="212" t="s">
        <v>384</v>
      </c>
      <c r="G460" s="212">
        <v>12</v>
      </c>
      <c r="H460" s="212" t="s">
        <v>303</v>
      </c>
      <c r="I460" s="210" t="str">
        <f t="shared" si="26"/>
        <v>Ventanas</v>
      </c>
      <c r="J460" s="212">
        <v>1207</v>
      </c>
      <c r="K460" s="213" t="s">
        <v>877</v>
      </c>
      <c r="L460" s="212">
        <v>120752</v>
      </c>
      <c r="N460" s="209"/>
      <c r="O460" s="209"/>
      <c r="P460" s="209"/>
      <c r="Q460" s="209"/>
      <c r="R460" s="209"/>
    </row>
    <row r="461" spans="6:18" ht="15">
      <c r="F461" s="212" t="s">
        <v>384</v>
      </c>
      <c r="G461" s="212">
        <v>12</v>
      </c>
      <c r="H461" s="212" t="s">
        <v>304</v>
      </c>
      <c r="I461" s="210" t="str">
        <f t="shared" si="26"/>
        <v>Vinces</v>
      </c>
      <c r="J461" s="212">
        <v>1208</v>
      </c>
      <c r="K461" s="213" t="s">
        <v>878</v>
      </c>
      <c r="L461" s="212">
        <v>120851</v>
      </c>
      <c r="N461" s="209"/>
      <c r="O461" s="209"/>
      <c r="P461" s="209"/>
      <c r="Q461" s="209"/>
      <c r="R461" s="209"/>
    </row>
    <row r="462" spans="6:18" ht="15">
      <c r="F462" s="210" t="s">
        <v>384</v>
      </c>
      <c r="G462" s="210">
        <v>12</v>
      </c>
      <c r="H462" s="210" t="s">
        <v>304</v>
      </c>
      <c r="I462" s="210" t="str">
        <f t="shared" si="26"/>
        <v>Vinces</v>
      </c>
      <c r="J462" s="210">
        <v>1208</v>
      </c>
      <c r="K462" s="211" t="s">
        <v>304</v>
      </c>
      <c r="L462" s="210">
        <v>120850</v>
      </c>
      <c r="N462" s="209"/>
      <c r="O462" s="209"/>
      <c r="P462" s="209"/>
      <c r="Q462" s="209"/>
      <c r="R462" s="209"/>
    </row>
    <row r="463" spans="6:18" ht="15">
      <c r="F463" s="210"/>
      <c r="G463" s="210"/>
      <c r="H463" s="210"/>
      <c r="I463" s="210"/>
      <c r="J463" s="210"/>
      <c r="K463" s="211"/>
      <c r="L463" s="210"/>
      <c r="N463" s="209"/>
      <c r="O463" s="209"/>
      <c r="P463" s="209"/>
      <c r="Q463" s="209"/>
      <c r="R463" s="209"/>
    </row>
    <row r="464" spans="6:18" ht="15">
      <c r="F464" s="210" t="s">
        <v>185</v>
      </c>
      <c r="G464" s="210">
        <v>11</v>
      </c>
      <c r="H464" s="210" t="s">
        <v>279</v>
      </c>
      <c r="I464" s="210" t="str">
        <f t="shared" ref="I464:I495" si="27">MID(H464,1,9)</f>
        <v>Calvas</v>
      </c>
      <c r="J464" s="210">
        <v>1102</v>
      </c>
      <c r="K464" s="211" t="s">
        <v>879</v>
      </c>
      <c r="L464" s="210">
        <v>110252</v>
      </c>
      <c r="N464" s="209"/>
      <c r="O464" s="209"/>
      <c r="P464" s="209"/>
      <c r="Q464" s="209"/>
      <c r="R464" s="209"/>
    </row>
    <row r="465" spans="6:18" ht="15">
      <c r="F465" s="210" t="s">
        <v>185</v>
      </c>
      <c r="G465" s="210">
        <v>11</v>
      </c>
      <c r="H465" s="210" t="s">
        <v>279</v>
      </c>
      <c r="I465" s="210" t="str">
        <f t="shared" si="27"/>
        <v>Calvas</v>
      </c>
      <c r="J465" s="210">
        <v>1102</v>
      </c>
      <c r="K465" s="211" t="s">
        <v>880</v>
      </c>
      <c r="L465" s="210">
        <v>110254</v>
      </c>
      <c r="N465" s="209"/>
      <c r="O465" s="209"/>
      <c r="P465" s="209"/>
      <c r="Q465" s="209"/>
      <c r="R465" s="209"/>
    </row>
    <row r="466" spans="6:18" ht="15">
      <c r="F466" s="210" t="s">
        <v>185</v>
      </c>
      <c r="G466" s="210">
        <v>11</v>
      </c>
      <c r="H466" s="210" t="s">
        <v>279</v>
      </c>
      <c r="I466" s="210" t="str">
        <f t="shared" si="27"/>
        <v>Calvas</v>
      </c>
      <c r="J466" s="210">
        <v>1102</v>
      </c>
      <c r="K466" s="211" t="s">
        <v>881</v>
      </c>
      <c r="L466" s="210">
        <v>110250</v>
      </c>
      <c r="N466" s="209"/>
      <c r="O466" s="209"/>
      <c r="P466" s="209"/>
      <c r="Q466" s="209"/>
      <c r="R466" s="209"/>
    </row>
    <row r="467" spans="6:18" ht="15">
      <c r="F467" s="212" t="s">
        <v>185</v>
      </c>
      <c r="G467" s="212">
        <v>11</v>
      </c>
      <c r="H467" s="212" t="s">
        <v>279</v>
      </c>
      <c r="I467" s="210" t="str">
        <f t="shared" si="27"/>
        <v>Calvas</v>
      </c>
      <c r="J467" s="212">
        <v>1102</v>
      </c>
      <c r="K467" s="213" t="s">
        <v>882</v>
      </c>
      <c r="L467" s="212">
        <v>110251</v>
      </c>
      <c r="N467" s="209"/>
      <c r="O467" s="209"/>
      <c r="P467" s="209"/>
      <c r="Q467" s="209"/>
      <c r="R467" s="209"/>
    </row>
    <row r="468" spans="6:18" ht="15">
      <c r="F468" s="210" t="s">
        <v>185</v>
      </c>
      <c r="G468" s="210">
        <v>11</v>
      </c>
      <c r="H468" s="210" t="s">
        <v>279</v>
      </c>
      <c r="I468" s="210" t="str">
        <f t="shared" si="27"/>
        <v>Calvas</v>
      </c>
      <c r="J468" s="210">
        <v>1102</v>
      </c>
      <c r="K468" s="211" t="s">
        <v>883</v>
      </c>
      <c r="L468" s="210">
        <v>110253</v>
      </c>
      <c r="N468" s="209"/>
      <c r="O468" s="209"/>
      <c r="P468" s="209"/>
      <c r="Q468" s="209"/>
      <c r="R468" s="209"/>
    </row>
    <row r="469" spans="6:18" ht="15">
      <c r="F469" s="210" t="s">
        <v>185</v>
      </c>
      <c r="G469" s="210">
        <v>11</v>
      </c>
      <c r="H469" s="210" t="s">
        <v>280</v>
      </c>
      <c r="I469" s="210" t="str">
        <f t="shared" si="27"/>
        <v>Catamayo</v>
      </c>
      <c r="J469" s="210">
        <v>1103</v>
      </c>
      <c r="K469" s="211" t="s">
        <v>884</v>
      </c>
      <c r="L469" s="210">
        <v>110354</v>
      </c>
      <c r="N469" s="209"/>
      <c r="O469" s="209"/>
      <c r="P469" s="209"/>
      <c r="Q469" s="209"/>
      <c r="R469" s="209"/>
    </row>
    <row r="470" spans="6:18" ht="15">
      <c r="F470" s="212" t="s">
        <v>185</v>
      </c>
      <c r="G470" s="212">
        <v>11</v>
      </c>
      <c r="H470" s="212" t="s">
        <v>280</v>
      </c>
      <c r="I470" s="210" t="str">
        <f t="shared" si="27"/>
        <v>Catamayo</v>
      </c>
      <c r="J470" s="212">
        <v>1103</v>
      </c>
      <c r="K470" s="213" t="s">
        <v>885</v>
      </c>
      <c r="L470" s="212">
        <v>110350</v>
      </c>
      <c r="N470" s="209"/>
      <c r="O470" s="209"/>
      <c r="P470" s="209"/>
      <c r="Q470" s="209"/>
      <c r="R470" s="209"/>
    </row>
    <row r="471" spans="6:18" ht="15">
      <c r="F471" s="210" t="s">
        <v>185</v>
      </c>
      <c r="G471" s="210">
        <v>11</v>
      </c>
      <c r="H471" s="210" t="s">
        <v>280</v>
      </c>
      <c r="I471" s="210" t="str">
        <f t="shared" si="27"/>
        <v>Catamayo</v>
      </c>
      <c r="J471" s="210">
        <v>1103</v>
      </c>
      <c r="K471" s="211" t="s">
        <v>207</v>
      </c>
      <c r="L471" s="210">
        <v>110351</v>
      </c>
      <c r="N471" s="209"/>
      <c r="O471" s="209"/>
      <c r="P471" s="209"/>
      <c r="Q471" s="209"/>
      <c r="R471" s="209"/>
    </row>
    <row r="472" spans="6:18" ht="15">
      <c r="F472" s="212" t="s">
        <v>185</v>
      </c>
      <c r="G472" s="212">
        <v>11</v>
      </c>
      <c r="H472" s="212" t="s">
        <v>280</v>
      </c>
      <c r="I472" s="210" t="str">
        <f t="shared" si="27"/>
        <v>Catamayo</v>
      </c>
      <c r="J472" s="212">
        <v>1103</v>
      </c>
      <c r="K472" s="213" t="s">
        <v>886</v>
      </c>
      <c r="L472" s="212">
        <v>110352</v>
      </c>
      <c r="N472" s="209"/>
      <c r="O472" s="209"/>
      <c r="P472" s="209"/>
      <c r="Q472" s="209"/>
      <c r="R472" s="209"/>
    </row>
    <row r="473" spans="6:18" ht="15">
      <c r="F473" s="210" t="s">
        <v>185</v>
      </c>
      <c r="G473" s="210">
        <v>11</v>
      </c>
      <c r="H473" s="210" t="s">
        <v>280</v>
      </c>
      <c r="I473" s="210" t="str">
        <f t="shared" si="27"/>
        <v>Catamayo</v>
      </c>
      <c r="J473" s="210">
        <v>1103</v>
      </c>
      <c r="K473" s="211" t="s">
        <v>887</v>
      </c>
      <c r="L473" s="210">
        <v>110353</v>
      </c>
      <c r="N473" s="209"/>
      <c r="O473" s="209"/>
      <c r="P473" s="209"/>
      <c r="Q473" s="209"/>
      <c r="R473" s="209"/>
    </row>
    <row r="474" spans="6:18" ht="15">
      <c r="F474" s="210" t="s">
        <v>185</v>
      </c>
      <c r="G474" s="210">
        <v>11</v>
      </c>
      <c r="H474" s="210" t="s">
        <v>569</v>
      </c>
      <c r="I474" s="210" t="str">
        <f t="shared" si="27"/>
        <v>Celica</v>
      </c>
      <c r="J474" s="210">
        <v>1104</v>
      </c>
      <c r="K474" s="211" t="s">
        <v>888</v>
      </c>
      <c r="L474" s="210">
        <v>110457</v>
      </c>
      <c r="N474" s="209"/>
      <c r="O474" s="209"/>
      <c r="P474" s="209"/>
      <c r="Q474" s="209"/>
      <c r="R474" s="209"/>
    </row>
    <row r="475" spans="6:18" ht="15">
      <c r="F475" s="212" t="s">
        <v>185</v>
      </c>
      <c r="G475" s="212">
        <v>11</v>
      </c>
      <c r="H475" s="212" t="s">
        <v>569</v>
      </c>
      <c r="I475" s="210" t="str">
        <f t="shared" si="27"/>
        <v>Celica</v>
      </c>
      <c r="J475" s="212">
        <v>1104</v>
      </c>
      <c r="K475" s="213" t="s">
        <v>500</v>
      </c>
      <c r="L475" s="212">
        <v>110456</v>
      </c>
      <c r="N475" s="209"/>
      <c r="O475" s="209"/>
      <c r="P475" s="209"/>
      <c r="Q475" s="209"/>
      <c r="R475" s="209"/>
    </row>
    <row r="476" spans="6:18" ht="15">
      <c r="F476" s="212" t="s">
        <v>185</v>
      </c>
      <c r="G476" s="212">
        <v>11</v>
      </c>
      <c r="H476" s="212" t="s">
        <v>569</v>
      </c>
      <c r="I476" s="210" t="str">
        <f t="shared" si="27"/>
        <v>Celica</v>
      </c>
      <c r="J476" s="212">
        <v>1104</v>
      </c>
      <c r="K476" s="213" t="s">
        <v>889</v>
      </c>
      <c r="L476" s="212">
        <v>110451</v>
      </c>
      <c r="N476" s="209"/>
      <c r="O476" s="209"/>
      <c r="P476" s="209"/>
      <c r="Q476" s="209"/>
      <c r="R476" s="209"/>
    </row>
    <row r="477" spans="6:18" ht="15">
      <c r="F477" s="212" t="s">
        <v>185</v>
      </c>
      <c r="G477" s="212">
        <v>11</v>
      </c>
      <c r="H477" s="212" t="s">
        <v>569</v>
      </c>
      <c r="I477" s="210" t="str">
        <f t="shared" si="27"/>
        <v>Celica</v>
      </c>
      <c r="J477" s="212">
        <v>1104</v>
      </c>
      <c r="K477" s="213" t="s">
        <v>890</v>
      </c>
      <c r="L477" s="212">
        <v>110455</v>
      </c>
      <c r="N477" s="209"/>
      <c r="O477" s="209"/>
      <c r="P477" s="209"/>
      <c r="Q477" s="209"/>
      <c r="R477" s="209"/>
    </row>
    <row r="478" spans="6:18" ht="15">
      <c r="F478" s="210" t="s">
        <v>185</v>
      </c>
      <c r="G478" s="210">
        <v>11</v>
      </c>
      <c r="H478" s="210" t="s">
        <v>569</v>
      </c>
      <c r="I478" s="210" t="str">
        <f t="shared" si="27"/>
        <v>Celica</v>
      </c>
      <c r="J478" s="210">
        <v>1104</v>
      </c>
      <c r="K478" s="211" t="s">
        <v>569</v>
      </c>
      <c r="L478" s="210">
        <v>110450</v>
      </c>
      <c r="N478" s="209"/>
      <c r="O478" s="209"/>
      <c r="P478" s="209"/>
      <c r="Q478" s="209"/>
      <c r="R478" s="209"/>
    </row>
    <row r="479" spans="6:18" ht="15">
      <c r="F479" s="212" t="s">
        <v>185</v>
      </c>
      <c r="G479" s="212">
        <v>11</v>
      </c>
      <c r="H479" s="212" t="s">
        <v>281</v>
      </c>
      <c r="I479" s="210" t="str">
        <f t="shared" si="27"/>
        <v>Chaguarpa</v>
      </c>
      <c r="J479" s="212">
        <v>1105</v>
      </c>
      <c r="K479" s="213" t="s">
        <v>891</v>
      </c>
      <c r="L479" s="212">
        <v>110554</v>
      </c>
      <c r="N479" s="209"/>
      <c r="O479" s="209"/>
      <c r="P479" s="209"/>
      <c r="Q479" s="209"/>
      <c r="R479" s="209"/>
    </row>
    <row r="480" spans="6:18" ht="15">
      <c r="F480" s="210" t="s">
        <v>185</v>
      </c>
      <c r="G480" s="210">
        <v>11</v>
      </c>
      <c r="H480" s="210" t="s">
        <v>281</v>
      </c>
      <c r="I480" s="210" t="str">
        <f t="shared" si="27"/>
        <v>Chaguarpa</v>
      </c>
      <c r="J480" s="210">
        <v>1105</v>
      </c>
      <c r="K480" s="211" t="s">
        <v>759</v>
      </c>
      <c r="L480" s="210">
        <v>110552</v>
      </c>
      <c r="N480" s="209"/>
      <c r="O480" s="209"/>
      <c r="P480" s="209"/>
      <c r="Q480" s="209"/>
      <c r="R480" s="209"/>
    </row>
    <row r="481" spans="6:18" ht="15">
      <c r="F481" s="212" t="s">
        <v>185</v>
      </c>
      <c r="G481" s="212">
        <v>11</v>
      </c>
      <c r="H481" s="212" t="s">
        <v>281</v>
      </c>
      <c r="I481" s="210" t="str">
        <f t="shared" si="27"/>
        <v>Chaguarpa</v>
      </c>
      <c r="J481" s="212">
        <v>1105</v>
      </c>
      <c r="K481" s="213" t="s">
        <v>281</v>
      </c>
      <c r="L481" s="212">
        <v>110550</v>
      </c>
      <c r="N481" s="209"/>
      <c r="O481" s="209"/>
      <c r="P481" s="209"/>
      <c r="Q481" s="209"/>
      <c r="R481" s="209"/>
    </row>
    <row r="482" spans="6:18" ht="15">
      <c r="F482" s="212" t="s">
        <v>185</v>
      </c>
      <c r="G482" s="212">
        <v>11</v>
      </c>
      <c r="H482" s="212" t="s">
        <v>281</v>
      </c>
      <c r="I482" s="210" t="str">
        <f t="shared" si="27"/>
        <v>Chaguarpa</v>
      </c>
      <c r="J482" s="212">
        <v>1105</v>
      </c>
      <c r="K482" s="213" t="s">
        <v>892</v>
      </c>
      <c r="L482" s="212">
        <v>110553</v>
      </c>
      <c r="N482" s="209"/>
      <c r="O482" s="209"/>
      <c r="P482" s="209"/>
      <c r="Q482" s="209"/>
      <c r="R482" s="209"/>
    </row>
    <row r="483" spans="6:18" ht="15">
      <c r="F483" s="212" t="s">
        <v>185</v>
      </c>
      <c r="G483" s="212">
        <v>11</v>
      </c>
      <c r="H483" s="212" t="s">
        <v>281</v>
      </c>
      <c r="I483" s="210" t="str">
        <f t="shared" si="27"/>
        <v>Chaguarpa</v>
      </c>
      <c r="J483" s="212">
        <v>1105</v>
      </c>
      <c r="K483" s="213" t="s">
        <v>893</v>
      </c>
      <c r="L483" s="212">
        <v>110551</v>
      </c>
      <c r="N483" s="209"/>
      <c r="O483" s="209"/>
      <c r="P483" s="209"/>
      <c r="Q483" s="209"/>
      <c r="R483" s="209"/>
    </row>
    <row r="484" spans="6:18" ht="15">
      <c r="F484" s="212" t="s">
        <v>185</v>
      </c>
      <c r="G484" s="212">
        <v>11</v>
      </c>
      <c r="H484" s="212" t="s">
        <v>282</v>
      </c>
      <c r="I484" s="210" t="str">
        <f t="shared" si="27"/>
        <v>Espíndola</v>
      </c>
      <c r="J484" s="212">
        <v>1106</v>
      </c>
      <c r="K484" s="213" t="s">
        <v>491</v>
      </c>
      <c r="L484" s="212">
        <v>110651</v>
      </c>
      <c r="N484" s="209"/>
      <c r="O484" s="209"/>
      <c r="P484" s="209"/>
      <c r="Q484" s="209"/>
      <c r="R484" s="209"/>
    </row>
    <row r="485" spans="6:18" ht="15">
      <c r="F485" s="210" t="s">
        <v>185</v>
      </c>
      <c r="G485" s="210">
        <v>11</v>
      </c>
      <c r="H485" s="210" t="s">
        <v>282</v>
      </c>
      <c r="I485" s="210" t="str">
        <f t="shared" si="27"/>
        <v>Espíndola</v>
      </c>
      <c r="J485" s="210">
        <v>1106</v>
      </c>
      <c r="K485" s="211" t="s">
        <v>894</v>
      </c>
      <c r="L485" s="210">
        <v>110650</v>
      </c>
      <c r="N485" s="209"/>
      <c r="O485" s="209"/>
      <c r="P485" s="209"/>
      <c r="Q485" s="209"/>
      <c r="R485" s="209"/>
    </row>
    <row r="486" spans="6:18" ht="15">
      <c r="F486" s="210" t="s">
        <v>185</v>
      </c>
      <c r="G486" s="210">
        <v>11</v>
      </c>
      <c r="H486" s="210" t="s">
        <v>282</v>
      </c>
      <c r="I486" s="210" t="str">
        <f t="shared" si="27"/>
        <v>Espíndola</v>
      </c>
      <c r="J486" s="210">
        <v>1106</v>
      </c>
      <c r="K486" s="211" t="s">
        <v>895</v>
      </c>
      <c r="L486" s="210">
        <v>110652</v>
      </c>
      <c r="N486" s="209"/>
      <c r="O486" s="209"/>
      <c r="P486" s="209"/>
      <c r="Q486" s="209"/>
      <c r="R486" s="209"/>
    </row>
    <row r="487" spans="6:18" ht="15">
      <c r="F487" s="210" t="s">
        <v>185</v>
      </c>
      <c r="G487" s="210">
        <v>11</v>
      </c>
      <c r="H487" s="210" t="s">
        <v>282</v>
      </c>
      <c r="I487" s="210" t="str">
        <f t="shared" si="27"/>
        <v>Espíndola</v>
      </c>
      <c r="J487" s="210">
        <v>1106</v>
      </c>
      <c r="K487" s="211" t="s">
        <v>896</v>
      </c>
      <c r="L487" s="210">
        <v>110653</v>
      </c>
      <c r="N487" s="209"/>
      <c r="O487" s="209"/>
      <c r="P487" s="209"/>
      <c r="Q487" s="209"/>
      <c r="R487" s="209"/>
    </row>
    <row r="488" spans="6:18" ht="15">
      <c r="F488" s="212" t="s">
        <v>185</v>
      </c>
      <c r="G488" s="212">
        <v>11</v>
      </c>
      <c r="H488" s="212" t="s">
        <v>282</v>
      </c>
      <c r="I488" s="210" t="str">
        <f t="shared" si="27"/>
        <v>Espíndola</v>
      </c>
      <c r="J488" s="212">
        <v>1106</v>
      </c>
      <c r="K488" s="213" t="s">
        <v>897</v>
      </c>
      <c r="L488" s="212">
        <v>110654</v>
      </c>
      <c r="N488" s="209"/>
      <c r="O488" s="209"/>
      <c r="P488" s="209"/>
      <c r="Q488" s="209"/>
      <c r="R488" s="209"/>
    </row>
    <row r="489" spans="6:18" ht="15">
      <c r="F489" s="210" t="s">
        <v>185</v>
      </c>
      <c r="G489" s="210">
        <v>11</v>
      </c>
      <c r="H489" s="210" t="s">
        <v>282</v>
      </c>
      <c r="I489" s="210" t="str">
        <f t="shared" si="27"/>
        <v>Espíndola</v>
      </c>
      <c r="J489" s="210">
        <v>1106</v>
      </c>
      <c r="K489" s="211" t="s">
        <v>898</v>
      </c>
      <c r="L489" s="210">
        <v>110655</v>
      </c>
      <c r="N489" s="209"/>
      <c r="O489" s="209"/>
      <c r="P489" s="209"/>
      <c r="Q489" s="209"/>
      <c r="R489" s="209"/>
    </row>
    <row r="490" spans="6:18" ht="15">
      <c r="F490" s="212" t="s">
        <v>185</v>
      </c>
      <c r="G490" s="212">
        <v>11</v>
      </c>
      <c r="H490" s="212" t="s">
        <v>282</v>
      </c>
      <c r="I490" s="210" t="str">
        <f t="shared" si="27"/>
        <v>Espíndola</v>
      </c>
      <c r="J490" s="212">
        <v>1106</v>
      </c>
      <c r="K490" s="213" t="s">
        <v>899</v>
      </c>
      <c r="L490" s="212">
        <v>110656</v>
      </c>
      <c r="N490" s="209"/>
      <c r="O490" s="209"/>
      <c r="P490" s="209"/>
      <c r="Q490" s="209"/>
      <c r="R490" s="209"/>
    </row>
    <row r="491" spans="6:18" ht="15">
      <c r="F491" s="210" t="s">
        <v>185</v>
      </c>
      <c r="G491" s="210">
        <v>11</v>
      </c>
      <c r="H491" s="210" t="s">
        <v>283</v>
      </c>
      <c r="I491" s="210" t="str">
        <f t="shared" si="27"/>
        <v>Gonzanamá</v>
      </c>
      <c r="J491" s="210">
        <v>1107</v>
      </c>
      <c r="K491" s="211" t="s">
        <v>900</v>
      </c>
      <c r="L491" s="210">
        <v>110753</v>
      </c>
      <c r="N491" s="209"/>
      <c r="O491" s="209"/>
      <c r="P491" s="209"/>
      <c r="Q491" s="209"/>
      <c r="R491" s="209"/>
    </row>
    <row r="492" spans="6:18" ht="15">
      <c r="F492" s="212" t="s">
        <v>185</v>
      </c>
      <c r="G492" s="212">
        <v>11</v>
      </c>
      <c r="H492" s="212" t="s">
        <v>283</v>
      </c>
      <c r="I492" s="210" t="str">
        <f t="shared" si="27"/>
        <v>Gonzanamá</v>
      </c>
      <c r="J492" s="212">
        <v>1107</v>
      </c>
      <c r="K492" s="213" t="s">
        <v>901</v>
      </c>
      <c r="L492" s="212">
        <v>110751</v>
      </c>
      <c r="N492" s="209"/>
      <c r="O492" s="209"/>
      <c r="P492" s="209"/>
      <c r="Q492" s="209"/>
      <c r="R492" s="209"/>
    </row>
    <row r="493" spans="6:18" ht="15">
      <c r="F493" s="212" t="s">
        <v>185</v>
      </c>
      <c r="G493" s="212">
        <v>11</v>
      </c>
      <c r="H493" s="212" t="s">
        <v>283</v>
      </c>
      <c r="I493" s="210" t="str">
        <f t="shared" si="27"/>
        <v>Gonzanamá</v>
      </c>
      <c r="J493" s="212">
        <v>1107</v>
      </c>
      <c r="K493" s="213" t="s">
        <v>902</v>
      </c>
      <c r="L493" s="212">
        <v>110754</v>
      </c>
      <c r="N493" s="209"/>
      <c r="O493" s="209"/>
      <c r="P493" s="209"/>
      <c r="Q493" s="209"/>
      <c r="R493" s="209"/>
    </row>
    <row r="494" spans="6:18" ht="15">
      <c r="F494" s="210" t="s">
        <v>185</v>
      </c>
      <c r="G494" s="210">
        <v>11</v>
      </c>
      <c r="H494" s="210" t="s">
        <v>283</v>
      </c>
      <c r="I494" s="210" t="str">
        <f t="shared" si="27"/>
        <v>Gonzanamá</v>
      </c>
      <c r="J494" s="210">
        <v>1107</v>
      </c>
      <c r="K494" s="211" t="s">
        <v>903</v>
      </c>
      <c r="L494" s="210">
        <v>110756</v>
      </c>
      <c r="N494" s="209"/>
      <c r="O494" s="209"/>
      <c r="P494" s="209"/>
      <c r="Q494" s="209"/>
      <c r="R494" s="209"/>
    </row>
    <row r="495" spans="6:18" ht="15">
      <c r="F495" s="210" t="s">
        <v>185</v>
      </c>
      <c r="G495" s="210">
        <v>11</v>
      </c>
      <c r="H495" s="210" t="s">
        <v>283</v>
      </c>
      <c r="I495" s="210" t="str">
        <f t="shared" si="27"/>
        <v>Gonzanamá</v>
      </c>
      <c r="J495" s="210">
        <v>1107</v>
      </c>
      <c r="K495" s="211" t="s">
        <v>283</v>
      </c>
      <c r="L495" s="210">
        <v>110750</v>
      </c>
      <c r="N495" s="209"/>
      <c r="O495" s="209"/>
      <c r="P495" s="209"/>
      <c r="Q495" s="209"/>
      <c r="R495" s="209"/>
    </row>
    <row r="496" spans="6:18" ht="15">
      <c r="F496" s="212" t="s">
        <v>185</v>
      </c>
      <c r="G496" s="212">
        <v>11</v>
      </c>
      <c r="H496" s="212" t="s">
        <v>185</v>
      </c>
      <c r="I496" s="210" t="s">
        <v>904</v>
      </c>
      <c r="J496" s="212">
        <v>1101</v>
      </c>
      <c r="K496" s="213" t="s">
        <v>905</v>
      </c>
      <c r="L496" s="212">
        <v>110160</v>
      </c>
      <c r="N496" s="209"/>
      <c r="O496" s="209"/>
      <c r="P496" s="209"/>
      <c r="Q496" s="209"/>
      <c r="R496" s="209"/>
    </row>
    <row r="497" spans="6:18" ht="15">
      <c r="F497" s="210" t="s">
        <v>185</v>
      </c>
      <c r="G497" s="210">
        <v>11</v>
      </c>
      <c r="H497" s="210" t="s">
        <v>185</v>
      </c>
      <c r="I497" s="210" t="s">
        <v>904</v>
      </c>
      <c r="J497" s="210">
        <v>1101</v>
      </c>
      <c r="K497" s="211" t="s">
        <v>906</v>
      </c>
      <c r="L497" s="210">
        <v>110154</v>
      </c>
      <c r="N497" s="209"/>
      <c r="O497" s="209"/>
      <c r="P497" s="209"/>
      <c r="Q497" s="209"/>
      <c r="R497" s="209"/>
    </row>
    <row r="498" spans="6:18" ht="15">
      <c r="F498" s="212" t="s">
        <v>185</v>
      </c>
      <c r="G498" s="212">
        <v>11</v>
      </c>
      <c r="H498" s="212" t="s">
        <v>185</v>
      </c>
      <c r="I498" s="210" t="s">
        <v>904</v>
      </c>
      <c r="J498" s="212">
        <v>1101</v>
      </c>
      <c r="K498" s="213" t="s">
        <v>907</v>
      </c>
      <c r="L498" s="212">
        <v>110153</v>
      </c>
      <c r="N498" s="209"/>
      <c r="O498" s="209"/>
      <c r="P498" s="209"/>
      <c r="Q498" s="209"/>
      <c r="R498" s="209"/>
    </row>
    <row r="499" spans="6:18" ht="15">
      <c r="F499" s="210" t="s">
        <v>185</v>
      </c>
      <c r="G499" s="210">
        <v>11</v>
      </c>
      <c r="H499" s="210" t="s">
        <v>185</v>
      </c>
      <c r="I499" s="210" t="s">
        <v>904</v>
      </c>
      <c r="J499" s="210">
        <v>1101</v>
      </c>
      <c r="K499" s="211" t="s">
        <v>908</v>
      </c>
      <c r="L499" s="210">
        <v>110152</v>
      </c>
      <c r="N499" s="209"/>
      <c r="O499" s="209"/>
      <c r="P499" s="209"/>
      <c r="Q499" s="209"/>
      <c r="R499" s="209"/>
    </row>
    <row r="500" spans="6:18" ht="15">
      <c r="F500" s="212" t="s">
        <v>185</v>
      </c>
      <c r="G500" s="212">
        <v>11</v>
      </c>
      <c r="H500" s="212" t="s">
        <v>185</v>
      </c>
      <c r="I500" s="210" t="s">
        <v>904</v>
      </c>
      <c r="J500" s="212">
        <v>1101</v>
      </c>
      <c r="K500" s="213" t="s">
        <v>909</v>
      </c>
      <c r="L500" s="212">
        <v>110151</v>
      </c>
      <c r="N500" s="209"/>
      <c r="O500" s="209"/>
      <c r="P500" s="209"/>
      <c r="Q500" s="209"/>
      <c r="R500" s="209"/>
    </row>
    <row r="501" spans="6:18" ht="15">
      <c r="F501" s="210" t="s">
        <v>185</v>
      </c>
      <c r="G501" s="210">
        <v>11</v>
      </c>
      <c r="H501" s="210" t="s">
        <v>185</v>
      </c>
      <c r="I501" s="210" t="s">
        <v>904</v>
      </c>
      <c r="J501" s="210">
        <v>1101</v>
      </c>
      <c r="K501" s="211" t="s">
        <v>185</v>
      </c>
      <c r="L501" s="210">
        <v>110150</v>
      </c>
      <c r="N501" s="209"/>
      <c r="O501" s="209"/>
      <c r="P501" s="209"/>
      <c r="Q501" s="209"/>
      <c r="R501" s="209"/>
    </row>
    <row r="502" spans="6:18" ht="15">
      <c r="F502" s="212" t="s">
        <v>185</v>
      </c>
      <c r="G502" s="212">
        <v>11</v>
      </c>
      <c r="H502" s="212" t="s">
        <v>185</v>
      </c>
      <c r="I502" s="210" t="s">
        <v>904</v>
      </c>
      <c r="J502" s="212">
        <v>1101</v>
      </c>
      <c r="K502" s="213" t="s">
        <v>910</v>
      </c>
      <c r="L502" s="212">
        <v>110155</v>
      </c>
      <c r="N502" s="209"/>
      <c r="O502" s="209"/>
      <c r="P502" s="209"/>
      <c r="Q502" s="209"/>
      <c r="R502" s="209"/>
    </row>
    <row r="503" spans="6:18" ht="15">
      <c r="F503" s="210" t="s">
        <v>185</v>
      </c>
      <c r="G503" s="210">
        <v>11</v>
      </c>
      <c r="H503" s="210" t="s">
        <v>185</v>
      </c>
      <c r="I503" s="210" t="s">
        <v>904</v>
      </c>
      <c r="J503" s="210">
        <v>1101</v>
      </c>
      <c r="K503" s="211" t="s">
        <v>911</v>
      </c>
      <c r="L503" s="210">
        <v>110156</v>
      </c>
      <c r="N503" s="209"/>
      <c r="O503" s="209"/>
      <c r="P503" s="209"/>
      <c r="Q503" s="209"/>
      <c r="R503" s="209"/>
    </row>
    <row r="504" spans="6:18" ht="15">
      <c r="F504" s="212" t="s">
        <v>185</v>
      </c>
      <c r="G504" s="212">
        <v>11</v>
      </c>
      <c r="H504" s="212" t="s">
        <v>185</v>
      </c>
      <c r="I504" s="210" t="s">
        <v>904</v>
      </c>
      <c r="J504" s="212">
        <v>1101</v>
      </c>
      <c r="K504" s="213" t="s">
        <v>912</v>
      </c>
      <c r="L504" s="212">
        <v>110157</v>
      </c>
      <c r="N504" s="209"/>
      <c r="O504" s="209"/>
      <c r="P504" s="209"/>
      <c r="Q504" s="209"/>
      <c r="R504" s="209"/>
    </row>
    <row r="505" spans="6:18" ht="15">
      <c r="F505" s="212" t="s">
        <v>185</v>
      </c>
      <c r="G505" s="212">
        <v>11</v>
      </c>
      <c r="H505" s="212" t="s">
        <v>185</v>
      </c>
      <c r="I505" s="210" t="s">
        <v>904</v>
      </c>
      <c r="J505" s="212">
        <v>1101</v>
      </c>
      <c r="K505" s="213" t="s">
        <v>626</v>
      </c>
      <c r="L505" s="212">
        <v>110159</v>
      </c>
      <c r="N505" s="209"/>
      <c r="O505" s="209"/>
      <c r="P505" s="209"/>
      <c r="Q505" s="209"/>
      <c r="R505" s="209"/>
    </row>
    <row r="506" spans="6:18" ht="15">
      <c r="F506" s="212" t="s">
        <v>185</v>
      </c>
      <c r="G506" s="212">
        <v>11</v>
      </c>
      <c r="H506" s="212" t="s">
        <v>185</v>
      </c>
      <c r="I506" s="210" t="s">
        <v>904</v>
      </c>
      <c r="J506" s="212">
        <v>1101</v>
      </c>
      <c r="K506" s="213" t="s">
        <v>913</v>
      </c>
      <c r="L506" s="212">
        <v>110161</v>
      </c>
      <c r="N506" s="209"/>
      <c r="O506" s="209"/>
      <c r="P506" s="209"/>
      <c r="Q506" s="209"/>
      <c r="R506" s="209"/>
    </row>
    <row r="507" spans="6:18" ht="15">
      <c r="F507" s="210" t="s">
        <v>185</v>
      </c>
      <c r="G507" s="210">
        <v>11</v>
      </c>
      <c r="H507" s="210" t="s">
        <v>185</v>
      </c>
      <c r="I507" s="210" t="s">
        <v>904</v>
      </c>
      <c r="J507" s="210">
        <v>1101</v>
      </c>
      <c r="K507" s="211" t="s">
        <v>914</v>
      </c>
      <c r="L507" s="210">
        <v>110162</v>
      </c>
      <c r="N507" s="209"/>
      <c r="O507" s="209"/>
      <c r="P507" s="209"/>
      <c r="Q507" s="209"/>
      <c r="R507" s="209"/>
    </row>
    <row r="508" spans="6:18" ht="15">
      <c r="F508" s="212" t="s">
        <v>185</v>
      </c>
      <c r="G508" s="212">
        <v>11</v>
      </c>
      <c r="H508" s="212" t="s">
        <v>185</v>
      </c>
      <c r="I508" s="210" t="s">
        <v>904</v>
      </c>
      <c r="J508" s="212">
        <v>1101</v>
      </c>
      <c r="K508" s="213" t="s">
        <v>915</v>
      </c>
      <c r="L508" s="212">
        <v>110163</v>
      </c>
      <c r="N508" s="209"/>
      <c r="O508" s="209"/>
      <c r="P508" s="209"/>
      <c r="Q508" s="209"/>
      <c r="R508" s="209"/>
    </row>
    <row r="509" spans="6:18" ht="15">
      <c r="F509" s="212" t="s">
        <v>185</v>
      </c>
      <c r="G509" s="212">
        <v>11</v>
      </c>
      <c r="H509" s="212" t="s">
        <v>185</v>
      </c>
      <c r="I509" s="210" t="s">
        <v>904</v>
      </c>
      <c r="J509" s="212">
        <v>1101</v>
      </c>
      <c r="K509" s="213" t="s">
        <v>916</v>
      </c>
      <c r="L509" s="212">
        <v>110158</v>
      </c>
      <c r="N509" s="209"/>
      <c r="O509" s="209"/>
      <c r="P509" s="209"/>
      <c r="Q509" s="209"/>
      <c r="R509" s="209"/>
    </row>
    <row r="510" spans="6:18" ht="15">
      <c r="F510" s="212" t="s">
        <v>185</v>
      </c>
      <c r="G510" s="212">
        <v>11</v>
      </c>
      <c r="H510" s="212" t="s">
        <v>284</v>
      </c>
      <c r="I510" s="210" t="str">
        <f>MID(H510,1,9)</f>
        <v>Macará</v>
      </c>
      <c r="J510" s="212">
        <v>1108</v>
      </c>
      <c r="K510" s="213" t="s">
        <v>284</v>
      </c>
      <c r="L510" s="212">
        <v>110850</v>
      </c>
      <c r="N510" s="209"/>
      <c r="O510" s="209"/>
      <c r="P510" s="209"/>
      <c r="Q510" s="209"/>
      <c r="R510" s="209"/>
    </row>
    <row r="511" spans="6:18" ht="15">
      <c r="F511" s="210" t="s">
        <v>185</v>
      </c>
      <c r="G511" s="210">
        <v>11</v>
      </c>
      <c r="H511" s="210" t="s">
        <v>284</v>
      </c>
      <c r="I511" s="210" t="str">
        <f>MID(H511,1,9)</f>
        <v>Macará</v>
      </c>
      <c r="J511" s="210">
        <v>1108</v>
      </c>
      <c r="K511" s="211" t="s">
        <v>917</v>
      </c>
      <c r="L511" s="210">
        <v>110851</v>
      </c>
      <c r="N511" s="209"/>
      <c r="O511" s="209"/>
      <c r="P511" s="209"/>
      <c r="Q511" s="209"/>
      <c r="R511" s="209"/>
    </row>
    <row r="512" spans="6:18" ht="15">
      <c r="F512" s="212" t="s">
        <v>185</v>
      </c>
      <c r="G512" s="212">
        <v>11</v>
      </c>
      <c r="H512" s="212" t="s">
        <v>284</v>
      </c>
      <c r="I512" s="210" t="str">
        <f>MID(H512,1,9)</f>
        <v>Macará</v>
      </c>
      <c r="J512" s="212">
        <v>1108</v>
      </c>
      <c r="K512" s="213" t="s">
        <v>918</v>
      </c>
      <c r="L512" s="212">
        <v>110852</v>
      </c>
      <c r="N512" s="209"/>
      <c r="O512" s="209"/>
      <c r="P512" s="209"/>
      <c r="Q512" s="209"/>
      <c r="R512" s="209"/>
    </row>
    <row r="513" spans="6:18" ht="15">
      <c r="F513" s="210" t="s">
        <v>185</v>
      </c>
      <c r="G513" s="210">
        <v>11</v>
      </c>
      <c r="H513" s="210" t="s">
        <v>284</v>
      </c>
      <c r="I513" s="210" t="str">
        <f>MID(H513,1,9)</f>
        <v>Macará</v>
      </c>
      <c r="J513" s="210">
        <v>1108</v>
      </c>
      <c r="K513" s="211" t="s">
        <v>919</v>
      </c>
      <c r="L513" s="210">
        <v>110853</v>
      </c>
      <c r="N513" s="209"/>
      <c r="O513" s="209"/>
      <c r="P513" s="209"/>
      <c r="Q513" s="209"/>
      <c r="R513" s="209"/>
    </row>
    <row r="514" spans="6:18" ht="15">
      <c r="F514" s="212" t="s">
        <v>185</v>
      </c>
      <c r="G514" s="212">
        <v>11</v>
      </c>
      <c r="H514" s="212" t="s">
        <v>285</v>
      </c>
      <c r="I514" s="210" t="s">
        <v>920</v>
      </c>
      <c r="J514" s="212">
        <v>1116</v>
      </c>
      <c r="K514" s="213" t="s">
        <v>285</v>
      </c>
      <c r="L514" s="212">
        <v>111650</v>
      </c>
      <c r="N514" s="209"/>
      <c r="O514" s="209"/>
      <c r="P514" s="209"/>
      <c r="Q514" s="209"/>
      <c r="R514" s="209"/>
    </row>
    <row r="515" spans="6:18" ht="15">
      <c r="F515" s="210" t="s">
        <v>185</v>
      </c>
      <c r="G515" s="210">
        <v>11</v>
      </c>
      <c r="H515" s="210" t="s">
        <v>285</v>
      </c>
      <c r="I515" s="210" t="s">
        <v>920</v>
      </c>
      <c r="J515" s="210">
        <v>1116</v>
      </c>
      <c r="K515" s="211" t="s">
        <v>921</v>
      </c>
      <c r="L515" s="210">
        <v>111651</v>
      </c>
      <c r="N515" s="209"/>
      <c r="O515" s="209"/>
      <c r="P515" s="209"/>
      <c r="Q515" s="209"/>
      <c r="R515" s="209"/>
    </row>
    <row r="516" spans="6:18" ht="15">
      <c r="F516" s="210" t="s">
        <v>185</v>
      </c>
      <c r="G516" s="210">
        <v>11</v>
      </c>
      <c r="H516" s="210" t="s">
        <v>286</v>
      </c>
      <c r="I516" s="210" t="str">
        <f t="shared" ref="I516:I557" si="28">MID(H516,1,9)</f>
        <v>Paltas</v>
      </c>
      <c r="J516" s="210">
        <v>1109</v>
      </c>
      <c r="K516" s="211" t="s">
        <v>922</v>
      </c>
      <c r="L516" s="210">
        <v>110951</v>
      </c>
      <c r="N516" s="209"/>
      <c r="O516" s="209"/>
      <c r="P516" s="209"/>
      <c r="Q516" s="209"/>
      <c r="R516" s="209"/>
    </row>
    <row r="517" spans="6:18" ht="15">
      <c r="F517" s="212" t="s">
        <v>185</v>
      </c>
      <c r="G517" s="212">
        <v>11</v>
      </c>
      <c r="H517" s="212" t="s">
        <v>286</v>
      </c>
      <c r="I517" s="210" t="str">
        <f t="shared" si="28"/>
        <v>Paltas</v>
      </c>
      <c r="J517" s="212">
        <v>1109</v>
      </c>
      <c r="K517" s="213" t="s">
        <v>923</v>
      </c>
      <c r="L517" s="212">
        <v>110954</v>
      </c>
      <c r="N517" s="209"/>
      <c r="O517" s="209"/>
      <c r="P517" s="209"/>
      <c r="Q517" s="209"/>
      <c r="R517" s="209"/>
    </row>
    <row r="518" spans="6:18" ht="15">
      <c r="F518" s="210" t="s">
        <v>185</v>
      </c>
      <c r="G518" s="210">
        <v>11</v>
      </c>
      <c r="H518" s="210" t="s">
        <v>286</v>
      </c>
      <c r="I518" s="210" t="str">
        <f t="shared" si="28"/>
        <v>Paltas</v>
      </c>
      <c r="J518" s="210">
        <v>1109</v>
      </c>
      <c r="K518" s="211" t="s">
        <v>924</v>
      </c>
      <c r="L518" s="210">
        <v>110956</v>
      </c>
      <c r="N518" s="209"/>
      <c r="O518" s="209"/>
      <c r="P518" s="209"/>
      <c r="Q518" s="209"/>
      <c r="R518" s="209"/>
    </row>
    <row r="519" spans="6:18" ht="15">
      <c r="F519" s="212" t="s">
        <v>185</v>
      </c>
      <c r="G519" s="212">
        <v>11</v>
      </c>
      <c r="H519" s="212" t="s">
        <v>286</v>
      </c>
      <c r="I519" s="210" t="str">
        <f t="shared" si="28"/>
        <v>Paltas</v>
      </c>
      <c r="J519" s="212">
        <v>1109</v>
      </c>
      <c r="K519" s="213" t="s">
        <v>625</v>
      </c>
      <c r="L519" s="212">
        <v>110957</v>
      </c>
      <c r="N519" s="209"/>
      <c r="O519" s="209"/>
      <c r="P519" s="209"/>
      <c r="Q519" s="209"/>
      <c r="R519" s="209"/>
    </row>
    <row r="520" spans="6:18" ht="15">
      <c r="F520" s="210" t="s">
        <v>185</v>
      </c>
      <c r="G520" s="210">
        <v>11</v>
      </c>
      <c r="H520" s="210" t="s">
        <v>286</v>
      </c>
      <c r="I520" s="210" t="str">
        <f t="shared" si="28"/>
        <v>Paltas</v>
      </c>
      <c r="J520" s="210">
        <v>1109</v>
      </c>
      <c r="K520" s="211" t="s">
        <v>925</v>
      </c>
      <c r="L520" s="210">
        <v>110958</v>
      </c>
      <c r="N520" s="209"/>
      <c r="O520" s="209"/>
      <c r="P520" s="209"/>
      <c r="Q520" s="209"/>
      <c r="R520" s="209"/>
    </row>
    <row r="521" spans="6:18" ht="15">
      <c r="F521" s="210" t="s">
        <v>185</v>
      </c>
      <c r="G521" s="210">
        <v>11</v>
      </c>
      <c r="H521" s="210" t="s">
        <v>286</v>
      </c>
      <c r="I521" s="210" t="str">
        <f t="shared" si="28"/>
        <v>Paltas</v>
      </c>
      <c r="J521" s="210">
        <v>1109</v>
      </c>
      <c r="K521" s="211" t="s">
        <v>926</v>
      </c>
      <c r="L521" s="210">
        <v>110952</v>
      </c>
      <c r="N521" s="209"/>
      <c r="O521" s="209"/>
      <c r="P521" s="209"/>
      <c r="Q521" s="209"/>
      <c r="R521" s="209"/>
    </row>
    <row r="522" spans="6:18" ht="15">
      <c r="F522" s="212" t="s">
        <v>185</v>
      </c>
      <c r="G522" s="212">
        <v>11</v>
      </c>
      <c r="H522" s="212" t="s">
        <v>286</v>
      </c>
      <c r="I522" s="210" t="str">
        <f t="shared" si="28"/>
        <v>Paltas</v>
      </c>
      <c r="J522" s="212">
        <v>1109</v>
      </c>
      <c r="K522" s="213" t="s">
        <v>927</v>
      </c>
      <c r="L522" s="212">
        <v>110950</v>
      </c>
      <c r="N522" s="209"/>
      <c r="O522" s="209"/>
      <c r="P522" s="209"/>
      <c r="Q522" s="209"/>
      <c r="R522" s="209"/>
    </row>
    <row r="523" spans="6:18" ht="15">
      <c r="F523" s="212" t="s">
        <v>185</v>
      </c>
      <c r="G523" s="212">
        <v>11</v>
      </c>
      <c r="H523" s="212" t="s">
        <v>286</v>
      </c>
      <c r="I523" s="210" t="str">
        <f t="shared" si="28"/>
        <v>Paltas</v>
      </c>
      <c r="J523" s="212">
        <v>1109</v>
      </c>
      <c r="K523" s="213" t="s">
        <v>928</v>
      </c>
      <c r="L523" s="212">
        <v>110959</v>
      </c>
      <c r="N523" s="209"/>
      <c r="O523" s="209"/>
      <c r="P523" s="209"/>
      <c r="Q523" s="209"/>
      <c r="R523" s="209"/>
    </row>
    <row r="524" spans="6:18" ht="15">
      <c r="F524" s="210" t="s">
        <v>185</v>
      </c>
      <c r="G524" s="210">
        <v>11</v>
      </c>
      <c r="H524" s="210" t="s">
        <v>287</v>
      </c>
      <c r="I524" s="210" t="str">
        <f t="shared" si="28"/>
        <v>Pindal</v>
      </c>
      <c r="J524" s="210">
        <v>1114</v>
      </c>
      <c r="K524" s="211" t="s">
        <v>287</v>
      </c>
      <c r="L524" s="210">
        <v>111450</v>
      </c>
      <c r="N524" s="209"/>
      <c r="O524" s="209"/>
      <c r="P524" s="209"/>
      <c r="Q524" s="209"/>
      <c r="R524" s="209"/>
    </row>
    <row r="525" spans="6:18" ht="15">
      <c r="F525" s="212" t="s">
        <v>185</v>
      </c>
      <c r="G525" s="212">
        <v>11</v>
      </c>
      <c r="H525" s="212" t="s">
        <v>287</v>
      </c>
      <c r="I525" s="210" t="str">
        <f t="shared" si="28"/>
        <v>Pindal</v>
      </c>
      <c r="J525" s="212">
        <v>1114</v>
      </c>
      <c r="K525" s="213" t="s">
        <v>929</v>
      </c>
      <c r="L525" s="212">
        <v>111451</v>
      </c>
      <c r="N525" s="209"/>
      <c r="O525" s="209"/>
      <c r="P525" s="209"/>
      <c r="Q525" s="209"/>
      <c r="R525" s="209"/>
    </row>
    <row r="526" spans="6:18" ht="15">
      <c r="F526" s="210" t="s">
        <v>185</v>
      </c>
      <c r="G526" s="210">
        <v>11</v>
      </c>
      <c r="H526" s="210" t="s">
        <v>287</v>
      </c>
      <c r="I526" s="210" t="str">
        <f t="shared" si="28"/>
        <v>Pindal</v>
      </c>
      <c r="J526" s="210">
        <v>1114</v>
      </c>
      <c r="K526" s="211" t="s">
        <v>930</v>
      </c>
      <c r="L526" s="210">
        <v>111452</v>
      </c>
      <c r="N526" s="209"/>
      <c r="O526" s="209"/>
      <c r="P526" s="209"/>
      <c r="Q526" s="209"/>
      <c r="R526" s="209"/>
    </row>
    <row r="527" spans="6:18" ht="15">
      <c r="F527" s="212" t="s">
        <v>185</v>
      </c>
      <c r="G527" s="212">
        <v>11</v>
      </c>
      <c r="H527" s="212" t="s">
        <v>287</v>
      </c>
      <c r="I527" s="210" t="str">
        <f t="shared" si="28"/>
        <v>Pindal</v>
      </c>
      <c r="J527" s="212">
        <v>1114</v>
      </c>
      <c r="K527" s="213" t="s">
        <v>931</v>
      </c>
      <c r="L527" s="212">
        <v>111453</v>
      </c>
      <c r="N527" s="209"/>
      <c r="O527" s="209"/>
      <c r="P527" s="209"/>
      <c r="Q527" s="209"/>
      <c r="R527" s="209"/>
    </row>
    <row r="528" spans="6:18" ht="15">
      <c r="F528" s="212" t="s">
        <v>185</v>
      </c>
      <c r="G528" s="212">
        <v>11</v>
      </c>
      <c r="H528" s="212" t="s">
        <v>577</v>
      </c>
      <c r="I528" s="210" t="str">
        <f t="shared" si="28"/>
        <v>Puyango</v>
      </c>
      <c r="J528" s="212">
        <v>1110</v>
      </c>
      <c r="K528" s="213" t="s">
        <v>932</v>
      </c>
      <c r="L528" s="212">
        <v>111051</v>
      </c>
      <c r="N528" s="209"/>
      <c r="O528" s="209"/>
      <c r="P528" s="209"/>
      <c r="Q528" s="209"/>
      <c r="R528" s="209"/>
    </row>
    <row r="529" spans="6:18" ht="15">
      <c r="F529" s="212" t="s">
        <v>185</v>
      </c>
      <c r="G529" s="212">
        <v>11</v>
      </c>
      <c r="H529" s="212" t="s">
        <v>577</v>
      </c>
      <c r="I529" s="210" t="str">
        <f t="shared" si="28"/>
        <v>Puyango</v>
      </c>
      <c r="J529" s="212">
        <v>1110</v>
      </c>
      <c r="K529" s="213" t="s">
        <v>933</v>
      </c>
      <c r="L529" s="212">
        <v>111050</v>
      </c>
      <c r="N529" s="209"/>
      <c r="O529" s="209"/>
      <c r="P529" s="209"/>
      <c r="Q529" s="209"/>
      <c r="R529" s="209"/>
    </row>
    <row r="530" spans="6:18" ht="15">
      <c r="F530" s="212" t="s">
        <v>185</v>
      </c>
      <c r="G530" s="212">
        <v>11</v>
      </c>
      <c r="H530" s="212" t="s">
        <v>577</v>
      </c>
      <c r="I530" s="210" t="str">
        <f t="shared" si="28"/>
        <v>Puyango</v>
      </c>
      <c r="J530" s="212">
        <v>1110</v>
      </c>
      <c r="K530" s="213" t="s">
        <v>934</v>
      </c>
      <c r="L530" s="212">
        <v>111052</v>
      </c>
      <c r="N530" s="209"/>
      <c r="O530" s="209"/>
      <c r="P530" s="209"/>
      <c r="Q530" s="209"/>
      <c r="R530" s="209"/>
    </row>
    <row r="531" spans="6:18" ht="15">
      <c r="F531" s="210" t="s">
        <v>185</v>
      </c>
      <c r="G531" s="210">
        <v>11</v>
      </c>
      <c r="H531" s="210" t="s">
        <v>577</v>
      </c>
      <c r="I531" s="210" t="str">
        <f t="shared" si="28"/>
        <v>Puyango</v>
      </c>
      <c r="J531" s="210">
        <v>1110</v>
      </c>
      <c r="K531" s="211" t="s">
        <v>935</v>
      </c>
      <c r="L531" s="210">
        <v>111053</v>
      </c>
      <c r="N531" s="209"/>
      <c r="O531" s="209"/>
      <c r="P531" s="209"/>
      <c r="Q531" s="209"/>
      <c r="R531" s="209"/>
    </row>
    <row r="532" spans="6:18" ht="15">
      <c r="F532" s="212" t="s">
        <v>185</v>
      </c>
      <c r="G532" s="212">
        <v>11</v>
      </c>
      <c r="H532" s="212" t="s">
        <v>577</v>
      </c>
      <c r="I532" s="210" t="str">
        <f t="shared" si="28"/>
        <v>Puyango</v>
      </c>
      <c r="J532" s="212">
        <v>1110</v>
      </c>
      <c r="K532" s="213" t="s">
        <v>936</v>
      </c>
      <c r="L532" s="212">
        <v>111055</v>
      </c>
      <c r="N532" s="209"/>
      <c r="O532" s="209"/>
      <c r="P532" s="209"/>
      <c r="Q532" s="209"/>
      <c r="R532" s="209"/>
    </row>
    <row r="533" spans="6:18" ht="15">
      <c r="F533" s="210" t="s">
        <v>185</v>
      </c>
      <c r="G533" s="210">
        <v>11</v>
      </c>
      <c r="H533" s="210" t="s">
        <v>577</v>
      </c>
      <c r="I533" s="210" t="str">
        <f t="shared" si="28"/>
        <v>Puyango</v>
      </c>
      <c r="J533" s="210">
        <v>1110</v>
      </c>
      <c r="K533" s="211" t="s">
        <v>937</v>
      </c>
      <c r="L533" s="210">
        <v>111054</v>
      </c>
      <c r="N533" s="209"/>
      <c r="O533" s="209"/>
      <c r="P533" s="209"/>
      <c r="Q533" s="209"/>
      <c r="R533" s="209"/>
    </row>
    <row r="534" spans="6:18" ht="15">
      <c r="F534" s="210" t="s">
        <v>185</v>
      </c>
      <c r="G534" s="210">
        <v>11</v>
      </c>
      <c r="H534" s="210" t="s">
        <v>288</v>
      </c>
      <c r="I534" s="210" t="str">
        <f t="shared" si="28"/>
        <v>Quilanga</v>
      </c>
      <c r="J534" s="210">
        <v>1115</v>
      </c>
      <c r="K534" s="211" t="s">
        <v>288</v>
      </c>
      <c r="L534" s="210">
        <v>111550</v>
      </c>
      <c r="N534" s="209"/>
      <c r="O534" s="209"/>
      <c r="P534" s="209"/>
      <c r="Q534" s="209"/>
      <c r="R534" s="209"/>
    </row>
    <row r="535" spans="6:18" ht="15">
      <c r="F535" s="212" t="s">
        <v>185</v>
      </c>
      <c r="G535" s="212">
        <v>11</v>
      </c>
      <c r="H535" s="212" t="s">
        <v>288</v>
      </c>
      <c r="I535" s="210" t="str">
        <f t="shared" si="28"/>
        <v>Quilanga</v>
      </c>
      <c r="J535" s="212">
        <v>1115</v>
      </c>
      <c r="K535" s="213" t="s">
        <v>938</v>
      </c>
      <c r="L535" s="212">
        <v>111551</v>
      </c>
      <c r="N535" s="209"/>
      <c r="O535" s="209"/>
      <c r="P535" s="209"/>
      <c r="Q535" s="209"/>
      <c r="R535" s="209"/>
    </row>
    <row r="536" spans="6:18" ht="15">
      <c r="F536" s="210" t="s">
        <v>185</v>
      </c>
      <c r="G536" s="210">
        <v>11</v>
      </c>
      <c r="H536" s="210" t="s">
        <v>288</v>
      </c>
      <c r="I536" s="210" t="str">
        <f t="shared" si="28"/>
        <v>Quilanga</v>
      </c>
      <c r="J536" s="210">
        <v>1115</v>
      </c>
      <c r="K536" s="211" t="s">
        <v>939</v>
      </c>
      <c r="L536" s="210">
        <v>111552</v>
      </c>
      <c r="N536" s="209"/>
      <c r="O536" s="209"/>
      <c r="P536" s="209"/>
      <c r="Q536" s="209"/>
      <c r="R536" s="209"/>
    </row>
    <row r="537" spans="6:18" ht="15">
      <c r="F537" s="212" t="s">
        <v>185</v>
      </c>
      <c r="G537" s="212">
        <v>11</v>
      </c>
      <c r="H537" s="212" t="s">
        <v>289</v>
      </c>
      <c r="I537" s="210" t="str">
        <f t="shared" si="28"/>
        <v>Saraguro</v>
      </c>
      <c r="J537" s="212">
        <v>1111</v>
      </c>
      <c r="K537" s="213" t="s">
        <v>940</v>
      </c>
      <c r="L537" s="212">
        <v>111158</v>
      </c>
      <c r="N537" s="209"/>
      <c r="O537" s="209"/>
      <c r="P537" s="209"/>
      <c r="Q537" s="209"/>
      <c r="R537" s="209"/>
    </row>
    <row r="538" spans="6:18" ht="15">
      <c r="F538" s="210" t="s">
        <v>185</v>
      </c>
      <c r="G538" s="210">
        <v>11</v>
      </c>
      <c r="H538" s="210" t="s">
        <v>289</v>
      </c>
      <c r="I538" s="210" t="str">
        <f t="shared" si="28"/>
        <v>Saraguro</v>
      </c>
      <c r="J538" s="210">
        <v>1111</v>
      </c>
      <c r="K538" s="211" t="s">
        <v>941</v>
      </c>
      <c r="L538" s="210">
        <v>111159</v>
      </c>
      <c r="N538" s="209"/>
      <c r="O538" s="209"/>
      <c r="P538" s="209"/>
      <c r="Q538" s="209"/>
      <c r="R538" s="209"/>
    </row>
    <row r="539" spans="6:18" ht="15">
      <c r="F539" s="212" t="s">
        <v>185</v>
      </c>
      <c r="G539" s="212">
        <v>11</v>
      </c>
      <c r="H539" s="212" t="s">
        <v>289</v>
      </c>
      <c r="I539" s="210" t="str">
        <f t="shared" si="28"/>
        <v>Saraguro</v>
      </c>
      <c r="J539" s="212">
        <v>1111</v>
      </c>
      <c r="K539" s="213" t="s">
        <v>942</v>
      </c>
      <c r="L539" s="212">
        <v>111160</v>
      </c>
      <c r="N539" s="209"/>
      <c r="O539" s="209"/>
      <c r="P539" s="209"/>
      <c r="Q539" s="209"/>
      <c r="R539" s="209"/>
    </row>
    <row r="540" spans="6:18" ht="15">
      <c r="F540" s="210" t="s">
        <v>185</v>
      </c>
      <c r="G540" s="210">
        <v>11</v>
      </c>
      <c r="H540" s="210" t="s">
        <v>289</v>
      </c>
      <c r="I540" s="210" t="str">
        <f t="shared" si="28"/>
        <v>Saraguro</v>
      </c>
      <c r="J540" s="210">
        <v>1111</v>
      </c>
      <c r="K540" s="211" t="s">
        <v>943</v>
      </c>
      <c r="L540" s="210">
        <v>111157</v>
      </c>
      <c r="N540" s="209"/>
      <c r="O540" s="209"/>
      <c r="P540" s="209"/>
      <c r="Q540" s="209"/>
      <c r="R540" s="209"/>
    </row>
    <row r="541" spans="6:18" ht="15">
      <c r="F541" s="210" t="s">
        <v>185</v>
      </c>
      <c r="G541" s="210">
        <v>11</v>
      </c>
      <c r="H541" s="210" t="s">
        <v>289</v>
      </c>
      <c r="I541" s="210" t="str">
        <f t="shared" si="28"/>
        <v>Saraguro</v>
      </c>
      <c r="J541" s="210">
        <v>1111</v>
      </c>
      <c r="K541" s="211" t="s">
        <v>944</v>
      </c>
      <c r="L541" s="210">
        <v>111156</v>
      </c>
      <c r="N541" s="209"/>
      <c r="O541" s="209"/>
      <c r="P541" s="209"/>
      <c r="Q541" s="209"/>
      <c r="R541" s="209"/>
    </row>
    <row r="542" spans="6:18" ht="15">
      <c r="F542" s="210" t="s">
        <v>185</v>
      </c>
      <c r="G542" s="210">
        <v>11</v>
      </c>
      <c r="H542" s="210" t="s">
        <v>289</v>
      </c>
      <c r="I542" s="210" t="str">
        <f t="shared" si="28"/>
        <v>Saraguro</v>
      </c>
      <c r="J542" s="210">
        <v>1111</v>
      </c>
      <c r="K542" s="211" t="s">
        <v>945</v>
      </c>
      <c r="L542" s="210">
        <v>111155</v>
      </c>
      <c r="N542" s="209"/>
      <c r="O542" s="209"/>
      <c r="P542" s="209"/>
      <c r="Q542" s="209"/>
      <c r="R542" s="209"/>
    </row>
    <row r="543" spans="6:18" ht="15">
      <c r="F543" s="210" t="s">
        <v>185</v>
      </c>
      <c r="G543" s="210">
        <v>11</v>
      </c>
      <c r="H543" s="210" t="s">
        <v>289</v>
      </c>
      <c r="I543" s="210" t="str">
        <f t="shared" si="28"/>
        <v>Saraguro</v>
      </c>
      <c r="J543" s="210">
        <v>1111</v>
      </c>
      <c r="K543" s="211" t="s">
        <v>946</v>
      </c>
      <c r="L543" s="210">
        <v>111154</v>
      </c>
      <c r="N543" s="209"/>
      <c r="O543" s="209"/>
      <c r="P543" s="209"/>
      <c r="Q543" s="209"/>
      <c r="R543" s="209"/>
    </row>
    <row r="544" spans="6:18" ht="15">
      <c r="F544" s="212" t="s">
        <v>185</v>
      </c>
      <c r="G544" s="212">
        <v>11</v>
      </c>
      <c r="H544" s="212" t="s">
        <v>289</v>
      </c>
      <c r="I544" s="210" t="str">
        <f t="shared" si="28"/>
        <v>Saraguro</v>
      </c>
      <c r="J544" s="212">
        <v>1111</v>
      </c>
      <c r="K544" s="213" t="s">
        <v>947</v>
      </c>
      <c r="L544" s="212">
        <v>111153</v>
      </c>
      <c r="N544" s="209"/>
      <c r="O544" s="209"/>
      <c r="P544" s="209"/>
      <c r="Q544" s="209"/>
      <c r="R544" s="209"/>
    </row>
    <row r="545" spans="6:18" ht="15">
      <c r="F545" s="210" t="s">
        <v>185</v>
      </c>
      <c r="G545" s="210">
        <v>11</v>
      </c>
      <c r="H545" s="210" t="s">
        <v>289</v>
      </c>
      <c r="I545" s="210" t="str">
        <f t="shared" si="28"/>
        <v>Saraguro</v>
      </c>
      <c r="J545" s="210">
        <v>1111</v>
      </c>
      <c r="K545" s="211" t="s">
        <v>948</v>
      </c>
      <c r="L545" s="210">
        <v>111152</v>
      </c>
      <c r="N545" s="209"/>
      <c r="O545" s="209"/>
      <c r="P545" s="209"/>
      <c r="Q545" s="209"/>
      <c r="R545" s="209"/>
    </row>
    <row r="546" spans="6:18" ht="15">
      <c r="F546" s="212" t="s">
        <v>185</v>
      </c>
      <c r="G546" s="212">
        <v>11</v>
      </c>
      <c r="H546" s="212" t="s">
        <v>289</v>
      </c>
      <c r="I546" s="210" t="str">
        <f t="shared" si="28"/>
        <v>Saraguro</v>
      </c>
      <c r="J546" s="212">
        <v>1111</v>
      </c>
      <c r="K546" s="213" t="s">
        <v>949</v>
      </c>
      <c r="L546" s="212">
        <v>111151</v>
      </c>
      <c r="N546" s="209"/>
      <c r="O546" s="209"/>
      <c r="P546" s="209"/>
      <c r="Q546" s="209"/>
      <c r="R546" s="209"/>
    </row>
    <row r="547" spans="6:18" ht="15">
      <c r="F547" s="210" t="s">
        <v>185</v>
      </c>
      <c r="G547" s="210">
        <v>11</v>
      </c>
      <c r="H547" s="210" t="s">
        <v>289</v>
      </c>
      <c r="I547" s="210" t="str">
        <f t="shared" si="28"/>
        <v>Saraguro</v>
      </c>
      <c r="J547" s="210">
        <v>1111</v>
      </c>
      <c r="K547" s="211" t="s">
        <v>289</v>
      </c>
      <c r="L547" s="210">
        <v>111150</v>
      </c>
      <c r="N547" s="209"/>
      <c r="O547" s="209"/>
      <c r="P547" s="209"/>
      <c r="Q547" s="209"/>
      <c r="R547" s="209"/>
    </row>
    <row r="548" spans="6:18" ht="15">
      <c r="F548" s="210" t="s">
        <v>185</v>
      </c>
      <c r="G548" s="210">
        <v>11</v>
      </c>
      <c r="H548" s="210" t="s">
        <v>290</v>
      </c>
      <c r="I548" s="210" t="str">
        <f t="shared" si="28"/>
        <v>Sozoranga</v>
      </c>
      <c r="J548" s="210">
        <v>1112</v>
      </c>
      <c r="K548" s="211" t="s">
        <v>290</v>
      </c>
      <c r="L548" s="210">
        <v>111250</v>
      </c>
      <c r="N548" s="209"/>
      <c r="O548" s="209"/>
      <c r="P548" s="209"/>
      <c r="Q548" s="209"/>
      <c r="R548" s="209"/>
    </row>
    <row r="549" spans="6:18" ht="15">
      <c r="F549" s="212" t="s">
        <v>185</v>
      </c>
      <c r="G549" s="212">
        <v>11</v>
      </c>
      <c r="H549" s="212" t="s">
        <v>290</v>
      </c>
      <c r="I549" s="210" t="str">
        <f t="shared" si="28"/>
        <v>Sozoranga</v>
      </c>
      <c r="J549" s="212">
        <v>1112</v>
      </c>
      <c r="K549" s="213" t="s">
        <v>950</v>
      </c>
      <c r="L549" s="212">
        <v>111251</v>
      </c>
      <c r="N549" s="209"/>
      <c r="O549" s="209"/>
      <c r="P549" s="209"/>
      <c r="Q549" s="209"/>
      <c r="R549" s="209"/>
    </row>
    <row r="550" spans="6:18" ht="15">
      <c r="F550" s="210" t="s">
        <v>185</v>
      </c>
      <c r="G550" s="210">
        <v>11</v>
      </c>
      <c r="H550" s="210" t="s">
        <v>290</v>
      </c>
      <c r="I550" s="210" t="str">
        <f t="shared" si="28"/>
        <v>Sozoranga</v>
      </c>
      <c r="J550" s="210">
        <v>1112</v>
      </c>
      <c r="K550" s="211" t="s">
        <v>951</v>
      </c>
      <c r="L550" s="210">
        <v>111252</v>
      </c>
      <c r="N550" s="209"/>
      <c r="O550" s="209"/>
      <c r="P550" s="209"/>
      <c r="Q550" s="209"/>
      <c r="R550" s="209"/>
    </row>
    <row r="551" spans="6:18" ht="15">
      <c r="F551" s="212" t="s">
        <v>185</v>
      </c>
      <c r="G551" s="212">
        <v>11</v>
      </c>
      <c r="H551" s="212" t="s">
        <v>291</v>
      </c>
      <c r="I551" s="210" t="str">
        <f t="shared" si="28"/>
        <v>Zapotillo</v>
      </c>
      <c r="J551" s="212">
        <v>1113</v>
      </c>
      <c r="K551" s="213" t="s">
        <v>291</v>
      </c>
      <c r="L551" s="212">
        <v>111350</v>
      </c>
      <c r="N551" s="209"/>
      <c r="O551" s="209"/>
      <c r="P551" s="209"/>
      <c r="Q551" s="209"/>
      <c r="R551" s="209"/>
    </row>
    <row r="552" spans="6:18" ht="15">
      <c r="F552" s="210" t="s">
        <v>185</v>
      </c>
      <c r="G552" s="210">
        <v>11</v>
      </c>
      <c r="H552" s="210" t="s">
        <v>291</v>
      </c>
      <c r="I552" s="210" t="str">
        <f t="shared" si="28"/>
        <v>Zapotillo</v>
      </c>
      <c r="J552" s="210">
        <v>1113</v>
      </c>
      <c r="K552" s="211" t="s">
        <v>952</v>
      </c>
      <c r="L552" s="210">
        <v>111351</v>
      </c>
      <c r="N552" s="209"/>
      <c r="O552" s="209"/>
      <c r="P552" s="209"/>
      <c r="Q552" s="209"/>
      <c r="R552" s="209"/>
    </row>
    <row r="553" spans="6:18" ht="15">
      <c r="F553" s="212" t="s">
        <v>185</v>
      </c>
      <c r="G553" s="212">
        <v>11</v>
      </c>
      <c r="H553" s="212" t="s">
        <v>291</v>
      </c>
      <c r="I553" s="210" t="str">
        <f t="shared" si="28"/>
        <v>Zapotillo</v>
      </c>
      <c r="J553" s="212">
        <v>1113</v>
      </c>
      <c r="K553" s="213" t="s">
        <v>953</v>
      </c>
      <c r="L553" s="212">
        <v>111352</v>
      </c>
      <c r="N553" s="209"/>
      <c r="O553" s="209"/>
      <c r="P553" s="209"/>
      <c r="Q553" s="209"/>
      <c r="R553" s="209"/>
    </row>
    <row r="554" spans="6:18" ht="15">
      <c r="F554" s="212" t="s">
        <v>185</v>
      </c>
      <c r="G554" s="212">
        <v>11</v>
      </c>
      <c r="H554" s="212" t="s">
        <v>291</v>
      </c>
      <c r="I554" s="210" t="str">
        <f t="shared" si="28"/>
        <v>Zapotillo</v>
      </c>
      <c r="J554" s="212">
        <v>1113</v>
      </c>
      <c r="K554" s="213" t="s">
        <v>954</v>
      </c>
      <c r="L554" s="212">
        <v>111356</v>
      </c>
      <c r="N554" s="209"/>
      <c r="O554" s="209"/>
      <c r="P554" s="209"/>
      <c r="Q554" s="209"/>
      <c r="R554" s="209"/>
    </row>
    <row r="555" spans="6:18" ht="15">
      <c r="F555" s="210" t="s">
        <v>185</v>
      </c>
      <c r="G555" s="210">
        <v>11</v>
      </c>
      <c r="H555" s="210" t="s">
        <v>291</v>
      </c>
      <c r="I555" s="210" t="str">
        <f t="shared" si="28"/>
        <v>Zapotillo</v>
      </c>
      <c r="J555" s="210">
        <v>1113</v>
      </c>
      <c r="K555" s="211" t="s">
        <v>955</v>
      </c>
      <c r="L555" s="210">
        <v>111353</v>
      </c>
      <c r="N555" s="209"/>
      <c r="O555" s="209"/>
      <c r="P555" s="209"/>
      <c r="Q555" s="209"/>
      <c r="R555" s="209"/>
    </row>
    <row r="556" spans="6:18" ht="15">
      <c r="F556" s="210" t="s">
        <v>185</v>
      </c>
      <c r="G556" s="210">
        <v>11</v>
      </c>
      <c r="H556" s="210" t="s">
        <v>291</v>
      </c>
      <c r="I556" s="210" t="str">
        <f t="shared" si="28"/>
        <v>Zapotillo</v>
      </c>
      <c r="J556" s="210">
        <v>1113</v>
      </c>
      <c r="K556" s="211" t="s">
        <v>956</v>
      </c>
      <c r="L556" s="210">
        <v>111354</v>
      </c>
      <c r="N556" s="209"/>
      <c r="O556" s="209"/>
      <c r="P556" s="209"/>
      <c r="Q556" s="209"/>
      <c r="R556" s="209"/>
    </row>
    <row r="557" spans="6:18" ht="15">
      <c r="F557" s="212" t="s">
        <v>185</v>
      </c>
      <c r="G557" s="212">
        <v>11</v>
      </c>
      <c r="H557" s="212" t="s">
        <v>291</v>
      </c>
      <c r="I557" s="210" t="str">
        <f t="shared" si="28"/>
        <v>Zapotillo</v>
      </c>
      <c r="J557" s="212">
        <v>1113</v>
      </c>
      <c r="K557" s="213" t="s">
        <v>957</v>
      </c>
      <c r="L557" s="212">
        <v>111355</v>
      </c>
      <c r="N557" s="209"/>
      <c r="O557" s="209"/>
      <c r="P557" s="209"/>
      <c r="Q557" s="209"/>
      <c r="R557" s="209"/>
    </row>
    <row r="558" spans="6:18" ht="15">
      <c r="F558" s="210"/>
      <c r="G558" s="210"/>
      <c r="H558" s="210"/>
      <c r="I558" s="210"/>
      <c r="J558" s="210"/>
      <c r="K558" s="211"/>
      <c r="L558" s="210"/>
      <c r="N558" s="209"/>
      <c r="O558" s="209"/>
      <c r="P558" s="209"/>
      <c r="Q558" s="209"/>
      <c r="R558" s="209"/>
    </row>
    <row r="559" spans="6:18" ht="15">
      <c r="F559" s="212" t="s">
        <v>183</v>
      </c>
      <c r="G559" s="212">
        <v>10</v>
      </c>
      <c r="H559" s="212" t="s">
        <v>274</v>
      </c>
      <c r="I559" s="210" t="s">
        <v>958</v>
      </c>
      <c r="J559" s="212">
        <v>1002</v>
      </c>
      <c r="K559" s="213" t="s">
        <v>959</v>
      </c>
      <c r="L559" s="212">
        <v>100253</v>
      </c>
      <c r="N559" s="209"/>
      <c r="O559" s="209"/>
      <c r="P559" s="209"/>
      <c r="Q559" s="209"/>
      <c r="R559" s="209"/>
    </row>
    <row r="560" spans="6:18" ht="15">
      <c r="F560" s="210" t="s">
        <v>183</v>
      </c>
      <c r="G560" s="210">
        <v>10</v>
      </c>
      <c r="H560" s="210" t="s">
        <v>274</v>
      </c>
      <c r="I560" s="210" t="s">
        <v>958</v>
      </c>
      <c r="J560" s="210">
        <v>1002</v>
      </c>
      <c r="K560" s="211" t="s">
        <v>960</v>
      </c>
      <c r="L560" s="210">
        <v>100254</v>
      </c>
      <c r="N560" s="209"/>
      <c r="O560" s="209"/>
      <c r="P560" s="209"/>
      <c r="Q560" s="209"/>
      <c r="R560" s="209"/>
    </row>
    <row r="561" spans="6:18" ht="15">
      <c r="F561" s="210" t="s">
        <v>183</v>
      </c>
      <c r="G561" s="210">
        <v>10</v>
      </c>
      <c r="H561" s="210" t="s">
        <v>274</v>
      </c>
      <c r="I561" s="210" t="s">
        <v>958</v>
      </c>
      <c r="J561" s="210">
        <v>1002</v>
      </c>
      <c r="K561" s="211" t="s">
        <v>961</v>
      </c>
      <c r="L561" s="210">
        <v>100252</v>
      </c>
      <c r="N561" s="209"/>
      <c r="O561" s="209"/>
      <c r="P561" s="209"/>
      <c r="Q561" s="209"/>
      <c r="R561" s="209"/>
    </row>
    <row r="562" spans="6:18" ht="15">
      <c r="F562" s="212" t="s">
        <v>183</v>
      </c>
      <c r="G562" s="212">
        <v>10</v>
      </c>
      <c r="H562" s="212" t="s">
        <v>274</v>
      </c>
      <c r="I562" s="210" t="s">
        <v>958</v>
      </c>
      <c r="J562" s="212">
        <v>1002</v>
      </c>
      <c r="K562" s="213" t="s">
        <v>962</v>
      </c>
      <c r="L562" s="212">
        <v>100251</v>
      </c>
      <c r="N562" s="209"/>
      <c r="O562" s="209"/>
      <c r="P562" s="209"/>
      <c r="Q562" s="209"/>
      <c r="R562" s="209"/>
    </row>
    <row r="563" spans="6:18" ht="15">
      <c r="F563" s="210" t="s">
        <v>183</v>
      </c>
      <c r="G563" s="210">
        <v>10</v>
      </c>
      <c r="H563" s="210" t="s">
        <v>274</v>
      </c>
      <c r="I563" s="210" t="s">
        <v>958</v>
      </c>
      <c r="J563" s="210">
        <v>1002</v>
      </c>
      <c r="K563" s="211" t="s">
        <v>963</v>
      </c>
      <c r="L563" s="210">
        <v>100250</v>
      </c>
      <c r="N563" s="209"/>
      <c r="O563" s="209"/>
      <c r="P563" s="209"/>
      <c r="Q563" s="209"/>
      <c r="R563" s="209"/>
    </row>
    <row r="564" spans="6:18" ht="15">
      <c r="F564" s="210" t="s">
        <v>183</v>
      </c>
      <c r="G564" s="210">
        <v>10</v>
      </c>
      <c r="H564" s="210" t="s">
        <v>275</v>
      </c>
      <c r="I564" s="210" t="str">
        <f t="shared" ref="I564:I594" si="29">MID(H564,1,9)</f>
        <v>Cotacachi</v>
      </c>
      <c r="J564" s="210">
        <v>1003</v>
      </c>
      <c r="K564" s="211" t="s">
        <v>813</v>
      </c>
      <c r="L564" s="210">
        <v>100356</v>
      </c>
      <c r="N564" s="209"/>
      <c r="O564" s="209"/>
      <c r="P564" s="209"/>
      <c r="Q564" s="209"/>
      <c r="R564" s="209"/>
    </row>
    <row r="565" spans="6:18" ht="15">
      <c r="F565" s="212" t="s">
        <v>183</v>
      </c>
      <c r="G565" s="212">
        <v>10</v>
      </c>
      <c r="H565" s="212" t="s">
        <v>275</v>
      </c>
      <c r="I565" s="210" t="str">
        <f t="shared" si="29"/>
        <v>Cotacachi</v>
      </c>
      <c r="J565" s="212">
        <v>1003</v>
      </c>
      <c r="K565" s="213" t="s">
        <v>964</v>
      </c>
      <c r="L565" s="212">
        <v>100357</v>
      </c>
      <c r="N565" s="209"/>
      <c r="O565" s="209"/>
      <c r="P565" s="209"/>
      <c r="Q565" s="209"/>
      <c r="R565" s="209"/>
    </row>
    <row r="566" spans="6:18" ht="15">
      <c r="F566" s="210" t="s">
        <v>183</v>
      </c>
      <c r="G566" s="210">
        <v>10</v>
      </c>
      <c r="H566" s="210" t="s">
        <v>275</v>
      </c>
      <c r="I566" s="210" t="str">
        <f t="shared" si="29"/>
        <v>Cotacachi</v>
      </c>
      <c r="J566" s="210">
        <v>1003</v>
      </c>
      <c r="K566" s="211" t="s">
        <v>965</v>
      </c>
      <c r="L566" s="210">
        <v>100358</v>
      </c>
      <c r="N566" s="209"/>
      <c r="O566" s="209"/>
      <c r="P566" s="209"/>
      <c r="Q566" s="209"/>
      <c r="R566" s="209"/>
    </row>
    <row r="567" spans="6:18" ht="15">
      <c r="F567" s="212" t="s">
        <v>183</v>
      </c>
      <c r="G567" s="212">
        <v>10</v>
      </c>
      <c r="H567" s="212" t="s">
        <v>275</v>
      </c>
      <c r="I567" s="210" t="str">
        <f t="shared" si="29"/>
        <v>Cotacachi</v>
      </c>
      <c r="J567" s="212">
        <v>1003</v>
      </c>
      <c r="K567" s="213" t="s">
        <v>966</v>
      </c>
      <c r="L567" s="212">
        <v>100354</v>
      </c>
      <c r="N567" s="209"/>
      <c r="O567" s="209"/>
      <c r="P567" s="209"/>
      <c r="Q567" s="209"/>
      <c r="R567" s="209"/>
    </row>
    <row r="568" spans="6:18" ht="15">
      <c r="F568" s="210" t="s">
        <v>183</v>
      </c>
      <c r="G568" s="210">
        <v>10</v>
      </c>
      <c r="H568" s="210" t="s">
        <v>275</v>
      </c>
      <c r="I568" s="210" t="str">
        <f t="shared" si="29"/>
        <v>Cotacachi</v>
      </c>
      <c r="J568" s="210">
        <v>1003</v>
      </c>
      <c r="K568" s="211" t="s">
        <v>967</v>
      </c>
      <c r="L568" s="210">
        <v>100353</v>
      </c>
      <c r="N568" s="209"/>
      <c r="O568" s="209"/>
      <c r="P568" s="209"/>
      <c r="Q568" s="209"/>
      <c r="R568" s="209"/>
    </row>
    <row r="569" spans="6:18" ht="15">
      <c r="F569" s="212" t="s">
        <v>183</v>
      </c>
      <c r="G569" s="212">
        <v>10</v>
      </c>
      <c r="H569" s="212" t="s">
        <v>275</v>
      </c>
      <c r="I569" s="210" t="str">
        <f t="shared" si="29"/>
        <v>Cotacachi</v>
      </c>
      <c r="J569" s="212">
        <v>1003</v>
      </c>
      <c r="K569" s="213" t="s">
        <v>968</v>
      </c>
      <c r="L569" s="212">
        <v>100352</v>
      </c>
      <c r="N569" s="209"/>
      <c r="O569" s="209"/>
      <c r="P569" s="209"/>
      <c r="Q569" s="209"/>
      <c r="R569" s="209"/>
    </row>
    <row r="570" spans="6:18" ht="15">
      <c r="F570" s="210" t="s">
        <v>183</v>
      </c>
      <c r="G570" s="210">
        <v>10</v>
      </c>
      <c r="H570" s="210" t="s">
        <v>275</v>
      </c>
      <c r="I570" s="210" t="str">
        <f t="shared" si="29"/>
        <v>Cotacachi</v>
      </c>
      <c r="J570" s="210">
        <v>1003</v>
      </c>
      <c r="K570" s="211" t="s">
        <v>969</v>
      </c>
      <c r="L570" s="210">
        <v>100351</v>
      </c>
      <c r="N570" s="209"/>
      <c r="O570" s="209"/>
      <c r="P570" s="209"/>
      <c r="Q570" s="209"/>
      <c r="R570" s="209"/>
    </row>
    <row r="571" spans="6:18" ht="15">
      <c r="F571" s="212" t="s">
        <v>183</v>
      </c>
      <c r="G571" s="212">
        <v>10</v>
      </c>
      <c r="H571" s="212" t="s">
        <v>275</v>
      </c>
      <c r="I571" s="210" t="str">
        <f t="shared" si="29"/>
        <v>Cotacachi</v>
      </c>
      <c r="J571" s="212">
        <v>1003</v>
      </c>
      <c r="K571" s="213" t="s">
        <v>275</v>
      </c>
      <c r="L571" s="212">
        <v>100350</v>
      </c>
      <c r="N571" s="209"/>
      <c r="O571" s="209"/>
      <c r="P571" s="209"/>
      <c r="Q571" s="209"/>
      <c r="R571" s="209"/>
    </row>
    <row r="572" spans="6:18" ht="15">
      <c r="F572" s="212" t="s">
        <v>183</v>
      </c>
      <c r="G572" s="212">
        <v>10</v>
      </c>
      <c r="H572" s="212" t="s">
        <v>275</v>
      </c>
      <c r="I572" s="210" t="str">
        <f t="shared" si="29"/>
        <v>Cotacachi</v>
      </c>
      <c r="J572" s="212">
        <v>1003</v>
      </c>
      <c r="K572" s="213" t="s">
        <v>970</v>
      </c>
      <c r="L572" s="212">
        <v>100355</v>
      </c>
      <c r="N572" s="209"/>
      <c r="O572" s="209"/>
      <c r="P572" s="209"/>
      <c r="Q572" s="209"/>
      <c r="R572" s="209"/>
    </row>
    <row r="573" spans="6:18" ht="15">
      <c r="F573" s="212" t="s">
        <v>183</v>
      </c>
      <c r="G573" s="212">
        <v>10</v>
      </c>
      <c r="H573" s="212" t="s">
        <v>276</v>
      </c>
      <c r="I573" s="210" t="str">
        <f t="shared" si="29"/>
        <v>Ibarra</v>
      </c>
      <c r="J573" s="212">
        <v>1001</v>
      </c>
      <c r="K573" s="213" t="s">
        <v>625</v>
      </c>
      <c r="L573" s="212">
        <v>100157</v>
      </c>
      <c r="N573" s="209"/>
      <c r="O573" s="209"/>
      <c r="P573" s="209"/>
      <c r="Q573" s="209"/>
      <c r="R573" s="209"/>
    </row>
    <row r="574" spans="6:18" ht="15">
      <c r="F574" s="210" t="s">
        <v>183</v>
      </c>
      <c r="G574" s="210">
        <v>10</v>
      </c>
      <c r="H574" s="210" t="s">
        <v>276</v>
      </c>
      <c r="I574" s="210" t="str">
        <f t="shared" si="29"/>
        <v>Ibarra</v>
      </c>
      <c r="J574" s="210">
        <v>1001</v>
      </c>
      <c r="K574" s="211" t="s">
        <v>354</v>
      </c>
      <c r="L574" s="210">
        <v>100156</v>
      </c>
      <c r="N574" s="209"/>
      <c r="O574" s="209"/>
      <c r="P574" s="209"/>
      <c r="Q574" s="209"/>
      <c r="R574" s="209"/>
    </row>
    <row r="575" spans="6:18" ht="15">
      <c r="F575" s="212" t="s">
        <v>183</v>
      </c>
      <c r="G575" s="212">
        <v>10</v>
      </c>
      <c r="H575" s="212" t="s">
        <v>276</v>
      </c>
      <c r="I575" s="210" t="str">
        <f t="shared" si="29"/>
        <v>Ibarra</v>
      </c>
      <c r="J575" s="212">
        <v>1001</v>
      </c>
      <c r="K575" s="213" t="s">
        <v>971</v>
      </c>
      <c r="L575" s="212">
        <v>100155</v>
      </c>
      <c r="N575" s="209"/>
      <c r="O575" s="209"/>
      <c r="P575" s="209"/>
      <c r="Q575" s="209"/>
      <c r="R575" s="209"/>
    </row>
    <row r="576" spans="6:18" ht="15">
      <c r="F576" s="210" t="s">
        <v>183</v>
      </c>
      <c r="G576" s="210">
        <v>10</v>
      </c>
      <c r="H576" s="210" t="s">
        <v>276</v>
      </c>
      <c r="I576" s="210" t="str">
        <f t="shared" si="29"/>
        <v>Ibarra</v>
      </c>
      <c r="J576" s="210">
        <v>1001</v>
      </c>
      <c r="K576" s="211" t="s">
        <v>670</v>
      </c>
      <c r="L576" s="210">
        <v>100154</v>
      </c>
      <c r="N576" s="209"/>
      <c r="O576" s="209"/>
      <c r="P576" s="209"/>
      <c r="Q576" s="209"/>
      <c r="R576" s="209"/>
    </row>
    <row r="577" spans="6:18" ht="15">
      <c r="F577" s="212" t="s">
        <v>183</v>
      </c>
      <c r="G577" s="212">
        <v>10</v>
      </c>
      <c r="H577" s="212" t="s">
        <v>276</v>
      </c>
      <c r="I577" s="210" t="str">
        <f t="shared" si="29"/>
        <v>Ibarra</v>
      </c>
      <c r="J577" s="212">
        <v>1001</v>
      </c>
      <c r="K577" s="213" t="s">
        <v>972</v>
      </c>
      <c r="L577" s="212">
        <v>100153</v>
      </c>
      <c r="N577" s="209"/>
      <c r="O577" s="209"/>
      <c r="P577" s="209"/>
      <c r="Q577" s="209"/>
      <c r="R577" s="209"/>
    </row>
    <row r="578" spans="6:18" ht="15">
      <c r="F578" s="210" t="s">
        <v>183</v>
      </c>
      <c r="G578" s="210">
        <v>10</v>
      </c>
      <c r="H578" s="210" t="s">
        <v>276</v>
      </c>
      <c r="I578" s="210" t="str">
        <f t="shared" si="29"/>
        <v>Ibarra</v>
      </c>
      <c r="J578" s="210">
        <v>1001</v>
      </c>
      <c r="K578" s="211" t="s">
        <v>973</v>
      </c>
      <c r="L578" s="210">
        <v>100151</v>
      </c>
      <c r="N578" s="209"/>
      <c r="O578" s="209"/>
      <c r="P578" s="209"/>
      <c r="Q578" s="209"/>
      <c r="R578" s="209"/>
    </row>
    <row r="579" spans="6:18" ht="15">
      <c r="F579" s="212" t="s">
        <v>183</v>
      </c>
      <c r="G579" s="212">
        <v>10</v>
      </c>
      <c r="H579" s="212" t="s">
        <v>276</v>
      </c>
      <c r="I579" s="210" t="str">
        <f t="shared" si="29"/>
        <v>Ibarra</v>
      </c>
      <c r="J579" s="212">
        <v>1001</v>
      </c>
      <c r="K579" s="213" t="s">
        <v>974</v>
      </c>
      <c r="L579" s="212">
        <v>100150</v>
      </c>
      <c r="N579" s="209"/>
      <c r="O579" s="209"/>
      <c r="P579" s="209"/>
      <c r="Q579" s="209"/>
      <c r="R579" s="209"/>
    </row>
    <row r="580" spans="6:18" ht="15">
      <c r="F580" s="210" t="s">
        <v>183</v>
      </c>
      <c r="G580" s="210">
        <v>10</v>
      </c>
      <c r="H580" s="210" t="s">
        <v>276</v>
      </c>
      <c r="I580" s="210" t="str">
        <f t="shared" si="29"/>
        <v>Ibarra</v>
      </c>
      <c r="J580" s="210">
        <v>1001</v>
      </c>
      <c r="K580" s="211" t="s">
        <v>975</v>
      </c>
      <c r="L580" s="210">
        <v>100152</v>
      </c>
      <c r="N580" s="209"/>
      <c r="O580" s="209"/>
      <c r="P580" s="209"/>
      <c r="Q580" s="209"/>
      <c r="R580" s="209"/>
    </row>
    <row r="581" spans="6:18" ht="15">
      <c r="F581" s="212" t="s">
        <v>183</v>
      </c>
      <c r="G581" s="212">
        <v>10</v>
      </c>
      <c r="H581" s="212" t="s">
        <v>277</v>
      </c>
      <c r="I581" s="210" t="str">
        <f t="shared" si="29"/>
        <v>Otavalo</v>
      </c>
      <c r="J581" s="212">
        <v>1004</v>
      </c>
      <c r="K581" s="213" t="s">
        <v>277</v>
      </c>
      <c r="L581" s="212">
        <v>100450</v>
      </c>
      <c r="N581" s="209"/>
      <c r="O581" s="209"/>
      <c r="P581" s="209"/>
      <c r="Q581" s="209"/>
      <c r="R581" s="209"/>
    </row>
    <row r="582" spans="6:18" ht="15">
      <c r="F582" s="212" t="s">
        <v>183</v>
      </c>
      <c r="G582" s="212">
        <v>10</v>
      </c>
      <c r="H582" s="212" t="s">
        <v>277</v>
      </c>
      <c r="I582" s="210" t="str">
        <f t="shared" si="29"/>
        <v>Otavalo</v>
      </c>
      <c r="J582" s="212">
        <v>1004</v>
      </c>
      <c r="K582" s="213" t="s">
        <v>976</v>
      </c>
      <c r="L582" s="212">
        <v>100451</v>
      </c>
      <c r="N582" s="209"/>
      <c r="O582" s="209"/>
      <c r="P582" s="209"/>
      <c r="Q582" s="209"/>
      <c r="R582" s="209"/>
    </row>
    <row r="583" spans="6:18" ht="15">
      <c r="F583" s="210" t="s">
        <v>183</v>
      </c>
      <c r="G583" s="210">
        <v>10</v>
      </c>
      <c r="H583" s="210" t="s">
        <v>277</v>
      </c>
      <c r="I583" s="210" t="str">
        <f t="shared" si="29"/>
        <v>Otavalo</v>
      </c>
      <c r="J583" s="210">
        <v>1004</v>
      </c>
      <c r="K583" s="211" t="s">
        <v>977</v>
      </c>
      <c r="L583" s="210">
        <v>100455</v>
      </c>
      <c r="N583" s="209"/>
      <c r="O583" s="209"/>
      <c r="P583" s="209"/>
      <c r="Q583" s="209"/>
      <c r="R583" s="209"/>
    </row>
    <row r="584" spans="6:18" ht="15">
      <c r="F584" s="212" t="s">
        <v>183</v>
      </c>
      <c r="G584" s="212">
        <v>10</v>
      </c>
      <c r="H584" s="212" t="s">
        <v>277</v>
      </c>
      <c r="I584" s="210" t="str">
        <f t="shared" si="29"/>
        <v>Otavalo</v>
      </c>
      <c r="J584" s="212">
        <v>1004</v>
      </c>
      <c r="K584" s="213" t="s">
        <v>978</v>
      </c>
      <c r="L584" s="212">
        <v>100453</v>
      </c>
      <c r="N584" s="209"/>
      <c r="O584" s="209"/>
      <c r="P584" s="209"/>
      <c r="Q584" s="209"/>
      <c r="R584" s="209"/>
    </row>
    <row r="585" spans="6:18" ht="15">
      <c r="F585" s="212" t="s">
        <v>183</v>
      </c>
      <c r="G585" s="212">
        <v>10</v>
      </c>
      <c r="H585" s="212" t="s">
        <v>277</v>
      </c>
      <c r="I585" s="210" t="str">
        <f t="shared" si="29"/>
        <v>Otavalo</v>
      </c>
      <c r="J585" s="212">
        <v>1004</v>
      </c>
      <c r="K585" s="213" t="s">
        <v>979</v>
      </c>
      <c r="L585" s="212">
        <v>100459</v>
      </c>
      <c r="N585" s="209"/>
      <c r="O585" s="209"/>
      <c r="P585" s="209"/>
      <c r="Q585" s="209"/>
      <c r="R585" s="209"/>
    </row>
    <row r="586" spans="6:18" ht="15">
      <c r="F586" s="210" t="s">
        <v>183</v>
      </c>
      <c r="G586" s="210">
        <v>10</v>
      </c>
      <c r="H586" s="210" t="s">
        <v>277</v>
      </c>
      <c r="I586" s="210" t="str">
        <f t="shared" si="29"/>
        <v>Otavalo</v>
      </c>
      <c r="J586" s="210">
        <v>1004</v>
      </c>
      <c r="K586" s="211" t="s">
        <v>980</v>
      </c>
      <c r="L586" s="210">
        <v>100452</v>
      </c>
      <c r="N586" s="209"/>
      <c r="O586" s="209"/>
      <c r="P586" s="209"/>
      <c r="Q586" s="209"/>
      <c r="R586" s="209"/>
    </row>
    <row r="587" spans="6:18" ht="15">
      <c r="F587" s="212" t="s">
        <v>183</v>
      </c>
      <c r="G587" s="212">
        <v>10</v>
      </c>
      <c r="H587" s="212" t="s">
        <v>277</v>
      </c>
      <c r="I587" s="210" t="str">
        <f t="shared" si="29"/>
        <v>Otavalo</v>
      </c>
      <c r="J587" s="212">
        <v>1004</v>
      </c>
      <c r="K587" s="213" t="s">
        <v>981</v>
      </c>
      <c r="L587" s="212">
        <v>100454</v>
      </c>
      <c r="N587" s="209"/>
      <c r="O587" s="209"/>
      <c r="P587" s="209"/>
      <c r="Q587" s="209"/>
      <c r="R587" s="209"/>
    </row>
    <row r="588" spans="6:18" ht="15">
      <c r="F588" s="210" t="s">
        <v>183</v>
      </c>
      <c r="G588" s="210">
        <v>10</v>
      </c>
      <c r="H588" s="210" t="s">
        <v>277</v>
      </c>
      <c r="I588" s="210" t="str">
        <f t="shared" si="29"/>
        <v>Otavalo</v>
      </c>
      <c r="J588" s="210">
        <v>1004</v>
      </c>
      <c r="K588" s="211" t="s">
        <v>982</v>
      </c>
      <c r="L588" s="210">
        <v>100456</v>
      </c>
      <c r="N588" s="209"/>
      <c r="O588" s="209"/>
      <c r="P588" s="209"/>
      <c r="Q588" s="209"/>
      <c r="R588" s="209"/>
    </row>
    <row r="589" spans="6:18" ht="15">
      <c r="F589" s="212" t="s">
        <v>183</v>
      </c>
      <c r="G589" s="212">
        <v>10</v>
      </c>
      <c r="H589" s="212" t="s">
        <v>277</v>
      </c>
      <c r="I589" s="210" t="str">
        <f t="shared" si="29"/>
        <v>Otavalo</v>
      </c>
      <c r="J589" s="212">
        <v>1004</v>
      </c>
      <c r="K589" s="213" t="s">
        <v>983</v>
      </c>
      <c r="L589" s="212">
        <v>100457</v>
      </c>
      <c r="N589" s="209"/>
      <c r="O589" s="209"/>
      <c r="P589" s="209"/>
      <c r="Q589" s="209"/>
      <c r="R589" s="209"/>
    </row>
    <row r="590" spans="6:18" ht="15">
      <c r="F590" s="210" t="s">
        <v>183</v>
      </c>
      <c r="G590" s="210">
        <v>10</v>
      </c>
      <c r="H590" s="210" t="s">
        <v>277</v>
      </c>
      <c r="I590" s="210" t="str">
        <f t="shared" si="29"/>
        <v>Otavalo</v>
      </c>
      <c r="J590" s="210">
        <v>1004</v>
      </c>
      <c r="K590" s="211" t="s">
        <v>984</v>
      </c>
      <c r="L590" s="210">
        <v>100458</v>
      </c>
      <c r="N590" s="209"/>
      <c r="O590" s="209"/>
      <c r="P590" s="209"/>
      <c r="Q590" s="209"/>
      <c r="R590" s="209"/>
    </row>
    <row r="591" spans="6:18" ht="15">
      <c r="F591" s="210" t="s">
        <v>183</v>
      </c>
      <c r="G591" s="210">
        <v>10</v>
      </c>
      <c r="H591" s="210" t="s">
        <v>564</v>
      </c>
      <c r="I591" s="210" t="str">
        <f t="shared" si="29"/>
        <v>Pimampiro</v>
      </c>
      <c r="J591" s="210">
        <v>1005</v>
      </c>
      <c r="K591" s="211" t="s">
        <v>985</v>
      </c>
      <c r="L591" s="210">
        <v>100553</v>
      </c>
      <c r="N591" s="209"/>
      <c r="O591" s="209"/>
      <c r="P591" s="209"/>
      <c r="Q591" s="209"/>
      <c r="R591" s="209"/>
    </row>
    <row r="592" spans="6:18" ht="15">
      <c r="F592" s="210" t="s">
        <v>183</v>
      </c>
      <c r="G592" s="210">
        <v>10</v>
      </c>
      <c r="H592" s="210" t="s">
        <v>564</v>
      </c>
      <c r="I592" s="210" t="str">
        <f t="shared" si="29"/>
        <v>Pimampiro</v>
      </c>
      <c r="J592" s="210">
        <v>1005</v>
      </c>
      <c r="K592" s="211" t="s">
        <v>986</v>
      </c>
      <c r="L592" s="210">
        <v>100551</v>
      </c>
      <c r="N592" s="209"/>
      <c r="O592" s="209"/>
      <c r="P592" s="209"/>
      <c r="Q592" s="209"/>
      <c r="R592" s="209"/>
    </row>
    <row r="593" spans="6:18" ht="15">
      <c r="F593" s="210" t="s">
        <v>183</v>
      </c>
      <c r="G593" s="210">
        <v>10</v>
      </c>
      <c r="H593" s="210" t="s">
        <v>564</v>
      </c>
      <c r="I593" s="210" t="str">
        <f t="shared" si="29"/>
        <v>Pimampiro</v>
      </c>
      <c r="J593" s="210">
        <v>1005</v>
      </c>
      <c r="K593" s="211" t="s">
        <v>987</v>
      </c>
      <c r="L593" s="210">
        <v>100552</v>
      </c>
      <c r="N593" s="209"/>
      <c r="O593" s="209"/>
      <c r="P593" s="209"/>
      <c r="Q593" s="209"/>
      <c r="R593" s="209"/>
    </row>
    <row r="594" spans="6:18" ht="15">
      <c r="F594" s="212" t="s">
        <v>183</v>
      </c>
      <c r="G594" s="212">
        <v>10</v>
      </c>
      <c r="H594" s="212" t="s">
        <v>564</v>
      </c>
      <c r="I594" s="210" t="str">
        <f t="shared" si="29"/>
        <v>Pimampiro</v>
      </c>
      <c r="J594" s="212">
        <v>1005</v>
      </c>
      <c r="K594" s="213" t="s">
        <v>564</v>
      </c>
      <c r="L594" s="212">
        <v>100550</v>
      </c>
      <c r="N594" s="209"/>
      <c r="O594" s="209"/>
      <c r="P594" s="209"/>
      <c r="Q594" s="209"/>
      <c r="R594" s="209"/>
    </row>
    <row r="595" spans="6:18" ht="15">
      <c r="F595" s="212" t="s">
        <v>183</v>
      </c>
      <c r="G595" s="212">
        <v>10</v>
      </c>
      <c r="H595" s="212" t="s">
        <v>278</v>
      </c>
      <c r="I595" s="210" t="s">
        <v>988</v>
      </c>
      <c r="J595" s="212">
        <v>1006</v>
      </c>
      <c r="K595" s="213" t="s">
        <v>989</v>
      </c>
      <c r="L595" s="212">
        <v>100652</v>
      </c>
      <c r="N595" s="209"/>
      <c r="O595" s="209"/>
      <c r="P595" s="209"/>
      <c r="Q595" s="209"/>
      <c r="R595" s="209"/>
    </row>
    <row r="596" spans="6:18" ht="15">
      <c r="F596" s="210" t="s">
        <v>183</v>
      </c>
      <c r="G596" s="210">
        <v>10</v>
      </c>
      <c r="H596" s="212" t="s">
        <v>278</v>
      </c>
      <c r="I596" s="210" t="s">
        <v>988</v>
      </c>
      <c r="J596" s="210">
        <v>1006</v>
      </c>
      <c r="K596" s="211" t="s">
        <v>990</v>
      </c>
      <c r="L596" s="210">
        <v>100655</v>
      </c>
      <c r="N596" s="209"/>
      <c r="O596" s="209"/>
      <c r="P596" s="209"/>
      <c r="Q596" s="209"/>
      <c r="R596" s="209"/>
    </row>
    <row r="597" spans="6:18" ht="15">
      <c r="F597" s="212" t="s">
        <v>183</v>
      </c>
      <c r="G597" s="212">
        <v>10</v>
      </c>
      <c r="H597" s="212" t="s">
        <v>278</v>
      </c>
      <c r="I597" s="210" t="s">
        <v>988</v>
      </c>
      <c r="J597" s="212">
        <v>1006</v>
      </c>
      <c r="K597" s="213" t="s">
        <v>991</v>
      </c>
      <c r="L597" s="212">
        <v>100653</v>
      </c>
      <c r="N597" s="209"/>
      <c r="O597" s="209"/>
      <c r="P597" s="209"/>
      <c r="Q597" s="209"/>
      <c r="R597" s="209"/>
    </row>
    <row r="598" spans="6:18" ht="15">
      <c r="F598" s="210" t="s">
        <v>183</v>
      </c>
      <c r="G598" s="210">
        <v>10</v>
      </c>
      <c r="H598" s="212" t="s">
        <v>278</v>
      </c>
      <c r="I598" s="210" t="s">
        <v>988</v>
      </c>
      <c r="J598" s="210">
        <v>1006</v>
      </c>
      <c r="K598" s="211" t="s">
        <v>992</v>
      </c>
      <c r="L598" s="210">
        <v>100651</v>
      </c>
      <c r="N598" s="209"/>
      <c r="O598" s="209"/>
      <c r="P598" s="209"/>
      <c r="Q598" s="209"/>
      <c r="R598" s="209"/>
    </row>
    <row r="599" spans="6:18" ht="15">
      <c r="F599" s="212" t="s">
        <v>183</v>
      </c>
      <c r="G599" s="212">
        <v>10</v>
      </c>
      <c r="H599" s="212" t="s">
        <v>278</v>
      </c>
      <c r="I599" s="210" t="s">
        <v>988</v>
      </c>
      <c r="J599" s="212">
        <v>1006</v>
      </c>
      <c r="K599" s="213" t="s">
        <v>993</v>
      </c>
      <c r="L599" s="212">
        <v>100650</v>
      </c>
      <c r="N599" s="209"/>
      <c r="O599" s="209"/>
      <c r="P599" s="209"/>
      <c r="Q599" s="209"/>
      <c r="R599" s="209"/>
    </row>
    <row r="600" spans="6:18" ht="15">
      <c r="F600" s="210" t="s">
        <v>183</v>
      </c>
      <c r="G600" s="210">
        <v>10</v>
      </c>
      <c r="H600" s="212" t="s">
        <v>278</v>
      </c>
      <c r="I600" s="210" t="s">
        <v>988</v>
      </c>
      <c r="J600" s="210">
        <v>1006</v>
      </c>
      <c r="K600" s="211" t="s">
        <v>994</v>
      </c>
      <c r="L600" s="210">
        <v>100654</v>
      </c>
      <c r="N600" s="209"/>
      <c r="O600" s="209"/>
      <c r="P600" s="209"/>
      <c r="Q600" s="209"/>
      <c r="R600" s="209"/>
    </row>
    <row r="601" spans="6:18" ht="15">
      <c r="F601" s="210"/>
      <c r="G601" s="210"/>
      <c r="H601" s="210"/>
      <c r="I601" s="210"/>
      <c r="J601" s="210"/>
      <c r="K601" s="211"/>
      <c r="L601" s="210"/>
      <c r="N601" s="209"/>
      <c r="O601" s="209"/>
      <c r="P601" s="209"/>
      <c r="Q601" s="209"/>
      <c r="R601" s="209"/>
    </row>
    <row r="602" spans="6:18" ht="15">
      <c r="F602" s="210" t="s">
        <v>182</v>
      </c>
      <c r="G602" s="210">
        <v>9</v>
      </c>
      <c r="H602" s="210" t="s">
        <v>254</v>
      </c>
      <c r="I602" s="210" t="s">
        <v>995</v>
      </c>
      <c r="J602" s="210">
        <v>902</v>
      </c>
      <c r="K602" s="211" t="s">
        <v>996</v>
      </c>
      <c r="L602" s="215" t="s">
        <v>997</v>
      </c>
      <c r="N602" s="209"/>
      <c r="O602" s="209"/>
      <c r="P602" s="209"/>
      <c r="Q602" s="209"/>
      <c r="R602" s="209"/>
    </row>
    <row r="603" spans="6:18" ht="15">
      <c r="F603" s="212" t="s">
        <v>182</v>
      </c>
      <c r="G603" s="212">
        <v>9</v>
      </c>
      <c r="H603" s="212" t="s">
        <v>255</v>
      </c>
      <c r="I603" s="210" t="str">
        <f>MID(H603,1,9)</f>
        <v>Balao</v>
      </c>
      <c r="J603" s="212">
        <v>903</v>
      </c>
      <c r="K603" s="213" t="s">
        <v>255</v>
      </c>
      <c r="L603" s="216" t="s">
        <v>998</v>
      </c>
      <c r="N603" s="209"/>
      <c r="O603" s="209"/>
      <c r="P603" s="209"/>
      <c r="Q603" s="209"/>
      <c r="R603" s="209"/>
    </row>
    <row r="604" spans="6:18" ht="15">
      <c r="F604" s="210" t="s">
        <v>182</v>
      </c>
      <c r="G604" s="210">
        <v>9</v>
      </c>
      <c r="H604" s="210" t="s">
        <v>256</v>
      </c>
      <c r="I604" s="210" t="str">
        <f>MID(H604,1,9)</f>
        <v>Balzar</v>
      </c>
      <c r="J604" s="210">
        <v>904</v>
      </c>
      <c r="K604" s="211" t="s">
        <v>256</v>
      </c>
      <c r="L604" s="215" t="s">
        <v>999</v>
      </c>
      <c r="N604" s="209"/>
      <c r="O604" s="209"/>
      <c r="P604" s="209"/>
      <c r="Q604" s="209"/>
      <c r="R604" s="209"/>
    </row>
    <row r="605" spans="6:18" ht="15">
      <c r="F605" s="210" t="s">
        <v>182</v>
      </c>
      <c r="G605" s="210">
        <v>9</v>
      </c>
      <c r="H605" s="210" t="s">
        <v>257</v>
      </c>
      <c r="I605" s="210" t="str">
        <f>MID(H605,1,9)</f>
        <v>Colimes</v>
      </c>
      <c r="J605" s="210">
        <v>905</v>
      </c>
      <c r="K605" s="211" t="s">
        <v>1000</v>
      </c>
      <c r="L605" s="215" t="s">
        <v>1001</v>
      </c>
      <c r="N605" s="209"/>
      <c r="O605" s="209"/>
      <c r="P605" s="209"/>
      <c r="Q605" s="209"/>
      <c r="R605" s="209"/>
    </row>
    <row r="606" spans="6:18" ht="15">
      <c r="F606" s="212" t="s">
        <v>182</v>
      </c>
      <c r="G606" s="212">
        <v>9</v>
      </c>
      <c r="H606" s="212" t="s">
        <v>257</v>
      </c>
      <c r="I606" s="210" t="str">
        <f>MID(H606,1,9)</f>
        <v>Colimes</v>
      </c>
      <c r="J606" s="212">
        <v>905</v>
      </c>
      <c r="K606" s="213" t="s">
        <v>257</v>
      </c>
      <c r="L606" s="216" t="s">
        <v>1002</v>
      </c>
      <c r="N606" s="209"/>
      <c r="O606" s="209"/>
      <c r="P606" s="209"/>
      <c r="Q606" s="209"/>
      <c r="R606" s="209"/>
    </row>
    <row r="607" spans="6:18" ht="15">
      <c r="F607" s="212" t="s">
        <v>182</v>
      </c>
      <c r="G607" s="212">
        <v>9</v>
      </c>
      <c r="H607" s="212" t="s">
        <v>539</v>
      </c>
      <c r="I607" s="210" t="s">
        <v>1003</v>
      </c>
      <c r="J607" s="212">
        <v>923</v>
      </c>
      <c r="K607" s="213" t="s">
        <v>1004</v>
      </c>
      <c r="L607" s="216" t="s">
        <v>1005</v>
      </c>
      <c r="N607" s="209"/>
      <c r="O607" s="209"/>
      <c r="P607" s="209"/>
      <c r="Q607" s="209"/>
      <c r="R607" s="209"/>
    </row>
    <row r="608" spans="6:18" ht="15">
      <c r="F608" s="212" t="s">
        <v>182</v>
      </c>
      <c r="G608" s="212">
        <v>9</v>
      </c>
      <c r="H608" s="212" t="s">
        <v>258</v>
      </c>
      <c r="I608" s="210" t="str">
        <f t="shared" ref="I608:I613" si="30">MID(H608,1,9)</f>
        <v>Daule</v>
      </c>
      <c r="J608" s="212">
        <v>906</v>
      </c>
      <c r="K608" s="213" t="s">
        <v>1006</v>
      </c>
      <c r="L608" s="216" t="s">
        <v>1007</v>
      </c>
      <c r="N608" s="209"/>
      <c r="O608" s="209"/>
      <c r="P608" s="209"/>
      <c r="Q608" s="209"/>
      <c r="R608" s="209"/>
    </row>
    <row r="609" spans="6:18" ht="15">
      <c r="F609" s="210" t="s">
        <v>182</v>
      </c>
      <c r="G609" s="210">
        <v>9</v>
      </c>
      <c r="H609" s="210" t="s">
        <v>258</v>
      </c>
      <c r="I609" s="210" t="str">
        <f t="shared" si="30"/>
        <v>Daule</v>
      </c>
      <c r="J609" s="210">
        <v>906</v>
      </c>
      <c r="K609" s="211" t="s">
        <v>1008</v>
      </c>
      <c r="L609" s="215" t="s">
        <v>1009</v>
      </c>
      <c r="N609" s="209"/>
      <c r="O609" s="209"/>
      <c r="P609" s="209"/>
      <c r="Q609" s="209"/>
      <c r="R609" s="209"/>
    </row>
    <row r="610" spans="6:18" ht="15">
      <c r="F610" s="212" t="s">
        <v>182</v>
      </c>
      <c r="G610" s="212">
        <v>9</v>
      </c>
      <c r="H610" s="212" t="s">
        <v>258</v>
      </c>
      <c r="I610" s="210" t="str">
        <f t="shared" si="30"/>
        <v>Daule</v>
      </c>
      <c r="J610" s="212">
        <v>906</v>
      </c>
      <c r="K610" s="213" t="s">
        <v>1010</v>
      </c>
      <c r="L610" s="216" t="s">
        <v>1011</v>
      </c>
      <c r="N610" s="209"/>
      <c r="O610" s="209"/>
      <c r="P610" s="209"/>
      <c r="Q610" s="209"/>
      <c r="R610" s="209"/>
    </row>
    <row r="611" spans="6:18" ht="15">
      <c r="F611" s="210" t="s">
        <v>182</v>
      </c>
      <c r="G611" s="210">
        <v>9</v>
      </c>
      <c r="H611" s="210" t="s">
        <v>258</v>
      </c>
      <c r="I611" s="210" t="str">
        <f t="shared" si="30"/>
        <v>Daule</v>
      </c>
      <c r="J611" s="210">
        <v>906</v>
      </c>
      <c r="K611" s="211" t="s">
        <v>1012</v>
      </c>
      <c r="L611" s="215" t="s">
        <v>1013</v>
      </c>
      <c r="N611" s="209"/>
      <c r="O611" s="209"/>
      <c r="P611" s="209"/>
      <c r="Q611" s="209"/>
      <c r="R611" s="209"/>
    </row>
    <row r="612" spans="6:18" ht="15">
      <c r="F612" s="212" t="s">
        <v>182</v>
      </c>
      <c r="G612" s="212">
        <v>9</v>
      </c>
      <c r="H612" s="212" t="s">
        <v>258</v>
      </c>
      <c r="I612" s="210" t="str">
        <f t="shared" si="30"/>
        <v>Daule</v>
      </c>
      <c r="J612" s="212">
        <v>906</v>
      </c>
      <c r="K612" s="213" t="s">
        <v>258</v>
      </c>
      <c r="L612" s="216" t="s">
        <v>1014</v>
      </c>
      <c r="N612" s="209"/>
      <c r="O612" s="209"/>
      <c r="P612" s="209"/>
      <c r="Q612" s="209"/>
      <c r="R612" s="209"/>
    </row>
    <row r="613" spans="6:18" ht="15">
      <c r="F613" s="212" t="s">
        <v>182</v>
      </c>
      <c r="G613" s="212">
        <v>9</v>
      </c>
      <c r="H613" s="212" t="s">
        <v>261</v>
      </c>
      <c r="I613" s="210" t="str">
        <f t="shared" si="30"/>
        <v>Durán</v>
      </c>
      <c r="J613" s="212">
        <v>907</v>
      </c>
      <c r="K613" s="213" t="s">
        <v>1015</v>
      </c>
      <c r="L613" s="216" t="s">
        <v>1016</v>
      </c>
      <c r="N613" s="209"/>
      <c r="O613" s="209"/>
      <c r="P613" s="209"/>
      <c r="Q613" s="209"/>
      <c r="R613" s="209"/>
    </row>
    <row r="614" spans="6:18" ht="15">
      <c r="F614" s="212" t="s">
        <v>182</v>
      </c>
      <c r="G614" s="212">
        <v>9</v>
      </c>
      <c r="H614" s="212" t="s">
        <v>259</v>
      </c>
      <c r="I614" s="210" t="s">
        <v>1017</v>
      </c>
      <c r="J614" s="212">
        <v>908</v>
      </c>
      <c r="K614" s="213" t="s">
        <v>1018</v>
      </c>
      <c r="L614" s="216" t="s">
        <v>1019</v>
      </c>
      <c r="N614" s="209"/>
      <c r="O614" s="209"/>
      <c r="P614" s="209"/>
      <c r="Q614" s="209"/>
      <c r="R614" s="209"/>
    </row>
    <row r="615" spans="6:18" ht="15">
      <c r="F615" s="210" t="s">
        <v>182</v>
      </c>
      <c r="G615" s="210">
        <v>9</v>
      </c>
      <c r="H615" s="210" t="s">
        <v>259</v>
      </c>
      <c r="I615" s="210" t="s">
        <v>1017</v>
      </c>
      <c r="J615" s="210">
        <v>908</v>
      </c>
      <c r="K615" s="211" t="s">
        <v>759</v>
      </c>
      <c r="L615" s="215" t="s">
        <v>1020</v>
      </c>
      <c r="N615" s="209"/>
      <c r="O615" s="209"/>
      <c r="P615" s="209"/>
      <c r="Q615" s="209"/>
      <c r="R615" s="209"/>
    </row>
    <row r="616" spans="6:18" ht="15">
      <c r="F616" s="212" t="s">
        <v>182</v>
      </c>
      <c r="G616" s="212">
        <v>9</v>
      </c>
      <c r="H616" s="212" t="s">
        <v>259</v>
      </c>
      <c r="I616" s="210" t="s">
        <v>1017</v>
      </c>
      <c r="J616" s="212">
        <v>908</v>
      </c>
      <c r="K616" s="213" t="s">
        <v>1021</v>
      </c>
      <c r="L616" s="216" t="s">
        <v>1022</v>
      </c>
      <c r="N616" s="209"/>
      <c r="O616" s="209"/>
      <c r="P616" s="209"/>
      <c r="Q616" s="209"/>
      <c r="R616" s="209"/>
    </row>
    <row r="617" spans="6:18" ht="15">
      <c r="F617" s="210" t="s">
        <v>182</v>
      </c>
      <c r="G617" s="210">
        <v>9</v>
      </c>
      <c r="H617" s="210" t="s">
        <v>260</v>
      </c>
      <c r="I617" s="210" t="s">
        <v>1023</v>
      </c>
      <c r="J617" s="210">
        <v>909</v>
      </c>
      <c r="K617" s="211" t="s">
        <v>260</v>
      </c>
      <c r="L617" s="215" t="s">
        <v>1024</v>
      </c>
      <c r="N617" s="209"/>
      <c r="O617" s="209"/>
      <c r="P617" s="209"/>
      <c r="Q617" s="209"/>
      <c r="R617" s="209"/>
    </row>
    <row r="618" spans="6:18" ht="15">
      <c r="F618" s="212" t="s">
        <v>182</v>
      </c>
      <c r="G618" s="212">
        <v>9</v>
      </c>
      <c r="H618" s="212" t="s">
        <v>262</v>
      </c>
      <c r="I618" s="210" t="s">
        <v>1025</v>
      </c>
      <c r="J618" s="212">
        <v>927</v>
      </c>
      <c r="K618" s="213" t="s">
        <v>1026</v>
      </c>
      <c r="L618" s="216" t="s">
        <v>1027</v>
      </c>
      <c r="N618" s="209"/>
      <c r="O618" s="209"/>
      <c r="P618" s="209"/>
      <c r="Q618" s="209"/>
      <c r="R618" s="209"/>
    </row>
    <row r="619" spans="6:18" ht="15">
      <c r="F619" s="212" t="s">
        <v>182</v>
      </c>
      <c r="G619" s="212">
        <v>9</v>
      </c>
      <c r="H619" s="212" t="s">
        <v>253</v>
      </c>
      <c r="I619" s="210" t="str">
        <f t="shared" ref="I619:I624" si="31">MID(H619,1,9)</f>
        <v>Guayaquil</v>
      </c>
      <c r="J619" s="212">
        <v>901</v>
      </c>
      <c r="K619" s="213" t="s">
        <v>1028</v>
      </c>
      <c r="L619" s="216" t="s">
        <v>1029</v>
      </c>
      <c r="N619" s="209"/>
      <c r="O619" s="209"/>
      <c r="P619" s="209"/>
      <c r="Q619" s="209"/>
      <c r="R619" s="209"/>
    </row>
    <row r="620" spans="6:18" ht="15">
      <c r="F620" s="212" t="s">
        <v>182</v>
      </c>
      <c r="G620" s="212">
        <v>9</v>
      </c>
      <c r="H620" s="212" t="s">
        <v>253</v>
      </c>
      <c r="I620" s="210" t="str">
        <f t="shared" si="31"/>
        <v>Guayaquil</v>
      </c>
      <c r="J620" s="212">
        <v>901</v>
      </c>
      <c r="K620" s="213" t="s">
        <v>253</v>
      </c>
      <c r="L620" s="216" t="s">
        <v>1030</v>
      </c>
      <c r="N620" s="209"/>
      <c r="O620" s="209"/>
      <c r="P620" s="209"/>
      <c r="Q620" s="209"/>
      <c r="R620" s="209"/>
    </row>
    <row r="621" spans="6:18" ht="15">
      <c r="F621" s="210" t="s">
        <v>182</v>
      </c>
      <c r="G621" s="210">
        <v>9</v>
      </c>
      <c r="H621" s="210" t="s">
        <v>253</v>
      </c>
      <c r="I621" s="210" t="str">
        <f t="shared" si="31"/>
        <v>Guayaquil</v>
      </c>
      <c r="J621" s="210">
        <v>901</v>
      </c>
      <c r="K621" s="211" t="s">
        <v>1031</v>
      </c>
      <c r="L621" s="215" t="s">
        <v>1032</v>
      </c>
      <c r="N621" s="209"/>
      <c r="O621" s="209"/>
      <c r="P621" s="209"/>
      <c r="Q621" s="209"/>
      <c r="R621" s="209"/>
    </row>
    <row r="622" spans="6:18" ht="15">
      <c r="F622" s="212" t="s">
        <v>182</v>
      </c>
      <c r="G622" s="212">
        <v>9</v>
      </c>
      <c r="H622" s="212" t="s">
        <v>253</v>
      </c>
      <c r="I622" s="210" t="str">
        <f t="shared" si="31"/>
        <v>Guayaquil</v>
      </c>
      <c r="J622" s="212">
        <v>901</v>
      </c>
      <c r="K622" s="213" t="s">
        <v>1033</v>
      </c>
      <c r="L622" s="216" t="s">
        <v>1034</v>
      </c>
      <c r="N622" s="209"/>
      <c r="O622" s="209"/>
      <c r="P622" s="209"/>
      <c r="Q622" s="209"/>
      <c r="R622" s="209"/>
    </row>
    <row r="623" spans="6:18" ht="15">
      <c r="F623" s="210" t="s">
        <v>182</v>
      </c>
      <c r="G623" s="210">
        <v>9</v>
      </c>
      <c r="H623" s="210" t="s">
        <v>253</v>
      </c>
      <c r="I623" s="210" t="str">
        <f t="shared" si="31"/>
        <v>Guayaquil</v>
      </c>
      <c r="J623" s="210">
        <v>901</v>
      </c>
      <c r="K623" s="211" t="s">
        <v>1035</v>
      </c>
      <c r="L623" s="215" t="s">
        <v>1036</v>
      </c>
      <c r="N623" s="209"/>
      <c r="O623" s="209"/>
      <c r="P623" s="209"/>
      <c r="Q623" s="209"/>
      <c r="R623" s="209"/>
    </row>
    <row r="624" spans="6:18" ht="15">
      <c r="F624" s="212" t="s">
        <v>182</v>
      </c>
      <c r="G624" s="212">
        <v>9</v>
      </c>
      <c r="H624" s="212" t="s">
        <v>253</v>
      </c>
      <c r="I624" s="210" t="str">
        <f t="shared" si="31"/>
        <v>Guayaquil</v>
      </c>
      <c r="J624" s="212">
        <v>901</v>
      </c>
      <c r="K624" s="213" t="s">
        <v>1037</v>
      </c>
      <c r="L624" s="216" t="s">
        <v>1038</v>
      </c>
      <c r="N624" s="209"/>
      <c r="O624" s="209"/>
      <c r="P624" s="209"/>
      <c r="Q624" s="209"/>
      <c r="R624" s="209"/>
    </row>
    <row r="625" spans="6:18" ht="15">
      <c r="F625" s="210" t="s">
        <v>182</v>
      </c>
      <c r="G625" s="210">
        <v>9</v>
      </c>
      <c r="H625" s="210" t="s">
        <v>263</v>
      </c>
      <c r="I625" s="210" t="s">
        <v>1039</v>
      </c>
      <c r="J625" s="210">
        <v>928</v>
      </c>
      <c r="K625" s="211" t="s">
        <v>263</v>
      </c>
      <c r="L625" s="215" t="s">
        <v>1040</v>
      </c>
      <c r="N625" s="209"/>
      <c r="O625" s="209"/>
      <c r="P625" s="209"/>
      <c r="Q625" s="209"/>
      <c r="R625" s="209"/>
    </row>
    <row r="626" spans="6:18" ht="15">
      <c r="F626" s="212" t="s">
        <v>182</v>
      </c>
      <c r="G626" s="212">
        <v>9</v>
      </c>
      <c r="H626" s="212" t="s">
        <v>1041</v>
      </c>
      <c r="I626" s="210" t="s">
        <v>1042</v>
      </c>
      <c r="J626" s="212">
        <v>924</v>
      </c>
      <c r="K626" s="213" t="s">
        <v>1041</v>
      </c>
      <c r="L626" s="216" t="s">
        <v>1043</v>
      </c>
      <c r="N626" s="209"/>
      <c r="O626" s="209"/>
      <c r="P626" s="209"/>
      <c r="Q626" s="209"/>
      <c r="R626" s="209"/>
    </row>
    <row r="627" spans="6:18" ht="15">
      <c r="F627" s="210" t="s">
        <v>182</v>
      </c>
      <c r="G627" s="210">
        <v>9</v>
      </c>
      <c r="H627" s="210" t="s">
        <v>265</v>
      </c>
      <c r="I627" s="210" t="str">
        <f t="shared" ref="I627:I638" si="32">MID(H627,1,9)</f>
        <v>Milagro</v>
      </c>
      <c r="J627" s="210">
        <v>910</v>
      </c>
      <c r="K627" s="211" t="s">
        <v>1044</v>
      </c>
      <c r="L627" s="215" t="s">
        <v>1045</v>
      </c>
      <c r="N627" s="209"/>
      <c r="O627" s="209"/>
      <c r="P627" s="209"/>
      <c r="Q627" s="209"/>
      <c r="R627" s="209"/>
    </row>
    <row r="628" spans="6:18" ht="15">
      <c r="F628" s="210" t="s">
        <v>182</v>
      </c>
      <c r="G628" s="210">
        <v>9</v>
      </c>
      <c r="H628" s="210" t="s">
        <v>265</v>
      </c>
      <c r="I628" s="210" t="str">
        <f t="shared" si="32"/>
        <v>Milagro</v>
      </c>
      <c r="J628" s="210">
        <v>910</v>
      </c>
      <c r="K628" s="211" t="s">
        <v>265</v>
      </c>
      <c r="L628" s="215" t="s">
        <v>1046</v>
      </c>
      <c r="N628" s="209"/>
      <c r="O628" s="209"/>
      <c r="P628" s="209"/>
      <c r="Q628" s="209"/>
      <c r="R628" s="209"/>
    </row>
    <row r="629" spans="6:18" ht="15">
      <c r="F629" s="212" t="s">
        <v>182</v>
      </c>
      <c r="G629" s="212">
        <v>9</v>
      </c>
      <c r="H629" s="212" t="s">
        <v>265</v>
      </c>
      <c r="I629" s="210" t="str">
        <f t="shared" si="32"/>
        <v>Milagro</v>
      </c>
      <c r="J629" s="212">
        <v>910</v>
      </c>
      <c r="K629" s="213" t="s">
        <v>1047</v>
      </c>
      <c r="L629" s="216" t="s">
        <v>1048</v>
      </c>
      <c r="N629" s="209"/>
      <c r="O629" s="209"/>
      <c r="P629" s="209"/>
      <c r="Q629" s="209"/>
      <c r="R629" s="209"/>
    </row>
    <row r="630" spans="6:18" ht="15">
      <c r="F630" s="210" t="s">
        <v>182</v>
      </c>
      <c r="G630" s="210">
        <v>9</v>
      </c>
      <c r="H630" s="210" t="s">
        <v>265</v>
      </c>
      <c r="I630" s="210" t="str">
        <f t="shared" si="32"/>
        <v>Milagro</v>
      </c>
      <c r="J630" s="210">
        <v>910</v>
      </c>
      <c r="K630" s="211" t="s">
        <v>1049</v>
      </c>
      <c r="L630" s="215" t="s">
        <v>1050</v>
      </c>
      <c r="N630" s="209"/>
      <c r="O630" s="209"/>
      <c r="P630" s="209"/>
      <c r="Q630" s="209"/>
      <c r="R630" s="209"/>
    </row>
    <row r="631" spans="6:18" ht="15">
      <c r="F631" s="210" t="s">
        <v>182</v>
      </c>
      <c r="G631" s="210">
        <v>9</v>
      </c>
      <c r="H631" s="210" t="s">
        <v>266</v>
      </c>
      <c r="I631" s="210" t="str">
        <f t="shared" si="32"/>
        <v>Naranjal</v>
      </c>
      <c r="J631" s="210">
        <v>911</v>
      </c>
      <c r="K631" s="211" t="s">
        <v>266</v>
      </c>
      <c r="L631" s="215" t="s">
        <v>1051</v>
      </c>
      <c r="N631" s="209"/>
      <c r="O631" s="209"/>
      <c r="P631" s="209"/>
      <c r="Q631" s="209"/>
      <c r="R631" s="209"/>
    </row>
    <row r="632" spans="6:18" ht="15">
      <c r="F632" s="212" t="s">
        <v>182</v>
      </c>
      <c r="G632" s="212">
        <v>9</v>
      </c>
      <c r="H632" s="212" t="s">
        <v>266</v>
      </c>
      <c r="I632" s="210" t="str">
        <f t="shared" si="32"/>
        <v>Naranjal</v>
      </c>
      <c r="J632" s="212">
        <v>911</v>
      </c>
      <c r="K632" s="213" t="s">
        <v>710</v>
      </c>
      <c r="L632" s="216" t="s">
        <v>1052</v>
      </c>
      <c r="N632" s="209"/>
      <c r="O632" s="209"/>
      <c r="P632" s="209"/>
      <c r="Q632" s="209"/>
      <c r="R632" s="209"/>
    </row>
    <row r="633" spans="6:18" ht="15">
      <c r="F633" s="212" t="s">
        <v>182</v>
      </c>
      <c r="G633" s="212">
        <v>9</v>
      </c>
      <c r="H633" s="212" t="s">
        <v>266</v>
      </c>
      <c r="I633" s="210" t="str">
        <f t="shared" si="32"/>
        <v>Naranjal</v>
      </c>
      <c r="J633" s="212">
        <v>911</v>
      </c>
      <c r="K633" s="213" t="s">
        <v>1053</v>
      </c>
      <c r="L633" s="216" t="s">
        <v>1054</v>
      </c>
      <c r="N633" s="209"/>
      <c r="O633" s="209"/>
      <c r="P633" s="209"/>
      <c r="Q633" s="209"/>
      <c r="R633" s="209"/>
    </row>
    <row r="634" spans="6:18" ht="15">
      <c r="F634" s="210" t="s">
        <v>182</v>
      </c>
      <c r="G634" s="210">
        <v>9</v>
      </c>
      <c r="H634" s="210" t="s">
        <v>266</v>
      </c>
      <c r="I634" s="210" t="str">
        <f t="shared" si="32"/>
        <v>Naranjal</v>
      </c>
      <c r="J634" s="210">
        <v>911</v>
      </c>
      <c r="K634" s="211" t="s">
        <v>1055</v>
      </c>
      <c r="L634" s="215" t="s">
        <v>1056</v>
      </c>
      <c r="N634" s="209"/>
      <c r="O634" s="209"/>
      <c r="P634" s="209"/>
      <c r="Q634" s="209"/>
      <c r="R634" s="209"/>
    </row>
    <row r="635" spans="6:18" ht="15">
      <c r="F635" s="212" t="s">
        <v>182</v>
      </c>
      <c r="G635" s="212">
        <v>9</v>
      </c>
      <c r="H635" s="212" t="s">
        <v>266</v>
      </c>
      <c r="I635" s="210" t="str">
        <f t="shared" si="32"/>
        <v>Naranjal</v>
      </c>
      <c r="J635" s="212">
        <v>911</v>
      </c>
      <c r="K635" s="213" t="s">
        <v>1057</v>
      </c>
      <c r="L635" s="216" t="s">
        <v>1058</v>
      </c>
      <c r="N635" s="209"/>
      <c r="O635" s="209"/>
      <c r="P635" s="209"/>
      <c r="Q635" s="209"/>
      <c r="R635" s="209"/>
    </row>
    <row r="636" spans="6:18" ht="15">
      <c r="F636" s="212" t="s">
        <v>182</v>
      </c>
      <c r="G636" s="212">
        <v>9</v>
      </c>
      <c r="H636" s="212" t="s">
        <v>267</v>
      </c>
      <c r="I636" s="210" t="str">
        <f t="shared" si="32"/>
        <v>Naranjito</v>
      </c>
      <c r="J636" s="212">
        <v>912</v>
      </c>
      <c r="K636" s="213" t="s">
        <v>267</v>
      </c>
      <c r="L636" s="216" t="s">
        <v>1059</v>
      </c>
      <c r="N636" s="209"/>
      <c r="O636" s="209"/>
      <c r="P636" s="209"/>
      <c r="Q636" s="209"/>
      <c r="R636" s="209"/>
    </row>
    <row r="637" spans="6:18" ht="15">
      <c r="F637" s="210" t="s">
        <v>182</v>
      </c>
      <c r="G637" s="210">
        <v>9</v>
      </c>
      <c r="H637" s="210" t="s">
        <v>268</v>
      </c>
      <c r="I637" s="210" t="str">
        <f t="shared" si="32"/>
        <v>Nobol</v>
      </c>
      <c r="J637" s="210">
        <v>925</v>
      </c>
      <c r="K637" s="211" t="s">
        <v>1060</v>
      </c>
      <c r="L637" s="215" t="s">
        <v>1061</v>
      </c>
      <c r="N637" s="209"/>
      <c r="O637" s="209"/>
      <c r="P637" s="209"/>
      <c r="Q637" s="209"/>
      <c r="R637" s="209"/>
    </row>
    <row r="638" spans="6:18" ht="15">
      <c r="F638" s="210" t="s">
        <v>182</v>
      </c>
      <c r="G638" s="210">
        <v>9</v>
      </c>
      <c r="H638" s="210" t="s">
        <v>269</v>
      </c>
      <c r="I638" s="210" t="str">
        <f t="shared" si="32"/>
        <v>Palestina</v>
      </c>
      <c r="J638" s="210">
        <v>913</v>
      </c>
      <c r="K638" s="211" t="s">
        <v>269</v>
      </c>
      <c r="L638" s="215" t="s">
        <v>1062</v>
      </c>
      <c r="N638" s="209"/>
      <c r="O638" s="209"/>
      <c r="P638" s="209"/>
      <c r="Q638" s="209"/>
      <c r="R638" s="209"/>
    </row>
    <row r="639" spans="6:18" ht="15">
      <c r="F639" s="212" t="s">
        <v>182</v>
      </c>
      <c r="G639" s="212">
        <v>9</v>
      </c>
      <c r="H639" s="212" t="s">
        <v>270</v>
      </c>
      <c r="I639" s="210" t="s">
        <v>1063</v>
      </c>
      <c r="J639" s="212">
        <v>914</v>
      </c>
      <c r="K639" s="213" t="s">
        <v>1064</v>
      </c>
      <c r="L639" s="216" t="s">
        <v>1065</v>
      </c>
      <c r="N639" s="209"/>
      <c r="O639" s="209"/>
      <c r="P639" s="209"/>
      <c r="Q639" s="209"/>
      <c r="R639" s="209"/>
    </row>
    <row r="640" spans="6:18" ht="15">
      <c r="F640" s="210" t="s">
        <v>182</v>
      </c>
      <c r="G640" s="210">
        <v>9</v>
      </c>
      <c r="H640" s="210" t="s">
        <v>270</v>
      </c>
      <c r="I640" s="210" t="s">
        <v>1063</v>
      </c>
      <c r="J640" s="210">
        <v>914</v>
      </c>
      <c r="K640" s="211" t="s">
        <v>500</v>
      </c>
      <c r="L640" s="215" t="s">
        <v>1066</v>
      </c>
      <c r="N640" s="209"/>
      <c r="O640" s="209"/>
      <c r="P640" s="209"/>
      <c r="Q640" s="209"/>
      <c r="R640" s="209"/>
    </row>
    <row r="641" spans="6:18" ht="15">
      <c r="F641" s="210" t="s">
        <v>182</v>
      </c>
      <c r="G641" s="210">
        <v>9</v>
      </c>
      <c r="H641" s="210" t="s">
        <v>270</v>
      </c>
      <c r="I641" s="210" t="s">
        <v>1063</v>
      </c>
      <c r="J641" s="210">
        <v>914</v>
      </c>
      <c r="K641" s="211" t="s">
        <v>270</v>
      </c>
      <c r="L641" s="215" t="s">
        <v>1067</v>
      </c>
      <c r="N641" s="209"/>
      <c r="O641" s="209"/>
      <c r="P641" s="209"/>
      <c r="Q641" s="209"/>
      <c r="R641" s="209"/>
    </row>
    <row r="642" spans="6:18" ht="15">
      <c r="F642" s="212" t="s">
        <v>182</v>
      </c>
      <c r="G642" s="212">
        <v>9</v>
      </c>
      <c r="H642" s="212" t="s">
        <v>550</v>
      </c>
      <c r="I642" s="210" t="str">
        <f>MID(H642,1,9)</f>
        <v>Playas</v>
      </c>
      <c r="J642" s="212">
        <v>921</v>
      </c>
      <c r="K642" s="213" t="s">
        <v>1068</v>
      </c>
      <c r="L642" s="216" t="s">
        <v>1069</v>
      </c>
      <c r="N642" s="209"/>
      <c r="O642" s="209"/>
      <c r="P642" s="209"/>
      <c r="Q642" s="209"/>
      <c r="R642" s="209"/>
    </row>
    <row r="643" spans="6:18" ht="15">
      <c r="F643" s="212" t="s">
        <v>182</v>
      </c>
      <c r="G643" s="212">
        <v>9</v>
      </c>
      <c r="H643" s="212" t="s">
        <v>271</v>
      </c>
      <c r="I643" s="212" t="s">
        <v>271</v>
      </c>
      <c r="J643" s="212">
        <v>916</v>
      </c>
      <c r="K643" s="213" t="s">
        <v>271</v>
      </c>
      <c r="L643" s="216" t="s">
        <v>1070</v>
      </c>
      <c r="N643" s="209"/>
      <c r="O643" s="209"/>
      <c r="P643" s="209"/>
      <c r="Q643" s="209"/>
      <c r="R643" s="209"/>
    </row>
    <row r="644" spans="6:18" ht="15">
      <c r="F644" s="210" t="s">
        <v>182</v>
      </c>
      <c r="G644" s="210">
        <v>9</v>
      </c>
      <c r="H644" s="210" t="s">
        <v>271</v>
      </c>
      <c r="I644" s="212" t="s">
        <v>271</v>
      </c>
      <c r="J644" s="210">
        <v>916</v>
      </c>
      <c r="K644" s="211" t="s">
        <v>1071</v>
      </c>
      <c r="L644" s="215" t="s">
        <v>1072</v>
      </c>
      <c r="N644" s="209"/>
      <c r="O644" s="209"/>
      <c r="P644" s="209"/>
      <c r="Q644" s="209"/>
      <c r="R644" s="209"/>
    </row>
    <row r="645" spans="6:18" ht="15">
      <c r="F645" s="210" t="s">
        <v>182</v>
      </c>
      <c r="G645" s="210">
        <v>9</v>
      </c>
      <c r="H645" s="210" t="s">
        <v>553</v>
      </c>
      <c r="I645" s="210" t="s">
        <v>1073</v>
      </c>
      <c r="J645" s="210">
        <v>920</v>
      </c>
      <c r="K645" s="211" t="s">
        <v>1074</v>
      </c>
      <c r="L645" s="215" t="s">
        <v>1075</v>
      </c>
      <c r="N645" s="209"/>
      <c r="O645" s="209"/>
      <c r="P645" s="209"/>
      <c r="Q645" s="209"/>
      <c r="R645" s="209"/>
    </row>
    <row r="646" spans="6:18" ht="15">
      <c r="F646" s="212" t="s">
        <v>182</v>
      </c>
      <c r="G646" s="212">
        <v>9</v>
      </c>
      <c r="H646" s="210" t="s">
        <v>553</v>
      </c>
      <c r="I646" s="210" t="s">
        <v>1073</v>
      </c>
      <c r="J646" s="212">
        <v>920</v>
      </c>
      <c r="K646" s="213" t="s">
        <v>1076</v>
      </c>
      <c r="L646" s="216" t="s">
        <v>1077</v>
      </c>
      <c r="N646" s="209"/>
      <c r="O646" s="209"/>
      <c r="P646" s="209"/>
      <c r="Q646" s="209"/>
      <c r="R646" s="209"/>
    </row>
    <row r="647" spans="6:18" ht="15">
      <c r="F647" s="210" t="s">
        <v>182</v>
      </c>
      <c r="G647" s="210">
        <v>9</v>
      </c>
      <c r="H647" s="210" t="s">
        <v>553</v>
      </c>
      <c r="I647" s="210" t="s">
        <v>1073</v>
      </c>
      <c r="J647" s="210">
        <v>920</v>
      </c>
      <c r="K647" s="211" t="s">
        <v>1078</v>
      </c>
      <c r="L647" s="215" t="s">
        <v>1079</v>
      </c>
      <c r="N647" s="209"/>
      <c r="O647" s="209"/>
      <c r="P647" s="209"/>
      <c r="Q647" s="209"/>
      <c r="R647" s="209"/>
    </row>
    <row r="648" spans="6:18" ht="15">
      <c r="F648" s="212" t="s">
        <v>182</v>
      </c>
      <c r="G648" s="212">
        <v>9</v>
      </c>
      <c r="H648" s="210" t="s">
        <v>553</v>
      </c>
      <c r="I648" s="210" t="s">
        <v>1073</v>
      </c>
      <c r="J648" s="212">
        <v>920</v>
      </c>
      <c r="K648" s="213" t="s">
        <v>1080</v>
      </c>
      <c r="L648" s="216" t="s">
        <v>1081</v>
      </c>
      <c r="N648" s="209"/>
      <c r="O648" s="209"/>
      <c r="P648" s="209"/>
      <c r="Q648" s="209"/>
      <c r="R648" s="209"/>
    </row>
    <row r="649" spans="6:18" ht="15">
      <c r="F649" s="212" t="s">
        <v>182</v>
      </c>
      <c r="G649" s="212">
        <v>9</v>
      </c>
      <c r="H649" s="212" t="s">
        <v>272</v>
      </c>
      <c r="I649" s="210" t="s">
        <v>1082</v>
      </c>
      <c r="J649" s="212">
        <v>918</v>
      </c>
      <c r="K649" s="213" t="s">
        <v>272</v>
      </c>
      <c r="L649" s="216" t="s">
        <v>1083</v>
      </c>
      <c r="N649" s="209"/>
      <c r="O649" s="209"/>
      <c r="P649" s="209"/>
      <c r="Q649" s="209"/>
      <c r="R649" s="209"/>
    </row>
    <row r="650" spans="6:18" ht="15">
      <c r="F650" s="210" t="s">
        <v>182</v>
      </c>
      <c r="G650" s="210">
        <v>9</v>
      </c>
      <c r="H650" s="210" t="s">
        <v>273</v>
      </c>
      <c r="I650" s="210" t="s">
        <v>1084</v>
      </c>
      <c r="J650" s="210">
        <v>922</v>
      </c>
      <c r="K650" s="211" t="s">
        <v>273</v>
      </c>
      <c r="L650" s="215" t="s">
        <v>1085</v>
      </c>
      <c r="N650" s="209"/>
      <c r="O650" s="209"/>
      <c r="P650" s="209"/>
      <c r="Q650" s="209"/>
      <c r="R650" s="209"/>
    </row>
    <row r="651" spans="6:18" ht="15">
      <c r="F651" s="210" t="s">
        <v>182</v>
      </c>
      <c r="G651" s="210">
        <v>9</v>
      </c>
      <c r="H651" s="210" t="s">
        <v>273</v>
      </c>
      <c r="I651" s="210" t="s">
        <v>1084</v>
      </c>
      <c r="J651" s="210">
        <v>922</v>
      </c>
      <c r="K651" s="211" t="s">
        <v>1086</v>
      </c>
      <c r="L651" s="215" t="s">
        <v>1087</v>
      </c>
      <c r="N651" s="209"/>
      <c r="O651" s="209"/>
      <c r="P651" s="209"/>
      <c r="Q651" s="209"/>
      <c r="R651" s="209"/>
    </row>
    <row r="652" spans="6:18" ht="15">
      <c r="F652" s="210" t="s">
        <v>182</v>
      </c>
      <c r="G652" s="210">
        <v>9</v>
      </c>
      <c r="H652" s="210" t="s">
        <v>556</v>
      </c>
      <c r="I652" s="210" t="s">
        <v>1088</v>
      </c>
      <c r="J652" s="210">
        <v>919</v>
      </c>
      <c r="K652" s="211" t="s">
        <v>1089</v>
      </c>
      <c r="L652" s="215" t="s">
        <v>1090</v>
      </c>
      <c r="N652" s="209"/>
      <c r="O652" s="209"/>
      <c r="P652" s="209"/>
      <c r="Q652" s="209"/>
      <c r="R652" s="209"/>
    </row>
    <row r="653" spans="6:18" ht="15">
      <c r="F653" s="210" t="s">
        <v>182</v>
      </c>
      <c r="G653" s="210">
        <v>9</v>
      </c>
      <c r="H653" s="210" t="s">
        <v>556</v>
      </c>
      <c r="I653" s="210" t="s">
        <v>1088</v>
      </c>
      <c r="J653" s="210">
        <v>919</v>
      </c>
      <c r="K653" s="211" t="s">
        <v>1091</v>
      </c>
      <c r="L653" s="215" t="s">
        <v>1092</v>
      </c>
      <c r="N653" s="209"/>
      <c r="O653" s="209"/>
      <c r="P653" s="209"/>
      <c r="Q653" s="209"/>
      <c r="R653" s="209"/>
    </row>
    <row r="654" spans="6:18" ht="15">
      <c r="F654" s="210" t="s">
        <v>182</v>
      </c>
      <c r="G654" s="210">
        <v>9</v>
      </c>
      <c r="H654" s="210" t="s">
        <v>556</v>
      </c>
      <c r="I654" s="210" t="s">
        <v>1088</v>
      </c>
      <c r="J654" s="210">
        <v>919</v>
      </c>
      <c r="K654" s="211" t="s">
        <v>1093</v>
      </c>
      <c r="L654" s="215" t="s">
        <v>1094</v>
      </c>
      <c r="N654" s="209"/>
      <c r="O654" s="209"/>
      <c r="P654" s="209"/>
      <c r="Q654" s="209"/>
      <c r="R654" s="209"/>
    </row>
    <row r="655" spans="6:18" ht="15">
      <c r="F655" s="212" t="s">
        <v>182</v>
      </c>
      <c r="G655" s="212">
        <v>9</v>
      </c>
      <c r="H655" s="212" t="s">
        <v>556</v>
      </c>
      <c r="I655" s="210" t="s">
        <v>1088</v>
      </c>
      <c r="J655" s="212">
        <v>919</v>
      </c>
      <c r="K655" s="213" t="s">
        <v>1095</v>
      </c>
      <c r="L655" s="216" t="s">
        <v>1096</v>
      </c>
      <c r="N655" s="209"/>
      <c r="O655" s="209"/>
      <c r="P655" s="209"/>
      <c r="Q655" s="209"/>
      <c r="R655" s="209"/>
    </row>
    <row r="656" spans="6:18" ht="15">
      <c r="F656" s="212"/>
      <c r="G656" s="212"/>
      <c r="H656" s="212"/>
      <c r="I656" s="210"/>
      <c r="J656" s="212"/>
      <c r="K656" s="213"/>
      <c r="L656" s="216"/>
      <c r="N656" s="209"/>
      <c r="O656" s="209"/>
      <c r="P656" s="209"/>
      <c r="Q656" s="209"/>
      <c r="R656" s="209"/>
    </row>
    <row r="657" spans="6:18" ht="15">
      <c r="F657" s="212" t="s">
        <v>179</v>
      </c>
      <c r="G657" s="212">
        <v>8</v>
      </c>
      <c r="H657" s="212" t="s">
        <v>247</v>
      </c>
      <c r="I657" s="210" t="str">
        <f>MID(H657,1,9)</f>
        <v>Atacames</v>
      </c>
      <c r="J657" s="212">
        <v>806</v>
      </c>
      <c r="K657" s="213" t="s">
        <v>1097</v>
      </c>
      <c r="L657" s="216" t="s">
        <v>1098</v>
      </c>
      <c r="N657" s="209"/>
      <c r="O657" s="209"/>
      <c r="P657" s="209"/>
      <c r="Q657" s="209"/>
      <c r="R657" s="209"/>
    </row>
    <row r="658" spans="6:18" ht="15">
      <c r="F658" s="212" t="s">
        <v>179</v>
      </c>
      <c r="G658" s="212">
        <v>8</v>
      </c>
      <c r="H658" s="212" t="s">
        <v>247</v>
      </c>
      <c r="I658" s="210" t="str">
        <f>MID(H658,1,9)</f>
        <v>Atacames</v>
      </c>
      <c r="J658" s="212">
        <v>806</v>
      </c>
      <c r="K658" s="213" t="s">
        <v>1099</v>
      </c>
      <c r="L658" s="216" t="s">
        <v>1100</v>
      </c>
      <c r="N658" s="209"/>
      <c r="O658" s="209"/>
      <c r="P658" s="209"/>
      <c r="Q658" s="209"/>
      <c r="R658" s="209"/>
    </row>
    <row r="659" spans="6:18" ht="15">
      <c r="F659" s="210" t="s">
        <v>179</v>
      </c>
      <c r="G659" s="210">
        <v>8</v>
      </c>
      <c r="H659" s="210" t="s">
        <v>247</v>
      </c>
      <c r="I659" s="210" t="str">
        <f>MID(H659,1,9)</f>
        <v>Atacames</v>
      </c>
      <c r="J659" s="210">
        <v>806</v>
      </c>
      <c r="K659" s="211" t="s">
        <v>1101</v>
      </c>
      <c r="L659" s="215" t="s">
        <v>1102</v>
      </c>
      <c r="N659" s="209"/>
      <c r="O659" s="209"/>
      <c r="P659" s="209"/>
      <c r="Q659" s="209"/>
      <c r="R659" s="209"/>
    </row>
    <row r="660" spans="6:18" ht="15">
      <c r="F660" s="212" t="s">
        <v>179</v>
      </c>
      <c r="G660" s="212">
        <v>8</v>
      </c>
      <c r="H660" s="212" t="s">
        <v>247</v>
      </c>
      <c r="I660" s="210" t="str">
        <f>MID(H660,1,9)</f>
        <v>Atacames</v>
      </c>
      <c r="J660" s="212">
        <v>806</v>
      </c>
      <c r="K660" s="213" t="s">
        <v>828</v>
      </c>
      <c r="L660" s="216" t="s">
        <v>1103</v>
      </c>
      <c r="N660" s="209"/>
      <c r="O660" s="209"/>
      <c r="P660" s="209"/>
      <c r="Q660" s="209"/>
      <c r="R660" s="209"/>
    </row>
    <row r="661" spans="6:18" ht="15">
      <c r="F661" s="210" t="s">
        <v>179</v>
      </c>
      <c r="G661" s="210">
        <v>8</v>
      </c>
      <c r="H661" s="210" t="s">
        <v>247</v>
      </c>
      <c r="I661" s="210" t="str">
        <f>MID(H661,1,9)</f>
        <v>Atacames</v>
      </c>
      <c r="J661" s="210">
        <v>806</v>
      </c>
      <c r="K661" s="211" t="s">
        <v>247</v>
      </c>
      <c r="L661" s="215" t="s">
        <v>1104</v>
      </c>
      <c r="N661" s="209"/>
      <c r="O661" s="209"/>
      <c r="P661" s="209"/>
      <c r="Q661" s="209"/>
      <c r="R661" s="209"/>
    </row>
    <row r="662" spans="6:18" ht="15">
      <c r="F662" s="212" t="s">
        <v>179</v>
      </c>
      <c r="G662" s="212">
        <v>8</v>
      </c>
      <c r="H662" s="212" t="s">
        <v>245</v>
      </c>
      <c r="I662" s="210" t="s">
        <v>1105</v>
      </c>
      <c r="J662" s="212">
        <v>802</v>
      </c>
      <c r="K662" s="213" t="s">
        <v>940</v>
      </c>
      <c r="L662" s="216" t="s">
        <v>1106</v>
      </c>
      <c r="N662" s="209"/>
      <c r="O662" s="209"/>
      <c r="P662" s="209"/>
      <c r="Q662" s="209"/>
      <c r="R662" s="209"/>
    </row>
    <row r="663" spans="6:18" ht="15">
      <c r="F663" s="210" t="s">
        <v>179</v>
      </c>
      <c r="G663" s="210">
        <v>8</v>
      </c>
      <c r="H663" s="210" t="s">
        <v>245</v>
      </c>
      <c r="I663" s="210" t="s">
        <v>1105</v>
      </c>
      <c r="J663" s="210">
        <v>802</v>
      </c>
      <c r="K663" s="211" t="s">
        <v>1107</v>
      </c>
      <c r="L663" s="215" t="s">
        <v>1108</v>
      </c>
      <c r="N663" s="209"/>
      <c r="O663" s="209"/>
      <c r="P663" s="209"/>
      <c r="Q663" s="209"/>
      <c r="R663" s="209"/>
    </row>
    <row r="664" spans="6:18" ht="15">
      <c r="F664" s="212" t="s">
        <v>179</v>
      </c>
      <c r="G664" s="212">
        <v>8</v>
      </c>
      <c r="H664" s="212" t="s">
        <v>245</v>
      </c>
      <c r="I664" s="210" t="s">
        <v>1105</v>
      </c>
      <c r="J664" s="212">
        <v>802</v>
      </c>
      <c r="K664" s="213" t="s">
        <v>1109</v>
      </c>
      <c r="L664" s="216" t="s">
        <v>1110</v>
      </c>
      <c r="N664" s="209"/>
      <c r="O664" s="209"/>
      <c r="P664" s="209"/>
      <c r="Q664" s="209"/>
      <c r="R664" s="209"/>
    </row>
    <row r="665" spans="6:18" ht="15">
      <c r="F665" s="210" t="s">
        <v>179</v>
      </c>
      <c r="G665" s="210">
        <v>8</v>
      </c>
      <c r="H665" s="210" t="s">
        <v>245</v>
      </c>
      <c r="I665" s="210" t="s">
        <v>1105</v>
      </c>
      <c r="J665" s="210">
        <v>802</v>
      </c>
      <c r="K665" s="211" t="s">
        <v>1111</v>
      </c>
      <c r="L665" s="215" t="s">
        <v>1112</v>
      </c>
      <c r="N665" s="209"/>
      <c r="O665" s="209"/>
      <c r="P665" s="209"/>
      <c r="Q665" s="209"/>
      <c r="R665" s="209"/>
    </row>
    <row r="666" spans="6:18" ht="15">
      <c r="F666" s="212" t="s">
        <v>179</v>
      </c>
      <c r="G666" s="212">
        <v>8</v>
      </c>
      <c r="H666" s="212" t="s">
        <v>245</v>
      </c>
      <c r="I666" s="210" t="s">
        <v>1105</v>
      </c>
      <c r="J666" s="212">
        <v>802</v>
      </c>
      <c r="K666" s="213" t="s">
        <v>1113</v>
      </c>
      <c r="L666" s="216" t="s">
        <v>1114</v>
      </c>
      <c r="N666" s="209"/>
      <c r="O666" s="209"/>
      <c r="P666" s="209"/>
      <c r="Q666" s="209"/>
      <c r="R666" s="209"/>
    </row>
    <row r="667" spans="6:18" ht="15">
      <c r="F667" s="210" t="s">
        <v>179</v>
      </c>
      <c r="G667" s="210">
        <v>8</v>
      </c>
      <c r="H667" s="210" t="s">
        <v>245</v>
      </c>
      <c r="I667" s="210" t="s">
        <v>1105</v>
      </c>
      <c r="J667" s="210">
        <v>802</v>
      </c>
      <c r="K667" s="211" t="s">
        <v>1115</v>
      </c>
      <c r="L667" s="215" t="s">
        <v>1116</v>
      </c>
      <c r="N667" s="209"/>
      <c r="O667" s="209"/>
      <c r="P667" s="209"/>
      <c r="Q667" s="209"/>
      <c r="R667" s="209"/>
    </row>
    <row r="668" spans="6:18" ht="15">
      <c r="F668" s="210" t="s">
        <v>179</v>
      </c>
      <c r="G668" s="210">
        <v>8</v>
      </c>
      <c r="H668" s="210" t="s">
        <v>245</v>
      </c>
      <c r="I668" s="210" t="s">
        <v>1105</v>
      </c>
      <c r="J668" s="210">
        <v>802</v>
      </c>
      <c r="K668" s="211" t="s">
        <v>1117</v>
      </c>
      <c r="L668" s="215" t="s">
        <v>1118</v>
      </c>
      <c r="N668" s="209"/>
      <c r="O668" s="209"/>
      <c r="P668" s="209"/>
      <c r="Q668" s="209"/>
      <c r="R668" s="209"/>
    </row>
    <row r="669" spans="6:18" ht="15">
      <c r="F669" s="212" t="s">
        <v>179</v>
      </c>
      <c r="G669" s="212">
        <v>8</v>
      </c>
      <c r="H669" s="212" t="s">
        <v>245</v>
      </c>
      <c r="I669" s="210" t="s">
        <v>1105</v>
      </c>
      <c r="J669" s="212">
        <v>802</v>
      </c>
      <c r="K669" s="213" t="s">
        <v>1119</v>
      </c>
      <c r="L669" s="216" t="s">
        <v>1120</v>
      </c>
      <c r="N669" s="209"/>
      <c r="O669" s="209"/>
      <c r="P669" s="209"/>
      <c r="Q669" s="209"/>
      <c r="R669" s="209"/>
    </row>
    <row r="670" spans="6:18" ht="15">
      <c r="F670" s="210" t="s">
        <v>179</v>
      </c>
      <c r="G670" s="210">
        <v>8</v>
      </c>
      <c r="H670" s="210" t="s">
        <v>245</v>
      </c>
      <c r="I670" s="210" t="s">
        <v>1105</v>
      </c>
      <c r="J670" s="210">
        <v>802</v>
      </c>
      <c r="K670" s="211" t="s">
        <v>1121</v>
      </c>
      <c r="L670" s="215" t="s">
        <v>1122</v>
      </c>
      <c r="N670" s="209"/>
      <c r="O670" s="209"/>
      <c r="P670" s="209"/>
      <c r="Q670" s="209"/>
      <c r="R670" s="209"/>
    </row>
    <row r="671" spans="6:18" ht="15">
      <c r="F671" s="212" t="s">
        <v>179</v>
      </c>
      <c r="G671" s="212">
        <v>8</v>
      </c>
      <c r="H671" s="212" t="s">
        <v>245</v>
      </c>
      <c r="I671" s="210" t="s">
        <v>1105</v>
      </c>
      <c r="J671" s="212">
        <v>802</v>
      </c>
      <c r="K671" s="213" t="s">
        <v>1123</v>
      </c>
      <c r="L671" s="216" t="s">
        <v>1124</v>
      </c>
      <c r="N671" s="209"/>
      <c r="O671" s="209"/>
      <c r="P671" s="209"/>
      <c r="Q671" s="209"/>
      <c r="R671" s="209"/>
    </row>
    <row r="672" spans="6:18" ht="15">
      <c r="F672" s="210" t="s">
        <v>179</v>
      </c>
      <c r="G672" s="210">
        <v>8</v>
      </c>
      <c r="H672" s="210" t="s">
        <v>245</v>
      </c>
      <c r="I672" s="210" t="s">
        <v>1105</v>
      </c>
      <c r="J672" s="210">
        <v>802</v>
      </c>
      <c r="K672" s="211" t="s">
        <v>1125</v>
      </c>
      <c r="L672" s="215" t="s">
        <v>1126</v>
      </c>
      <c r="N672" s="209"/>
      <c r="O672" s="209"/>
      <c r="P672" s="209"/>
      <c r="Q672" s="209"/>
      <c r="R672" s="209"/>
    </row>
    <row r="673" spans="6:18" ht="15">
      <c r="F673" s="212" t="s">
        <v>179</v>
      </c>
      <c r="G673" s="212">
        <v>8</v>
      </c>
      <c r="H673" s="212" t="s">
        <v>245</v>
      </c>
      <c r="I673" s="210" t="s">
        <v>1105</v>
      </c>
      <c r="J673" s="212">
        <v>802</v>
      </c>
      <c r="K673" s="213" t="s">
        <v>1127</v>
      </c>
      <c r="L673" s="216" t="s">
        <v>1128</v>
      </c>
      <c r="N673" s="209"/>
      <c r="O673" s="209"/>
      <c r="P673" s="209"/>
      <c r="Q673" s="209"/>
      <c r="R673" s="209"/>
    </row>
    <row r="674" spans="6:18" ht="15">
      <c r="F674" s="210" t="s">
        <v>179</v>
      </c>
      <c r="G674" s="210">
        <v>8</v>
      </c>
      <c r="H674" s="210" t="s">
        <v>245</v>
      </c>
      <c r="I674" s="210" t="s">
        <v>1105</v>
      </c>
      <c r="J674" s="210">
        <v>802</v>
      </c>
      <c r="K674" s="211" t="s">
        <v>1129</v>
      </c>
      <c r="L674" s="215" t="s">
        <v>1130</v>
      </c>
      <c r="N674" s="209"/>
      <c r="O674" s="209"/>
      <c r="P674" s="209"/>
      <c r="Q674" s="209"/>
      <c r="R674" s="209"/>
    </row>
    <row r="675" spans="6:18" ht="15">
      <c r="F675" s="212" t="s">
        <v>179</v>
      </c>
      <c r="G675" s="212">
        <v>8</v>
      </c>
      <c r="H675" s="212" t="s">
        <v>245</v>
      </c>
      <c r="I675" s="210" t="s">
        <v>1105</v>
      </c>
      <c r="J675" s="212">
        <v>802</v>
      </c>
      <c r="K675" s="213" t="s">
        <v>1131</v>
      </c>
      <c r="L675" s="216" t="s">
        <v>1132</v>
      </c>
      <c r="N675" s="209"/>
      <c r="O675" s="209"/>
      <c r="P675" s="209"/>
      <c r="Q675" s="209"/>
      <c r="R675" s="209"/>
    </row>
    <row r="676" spans="6:18" ht="15">
      <c r="F676" s="210" t="s">
        <v>179</v>
      </c>
      <c r="G676" s="210">
        <v>8</v>
      </c>
      <c r="H676" s="210" t="s">
        <v>245</v>
      </c>
      <c r="I676" s="210" t="s">
        <v>1105</v>
      </c>
      <c r="J676" s="210">
        <v>802</v>
      </c>
      <c r="K676" s="211" t="s">
        <v>1133</v>
      </c>
      <c r="L676" s="215" t="s">
        <v>1134</v>
      </c>
      <c r="N676" s="209"/>
      <c r="O676" s="209"/>
      <c r="P676" s="209"/>
      <c r="Q676" s="209"/>
      <c r="R676" s="209"/>
    </row>
    <row r="677" spans="6:18" ht="15">
      <c r="F677" s="212" t="s">
        <v>179</v>
      </c>
      <c r="G677" s="212">
        <v>8</v>
      </c>
      <c r="H677" s="212" t="s">
        <v>245</v>
      </c>
      <c r="I677" s="210" t="s">
        <v>1105</v>
      </c>
      <c r="J677" s="212">
        <v>802</v>
      </c>
      <c r="K677" s="213" t="s">
        <v>1135</v>
      </c>
      <c r="L677" s="216" t="s">
        <v>1136</v>
      </c>
      <c r="N677" s="209"/>
      <c r="O677" s="209"/>
      <c r="P677" s="209"/>
      <c r="Q677" s="209"/>
      <c r="R677" s="209"/>
    </row>
    <row r="678" spans="6:18" ht="15">
      <c r="F678" s="212" t="s">
        <v>179</v>
      </c>
      <c r="G678" s="212">
        <v>8</v>
      </c>
      <c r="H678" s="212" t="s">
        <v>179</v>
      </c>
      <c r="I678" s="210" t="s">
        <v>1137</v>
      </c>
      <c r="J678" s="212">
        <v>801</v>
      </c>
      <c r="K678" s="213" t="s">
        <v>1138</v>
      </c>
      <c r="L678" s="216" t="s">
        <v>1139</v>
      </c>
      <c r="N678" s="209"/>
      <c r="O678" s="209"/>
      <c r="P678" s="209"/>
      <c r="Q678" s="209"/>
      <c r="R678" s="209"/>
    </row>
    <row r="679" spans="6:18" ht="15">
      <c r="F679" s="210" t="s">
        <v>179</v>
      </c>
      <c r="G679" s="210">
        <v>8</v>
      </c>
      <c r="H679" s="210" t="s">
        <v>179</v>
      </c>
      <c r="I679" s="210" t="s">
        <v>1137</v>
      </c>
      <c r="J679" s="210">
        <v>801</v>
      </c>
      <c r="K679" s="211" t="s">
        <v>179</v>
      </c>
      <c r="L679" s="215" t="s">
        <v>1140</v>
      </c>
      <c r="N679" s="209"/>
      <c r="O679" s="209"/>
      <c r="P679" s="209"/>
      <c r="Q679" s="209"/>
      <c r="R679" s="209"/>
    </row>
    <row r="680" spans="6:18" ht="15">
      <c r="F680" s="212" t="s">
        <v>179</v>
      </c>
      <c r="G680" s="212">
        <v>8</v>
      </c>
      <c r="H680" s="212" t="s">
        <v>179</v>
      </c>
      <c r="I680" s="210" t="s">
        <v>1137</v>
      </c>
      <c r="J680" s="212">
        <v>801</v>
      </c>
      <c r="K680" s="213" t="s">
        <v>1141</v>
      </c>
      <c r="L680" s="216" t="s">
        <v>1142</v>
      </c>
      <c r="N680" s="209"/>
      <c r="O680" s="209"/>
      <c r="P680" s="209"/>
      <c r="Q680" s="209"/>
      <c r="R680" s="209"/>
    </row>
    <row r="681" spans="6:18" ht="15">
      <c r="F681" s="210" t="s">
        <v>179</v>
      </c>
      <c r="G681" s="210">
        <v>8</v>
      </c>
      <c r="H681" s="210" t="s">
        <v>179</v>
      </c>
      <c r="I681" s="210" t="s">
        <v>1137</v>
      </c>
      <c r="J681" s="210">
        <v>801</v>
      </c>
      <c r="K681" s="211" t="s">
        <v>1143</v>
      </c>
      <c r="L681" s="215" t="s">
        <v>1144</v>
      </c>
      <c r="N681" s="209"/>
      <c r="O681" s="209"/>
      <c r="P681" s="209"/>
      <c r="Q681" s="209"/>
      <c r="R681" s="209"/>
    </row>
    <row r="682" spans="6:18" ht="15">
      <c r="F682" s="212" t="s">
        <v>179</v>
      </c>
      <c r="G682" s="212">
        <v>8</v>
      </c>
      <c r="H682" s="212" t="s">
        <v>179</v>
      </c>
      <c r="I682" s="210" t="s">
        <v>1137</v>
      </c>
      <c r="J682" s="212">
        <v>801</v>
      </c>
      <c r="K682" s="213" t="s">
        <v>1145</v>
      </c>
      <c r="L682" s="216" t="s">
        <v>1146</v>
      </c>
      <c r="N682" s="209"/>
      <c r="O682" s="209"/>
      <c r="P682" s="209"/>
      <c r="Q682" s="209"/>
      <c r="R682" s="209"/>
    </row>
    <row r="683" spans="6:18" ht="15">
      <c r="F683" s="212" t="s">
        <v>179</v>
      </c>
      <c r="G683" s="212">
        <v>8</v>
      </c>
      <c r="H683" s="212" t="s">
        <v>179</v>
      </c>
      <c r="I683" s="210" t="s">
        <v>1137</v>
      </c>
      <c r="J683" s="212">
        <v>801</v>
      </c>
      <c r="K683" s="213" t="s">
        <v>1147</v>
      </c>
      <c r="L683" s="216" t="s">
        <v>1148</v>
      </c>
      <c r="N683" s="209"/>
      <c r="O683" s="209"/>
      <c r="P683" s="209"/>
      <c r="Q683" s="209"/>
      <c r="R683" s="209"/>
    </row>
    <row r="684" spans="6:18" ht="15">
      <c r="F684" s="210" t="s">
        <v>179</v>
      </c>
      <c r="G684" s="210">
        <v>8</v>
      </c>
      <c r="H684" s="210" t="s">
        <v>179</v>
      </c>
      <c r="I684" s="210" t="s">
        <v>1137</v>
      </c>
      <c r="J684" s="210">
        <v>801</v>
      </c>
      <c r="K684" s="211" t="s">
        <v>1149</v>
      </c>
      <c r="L684" s="215" t="s">
        <v>1150</v>
      </c>
      <c r="N684" s="209"/>
      <c r="O684" s="209"/>
      <c r="P684" s="209"/>
      <c r="Q684" s="209"/>
      <c r="R684" s="209"/>
    </row>
    <row r="685" spans="6:18" ht="15">
      <c r="F685" s="212" t="s">
        <v>179</v>
      </c>
      <c r="G685" s="212">
        <v>8</v>
      </c>
      <c r="H685" s="212" t="s">
        <v>179</v>
      </c>
      <c r="I685" s="210" t="s">
        <v>1137</v>
      </c>
      <c r="J685" s="212">
        <v>801</v>
      </c>
      <c r="K685" s="213" t="s">
        <v>1151</v>
      </c>
      <c r="L685" s="216" t="s">
        <v>1152</v>
      </c>
      <c r="N685" s="209"/>
      <c r="O685" s="209"/>
      <c r="P685" s="209"/>
      <c r="Q685" s="209"/>
      <c r="R685" s="209"/>
    </row>
    <row r="686" spans="6:18" ht="15">
      <c r="F686" s="210" t="s">
        <v>179</v>
      </c>
      <c r="G686" s="210">
        <v>8</v>
      </c>
      <c r="H686" s="210" t="s">
        <v>179</v>
      </c>
      <c r="I686" s="210" t="s">
        <v>1137</v>
      </c>
      <c r="J686" s="210">
        <v>801</v>
      </c>
      <c r="K686" s="211" t="s">
        <v>1153</v>
      </c>
      <c r="L686" s="215" t="s">
        <v>1154</v>
      </c>
      <c r="N686" s="209"/>
      <c r="O686" s="209"/>
      <c r="P686" s="209"/>
      <c r="Q686" s="209"/>
      <c r="R686" s="209"/>
    </row>
    <row r="687" spans="6:18" ht="15">
      <c r="F687" s="212" t="s">
        <v>179</v>
      </c>
      <c r="G687" s="212">
        <v>8</v>
      </c>
      <c r="H687" s="212" t="s">
        <v>529</v>
      </c>
      <c r="I687" s="210" t="str">
        <f t="shared" ref="I687:I707" si="33">MID(H687,1,9)</f>
        <v>Muisne</v>
      </c>
      <c r="J687" s="212">
        <v>803</v>
      </c>
      <c r="K687" s="213" t="s">
        <v>1155</v>
      </c>
      <c r="L687" s="216" t="s">
        <v>1156</v>
      </c>
      <c r="N687" s="209"/>
      <c r="O687" s="209"/>
      <c r="P687" s="209"/>
      <c r="Q687" s="209"/>
      <c r="R687" s="209"/>
    </row>
    <row r="688" spans="6:18" ht="15">
      <c r="F688" s="210" t="s">
        <v>179</v>
      </c>
      <c r="G688" s="210">
        <v>8</v>
      </c>
      <c r="H688" s="210" t="s">
        <v>529</v>
      </c>
      <c r="I688" s="210" t="str">
        <f t="shared" si="33"/>
        <v>Muisne</v>
      </c>
      <c r="J688" s="210">
        <v>803</v>
      </c>
      <c r="K688" s="211" t="s">
        <v>529</v>
      </c>
      <c r="L688" s="215" t="s">
        <v>1157</v>
      </c>
      <c r="N688" s="209"/>
      <c r="O688" s="209"/>
      <c r="P688" s="209"/>
      <c r="Q688" s="209"/>
      <c r="R688" s="209"/>
    </row>
    <row r="689" spans="6:18" ht="15">
      <c r="F689" s="212" t="s">
        <v>179</v>
      </c>
      <c r="G689" s="212">
        <v>8</v>
      </c>
      <c r="H689" s="212" t="s">
        <v>529</v>
      </c>
      <c r="I689" s="210" t="str">
        <f t="shared" si="33"/>
        <v>Muisne</v>
      </c>
      <c r="J689" s="212">
        <v>803</v>
      </c>
      <c r="K689" s="213" t="s">
        <v>167</v>
      </c>
      <c r="L689" s="216" t="s">
        <v>1158</v>
      </c>
      <c r="N689" s="209"/>
      <c r="O689" s="209"/>
      <c r="P689" s="209"/>
      <c r="Q689" s="209"/>
      <c r="R689" s="209"/>
    </row>
    <row r="690" spans="6:18" ht="15">
      <c r="F690" s="210" t="s">
        <v>179</v>
      </c>
      <c r="G690" s="210">
        <v>8</v>
      </c>
      <c r="H690" s="210" t="s">
        <v>529</v>
      </c>
      <c r="I690" s="210" t="str">
        <f t="shared" si="33"/>
        <v>Muisne</v>
      </c>
      <c r="J690" s="210">
        <v>803</v>
      </c>
      <c r="K690" s="211" t="s">
        <v>258</v>
      </c>
      <c r="L690" s="215" t="s">
        <v>1159</v>
      </c>
      <c r="N690" s="209"/>
      <c r="O690" s="209"/>
      <c r="P690" s="209"/>
      <c r="Q690" s="209"/>
      <c r="R690" s="209"/>
    </row>
    <row r="691" spans="6:18" ht="15">
      <c r="F691" s="212" t="s">
        <v>179</v>
      </c>
      <c r="G691" s="212">
        <v>8</v>
      </c>
      <c r="H691" s="212" t="s">
        <v>529</v>
      </c>
      <c r="I691" s="210" t="str">
        <f t="shared" si="33"/>
        <v>Muisne</v>
      </c>
      <c r="J691" s="212">
        <v>803</v>
      </c>
      <c r="K691" s="213" t="s">
        <v>1160</v>
      </c>
      <c r="L691" s="216" t="s">
        <v>1161</v>
      </c>
      <c r="N691" s="209"/>
      <c r="O691" s="209"/>
      <c r="P691" s="209"/>
      <c r="Q691" s="209"/>
      <c r="R691" s="209"/>
    </row>
    <row r="692" spans="6:18" ht="15">
      <c r="F692" s="210" t="s">
        <v>179</v>
      </c>
      <c r="G692" s="210">
        <v>8</v>
      </c>
      <c r="H692" s="210" t="s">
        <v>529</v>
      </c>
      <c r="I692" s="210" t="str">
        <f t="shared" si="33"/>
        <v>Muisne</v>
      </c>
      <c r="J692" s="210">
        <v>803</v>
      </c>
      <c r="K692" s="211" t="s">
        <v>1162</v>
      </c>
      <c r="L692" s="215" t="s">
        <v>1163</v>
      </c>
      <c r="N692" s="209"/>
      <c r="O692" s="209"/>
      <c r="P692" s="209"/>
      <c r="Q692" s="209"/>
      <c r="R692" s="209"/>
    </row>
    <row r="693" spans="6:18" ht="15">
      <c r="F693" s="212" t="s">
        <v>179</v>
      </c>
      <c r="G693" s="212">
        <v>8</v>
      </c>
      <c r="H693" s="212" t="s">
        <v>529</v>
      </c>
      <c r="I693" s="210" t="str">
        <f t="shared" si="33"/>
        <v>Muisne</v>
      </c>
      <c r="J693" s="212">
        <v>803</v>
      </c>
      <c r="K693" s="213" t="s">
        <v>1164</v>
      </c>
      <c r="L693" s="216" t="s">
        <v>1165</v>
      </c>
      <c r="N693" s="209"/>
      <c r="O693" s="209"/>
      <c r="P693" s="209"/>
      <c r="Q693" s="209"/>
      <c r="R693" s="209"/>
    </row>
    <row r="694" spans="6:18" ht="15">
      <c r="F694" s="210" t="s">
        <v>179</v>
      </c>
      <c r="G694" s="210">
        <v>8</v>
      </c>
      <c r="H694" s="210" t="s">
        <v>529</v>
      </c>
      <c r="I694" s="210" t="str">
        <f t="shared" si="33"/>
        <v>Muisne</v>
      </c>
      <c r="J694" s="210">
        <v>803</v>
      </c>
      <c r="K694" s="211" t="s">
        <v>1166</v>
      </c>
      <c r="L694" s="215" t="s">
        <v>1167</v>
      </c>
      <c r="N694" s="209"/>
      <c r="O694" s="209"/>
      <c r="P694" s="209"/>
      <c r="Q694" s="209"/>
      <c r="R694" s="209"/>
    </row>
    <row r="695" spans="6:18" ht="15">
      <c r="F695" s="210" t="s">
        <v>179</v>
      </c>
      <c r="G695" s="210">
        <v>8</v>
      </c>
      <c r="H695" s="210" t="s">
        <v>529</v>
      </c>
      <c r="I695" s="210" t="str">
        <f t="shared" si="33"/>
        <v>Muisne</v>
      </c>
      <c r="J695" s="210">
        <v>803</v>
      </c>
      <c r="K695" s="211" t="s">
        <v>1168</v>
      </c>
      <c r="L695" s="215" t="s">
        <v>1169</v>
      </c>
      <c r="N695" s="209"/>
      <c r="O695" s="209"/>
      <c r="P695" s="209"/>
      <c r="Q695" s="209"/>
      <c r="R695" s="209"/>
    </row>
    <row r="696" spans="6:18" ht="15">
      <c r="F696" s="210" t="s">
        <v>179</v>
      </c>
      <c r="G696" s="210">
        <v>8</v>
      </c>
      <c r="H696" s="210" t="s">
        <v>248</v>
      </c>
      <c r="I696" s="210" t="str">
        <f t="shared" si="33"/>
        <v>Quinindé</v>
      </c>
      <c r="J696" s="210">
        <v>804</v>
      </c>
      <c r="K696" s="211" t="s">
        <v>1170</v>
      </c>
      <c r="L696" s="215" t="s">
        <v>1171</v>
      </c>
      <c r="N696" s="209"/>
      <c r="O696" s="209"/>
      <c r="P696" s="209"/>
      <c r="Q696" s="209"/>
      <c r="R696" s="209"/>
    </row>
    <row r="697" spans="6:18" ht="15">
      <c r="F697" s="212" t="s">
        <v>179</v>
      </c>
      <c r="G697" s="212">
        <v>8</v>
      </c>
      <c r="H697" s="212" t="s">
        <v>248</v>
      </c>
      <c r="I697" s="210" t="str">
        <f t="shared" si="33"/>
        <v>Quinindé</v>
      </c>
      <c r="J697" s="212">
        <v>804</v>
      </c>
      <c r="K697" s="213" t="s">
        <v>1172</v>
      </c>
      <c r="L697" s="216" t="s">
        <v>1173</v>
      </c>
      <c r="N697" s="209"/>
      <c r="O697" s="209"/>
      <c r="P697" s="209"/>
      <c r="Q697" s="209"/>
      <c r="R697" s="209"/>
    </row>
    <row r="698" spans="6:18" ht="15">
      <c r="F698" s="212" t="s">
        <v>179</v>
      </c>
      <c r="G698" s="212">
        <v>8</v>
      </c>
      <c r="H698" s="212" t="s">
        <v>248</v>
      </c>
      <c r="I698" s="210" t="str">
        <f t="shared" si="33"/>
        <v>Quinindé</v>
      </c>
      <c r="J698" s="212">
        <v>804</v>
      </c>
      <c r="K698" s="213" t="s">
        <v>1174</v>
      </c>
      <c r="L698" s="216" t="s">
        <v>1175</v>
      </c>
      <c r="N698" s="209"/>
      <c r="O698" s="209"/>
      <c r="P698" s="209"/>
      <c r="Q698" s="209"/>
      <c r="R698" s="209"/>
    </row>
    <row r="699" spans="6:18" ht="15">
      <c r="F699" s="210" t="s">
        <v>179</v>
      </c>
      <c r="G699" s="210">
        <v>8</v>
      </c>
      <c r="H699" s="210" t="s">
        <v>248</v>
      </c>
      <c r="I699" s="210" t="str">
        <f t="shared" si="33"/>
        <v>Quinindé</v>
      </c>
      <c r="J699" s="210">
        <v>804</v>
      </c>
      <c r="K699" s="211" t="s">
        <v>1176</v>
      </c>
      <c r="L699" s="215" t="s">
        <v>1177</v>
      </c>
      <c r="N699" s="209"/>
      <c r="O699" s="209"/>
      <c r="P699" s="209"/>
      <c r="Q699" s="209"/>
      <c r="R699" s="209"/>
    </row>
    <row r="700" spans="6:18" ht="15">
      <c r="F700" s="210" t="s">
        <v>179</v>
      </c>
      <c r="G700" s="210">
        <v>8</v>
      </c>
      <c r="H700" s="210" t="s">
        <v>248</v>
      </c>
      <c r="I700" s="210" t="str">
        <f t="shared" si="33"/>
        <v>Quinindé</v>
      </c>
      <c r="J700" s="210">
        <v>804</v>
      </c>
      <c r="K700" s="211" t="s">
        <v>1178</v>
      </c>
      <c r="L700" s="215" t="s">
        <v>1179</v>
      </c>
      <c r="N700" s="209"/>
      <c r="O700" s="209"/>
      <c r="P700" s="209"/>
      <c r="Q700" s="209"/>
      <c r="R700" s="209"/>
    </row>
    <row r="701" spans="6:18" ht="15">
      <c r="F701" s="210" t="s">
        <v>179</v>
      </c>
      <c r="G701" s="210">
        <v>8</v>
      </c>
      <c r="H701" s="210" t="s">
        <v>248</v>
      </c>
      <c r="I701" s="210" t="str">
        <f t="shared" si="33"/>
        <v>Quinindé</v>
      </c>
      <c r="J701" s="210">
        <v>804</v>
      </c>
      <c r="K701" s="211" t="s">
        <v>828</v>
      </c>
      <c r="L701" s="215" t="s">
        <v>1180</v>
      </c>
      <c r="N701" s="209"/>
      <c r="O701" s="209"/>
      <c r="P701" s="209"/>
      <c r="Q701" s="209"/>
      <c r="R701" s="209"/>
    </row>
    <row r="702" spans="6:18" ht="15">
      <c r="F702" s="210" t="s">
        <v>179</v>
      </c>
      <c r="G702" s="210">
        <v>8</v>
      </c>
      <c r="H702" s="210" t="s">
        <v>531</v>
      </c>
      <c r="I702" s="210" t="str">
        <f t="shared" si="33"/>
        <v>Rioverde</v>
      </c>
      <c r="J702" s="210">
        <v>807</v>
      </c>
      <c r="K702" s="211" t="s">
        <v>318</v>
      </c>
      <c r="L702" s="215" t="s">
        <v>1181</v>
      </c>
      <c r="N702" s="209"/>
      <c r="O702" s="209"/>
      <c r="P702" s="209"/>
      <c r="Q702" s="209"/>
      <c r="R702" s="209"/>
    </row>
    <row r="703" spans="6:18" ht="15">
      <c r="F703" s="212" t="s">
        <v>179</v>
      </c>
      <c r="G703" s="212">
        <v>8</v>
      </c>
      <c r="H703" s="212" t="s">
        <v>531</v>
      </c>
      <c r="I703" s="210" t="str">
        <f t="shared" si="33"/>
        <v>Rioverde</v>
      </c>
      <c r="J703" s="212">
        <v>807</v>
      </c>
      <c r="K703" s="213" t="s">
        <v>1182</v>
      </c>
      <c r="L703" s="216" t="s">
        <v>1183</v>
      </c>
      <c r="N703" s="209"/>
      <c r="O703" s="209"/>
      <c r="P703" s="209"/>
      <c r="Q703" s="209"/>
      <c r="R703" s="209"/>
    </row>
    <row r="704" spans="6:18" ht="15">
      <c r="F704" s="210" t="s">
        <v>179</v>
      </c>
      <c r="G704" s="210">
        <v>8</v>
      </c>
      <c r="H704" s="210" t="s">
        <v>531</v>
      </c>
      <c r="I704" s="210" t="str">
        <f t="shared" si="33"/>
        <v>Rioverde</v>
      </c>
      <c r="J704" s="210">
        <v>807</v>
      </c>
      <c r="K704" s="211" t="s">
        <v>1184</v>
      </c>
      <c r="L704" s="215" t="s">
        <v>1185</v>
      </c>
      <c r="N704" s="209"/>
      <c r="O704" s="209"/>
      <c r="P704" s="209"/>
      <c r="Q704" s="209"/>
      <c r="R704" s="209"/>
    </row>
    <row r="705" spans="6:18" ht="15">
      <c r="F705" s="212" t="s">
        <v>179</v>
      </c>
      <c r="G705" s="212">
        <v>8</v>
      </c>
      <c r="H705" s="212" t="s">
        <v>531</v>
      </c>
      <c r="I705" s="210" t="str">
        <f t="shared" si="33"/>
        <v>Rioverde</v>
      </c>
      <c r="J705" s="212">
        <v>807</v>
      </c>
      <c r="K705" s="213" t="s">
        <v>1186</v>
      </c>
      <c r="L705" s="216" t="s">
        <v>1187</v>
      </c>
      <c r="N705" s="209"/>
      <c r="O705" s="209"/>
      <c r="P705" s="209"/>
      <c r="Q705" s="209"/>
      <c r="R705" s="209"/>
    </row>
    <row r="706" spans="6:18" ht="15">
      <c r="F706" s="210" t="s">
        <v>179</v>
      </c>
      <c r="G706" s="210">
        <v>8</v>
      </c>
      <c r="H706" s="210" t="s">
        <v>531</v>
      </c>
      <c r="I706" s="210" t="str">
        <f t="shared" si="33"/>
        <v>Rioverde</v>
      </c>
      <c r="J706" s="210">
        <v>807</v>
      </c>
      <c r="K706" s="211" t="s">
        <v>531</v>
      </c>
      <c r="L706" s="215" t="s">
        <v>1188</v>
      </c>
      <c r="N706" s="209"/>
      <c r="O706" s="209"/>
      <c r="P706" s="209"/>
      <c r="Q706" s="209"/>
      <c r="R706" s="209"/>
    </row>
    <row r="707" spans="6:18" ht="15">
      <c r="F707" s="210" t="s">
        <v>179</v>
      </c>
      <c r="G707" s="210">
        <v>8</v>
      </c>
      <c r="H707" s="210" t="s">
        <v>531</v>
      </c>
      <c r="I707" s="210" t="str">
        <f t="shared" si="33"/>
        <v>Rioverde</v>
      </c>
      <c r="J707" s="210">
        <v>807</v>
      </c>
      <c r="K707" s="211" t="s">
        <v>1189</v>
      </c>
      <c r="L707" s="215" t="s">
        <v>1190</v>
      </c>
      <c r="N707" s="209"/>
      <c r="O707" s="209"/>
      <c r="P707" s="209"/>
      <c r="Q707" s="209"/>
      <c r="R707" s="209"/>
    </row>
    <row r="708" spans="6:18" ht="15">
      <c r="F708" s="212" t="s">
        <v>179</v>
      </c>
      <c r="G708" s="212">
        <v>8</v>
      </c>
      <c r="H708" s="212" t="s">
        <v>246</v>
      </c>
      <c r="I708" s="210" t="s">
        <v>1191</v>
      </c>
      <c r="J708" s="212">
        <v>805</v>
      </c>
      <c r="K708" s="213" t="s">
        <v>1192</v>
      </c>
      <c r="L708" s="216" t="s">
        <v>1193</v>
      </c>
      <c r="N708" s="209"/>
      <c r="O708" s="209"/>
      <c r="P708" s="209"/>
      <c r="Q708" s="209"/>
      <c r="R708" s="209"/>
    </row>
    <row r="709" spans="6:18" ht="15">
      <c r="F709" s="210" t="s">
        <v>179</v>
      </c>
      <c r="G709" s="210">
        <v>8</v>
      </c>
      <c r="H709" s="210" t="s">
        <v>246</v>
      </c>
      <c r="I709" s="210" t="s">
        <v>1191</v>
      </c>
      <c r="J709" s="210">
        <v>805</v>
      </c>
      <c r="K709" s="211" t="s">
        <v>1194</v>
      </c>
      <c r="L709" s="215" t="s">
        <v>1195</v>
      </c>
      <c r="N709" s="209"/>
      <c r="O709" s="209"/>
      <c r="P709" s="209"/>
      <c r="Q709" s="209"/>
      <c r="R709" s="209"/>
    </row>
    <row r="710" spans="6:18" ht="15">
      <c r="F710" s="212" t="s">
        <v>179</v>
      </c>
      <c r="G710" s="212">
        <v>8</v>
      </c>
      <c r="H710" s="212" t="s">
        <v>246</v>
      </c>
      <c r="I710" s="210" t="s">
        <v>1191</v>
      </c>
      <c r="J710" s="212">
        <v>805</v>
      </c>
      <c r="K710" s="213" t="s">
        <v>656</v>
      </c>
      <c r="L710" s="216" t="s">
        <v>1196</v>
      </c>
      <c r="N710" s="209"/>
      <c r="O710" s="209"/>
      <c r="P710" s="209"/>
      <c r="Q710" s="209"/>
      <c r="R710" s="209"/>
    </row>
    <row r="711" spans="6:18" ht="15">
      <c r="F711" s="210" t="s">
        <v>179</v>
      </c>
      <c r="G711" s="210">
        <v>8</v>
      </c>
      <c r="H711" s="210" t="s">
        <v>246</v>
      </c>
      <c r="I711" s="210" t="s">
        <v>1191</v>
      </c>
      <c r="J711" s="210">
        <v>805</v>
      </c>
      <c r="K711" s="211" t="s">
        <v>1197</v>
      </c>
      <c r="L711" s="215" t="s">
        <v>1198</v>
      </c>
      <c r="N711" s="209"/>
      <c r="O711" s="209"/>
      <c r="P711" s="209"/>
      <c r="Q711" s="209"/>
      <c r="R711" s="209"/>
    </row>
    <row r="712" spans="6:18" ht="15">
      <c r="F712" s="212" t="s">
        <v>179</v>
      </c>
      <c r="G712" s="212">
        <v>8</v>
      </c>
      <c r="H712" s="212" t="s">
        <v>246</v>
      </c>
      <c r="I712" s="210" t="s">
        <v>1191</v>
      </c>
      <c r="J712" s="212">
        <v>805</v>
      </c>
      <c r="K712" s="213" t="s">
        <v>1199</v>
      </c>
      <c r="L712" s="216" t="s">
        <v>1200</v>
      </c>
      <c r="N712" s="209"/>
      <c r="O712" s="209"/>
      <c r="P712" s="209"/>
      <c r="Q712" s="209"/>
      <c r="R712" s="209"/>
    </row>
    <row r="713" spans="6:18" ht="15">
      <c r="F713" s="212" t="s">
        <v>179</v>
      </c>
      <c r="G713" s="212">
        <v>8</v>
      </c>
      <c r="H713" s="212" t="s">
        <v>246</v>
      </c>
      <c r="I713" s="210" t="s">
        <v>1191</v>
      </c>
      <c r="J713" s="212">
        <v>805</v>
      </c>
      <c r="K713" s="213" t="s">
        <v>246</v>
      </c>
      <c r="L713" s="216" t="s">
        <v>1201</v>
      </c>
      <c r="N713" s="209"/>
      <c r="O713" s="209"/>
      <c r="P713" s="209"/>
      <c r="Q713" s="209"/>
      <c r="R713" s="209"/>
    </row>
    <row r="714" spans="6:18" ht="15">
      <c r="F714" s="212" t="s">
        <v>179</v>
      </c>
      <c r="G714" s="212">
        <v>8</v>
      </c>
      <c r="H714" s="212" t="s">
        <v>246</v>
      </c>
      <c r="I714" s="210" t="s">
        <v>1191</v>
      </c>
      <c r="J714" s="212">
        <v>805</v>
      </c>
      <c r="K714" s="213" t="s">
        <v>1202</v>
      </c>
      <c r="L714" s="216" t="s">
        <v>1203</v>
      </c>
      <c r="N714" s="209"/>
      <c r="O714" s="209"/>
      <c r="P714" s="209"/>
      <c r="Q714" s="209"/>
      <c r="R714" s="209"/>
    </row>
    <row r="715" spans="6:18" ht="15">
      <c r="F715" s="210" t="s">
        <v>179</v>
      </c>
      <c r="G715" s="210">
        <v>8</v>
      </c>
      <c r="H715" s="210" t="s">
        <v>246</v>
      </c>
      <c r="I715" s="210" t="s">
        <v>1191</v>
      </c>
      <c r="J715" s="210">
        <v>805</v>
      </c>
      <c r="K715" s="211" t="s">
        <v>1204</v>
      </c>
      <c r="L715" s="215" t="s">
        <v>1205</v>
      </c>
      <c r="N715" s="209"/>
      <c r="O715" s="209"/>
      <c r="P715" s="209"/>
      <c r="Q715" s="209"/>
      <c r="R715" s="209"/>
    </row>
    <row r="716" spans="6:18" ht="15">
      <c r="F716" s="212" t="s">
        <v>179</v>
      </c>
      <c r="G716" s="212">
        <v>8</v>
      </c>
      <c r="H716" s="212" t="s">
        <v>246</v>
      </c>
      <c r="I716" s="210" t="s">
        <v>1191</v>
      </c>
      <c r="J716" s="212">
        <v>805</v>
      </c>
      <c r="K716" s="213" t="s">
        <v>1206</v>
      </c>
      <c r="L716" s="216" t="s">
        <v>1207</v>
      </c>
      <c r="N716" s="209"/>
      <c r="O716" s="209"/>
      <c r="P716" s="209"/>
      <c r="Q716" s="209"/>
      <c r="R716" s="209"/>
    </row>
    <row r="717" spans="6:18" ht="15">
      <c r="F717" s="210" t="s">
        <v>179</v>
      </c>
      <c r="G717" s="210">
        <v>8</v>
      </c>
      <c r="H717" s="210" t="s">
        <v>246</v>
      </c>
      <c r="I717" s="210" t="s">
        <v>1191</v>
      </c>
      <c r="J717" s="210">
        <v>805</v>
      </c>
      <c r="K717" s="211" t="s">
        <v>1208</v>
      </c>
      <c r="L717" s="215" t="s">
        <v>1209</v>
      </c>
      <c r="N717" s="209"/>
      <c r="O717" s="209"/>
      <c r="P717" s="209"/>
      <c r="Q717" s="209"/>
      <c r="R717" s="209"/>
    </row>
    <row r="718" spans="6:18" ht="15">
      <c r="F718" s="212" t="s">
        <v>179</v>
      </c>
      <c r="G718" s="212">
        <v>8</v>
      </c>
      <c r="H718" s="212" t="s">
        <v>246</v>
      </c>
      <c r="I718" s="210" t="s">
        <v>1191</v>
      </c>
      <c r="J718" s="212">
        <v>805</v>
      </c>
      <c r="K718" s="213" t="s">
        <v>1210</v>
      </c>
      <c r="L718" s="216" t="s">
        <v>1211</v>
      </c>
      <c r="N718" s="209"/>
      <c r="O718" s="209"/>
      <c r="P718" s="209"/>
      <c r="Q718" s="209"/>
      <c r="R718" s="209"/>
    </row>
    <row r="719" spans="6:18" ht="15">
      <c r="F719" s="210" t="s">
        <v>179</v>
      </c>
      <c r="G719" s="210">
        <v>8</v>
      </c>
      <c r="H719" s="210" t="s">
        <v>246</v>
      </c>
      <c r="I719" s="210" t="s">
        <v>1191</v>
      </c>
      <c r="J719" s="210">
        <v>805</v>
      </c>
      <c r="K719" s="211" t="s">
        <v>1212</v>
      </c>
      <c r="L719" s="215" t="s">
        <v>1213</v>
      </c>
      <c r="N719" s="209"/>
      <c r="O719" s="209"/>
      <c r="P719" s="209"/>
      <c r="Q719" s="209"/>
      <c r="R719" s="209"/>
    </row>
    <row r="720" spans="6:18" ht="15">
      <c r="F720" s="212" t="s">
        <v>179</v>
      </c>
      <c r="G720" s="212">
        <v>8</v>
      </c>
      <c r="H720" s="212" t="s">
        <v>246</v>
      </c>
      <c r="I720" s="210" t="s">
        <v>1191</v>
      </c>
      <c r="J720" s="212">
        <v>805</v>
      </c>
      <c r="K720" s="213" t="s">
        <v>1214</v>
      </c>
      <c r="L720" s="216" t="s">
        <v>1215</v>
      </c>
      <c r="N720" s="209"/>
      <c r="O720" s="209"/>
      <c r="P720" s="209"/>
      <c r="Q720" s="209"/>
      <c r="R720" s="209"/>
    </row>
    <row r="721" spans="6:18" ht="15">
      <c r="F721" s="212"/>
      <c r="G721" s="212"/>
      <c r="H721" s="212"/>
      <c r="I721" s="210"/>
      <c r="J721" s="212"/>
      <c r="K721" s="213"/>
      <c r="L721" s="216"/>
      <c r="N721" s="209"/>
      <c r="O721" s="209"/>
      <c r="P721" s="209"/>
      <c r="Q721" s="209"/>
      <c r="R721" s="209"/>
    </row>
    <row r="722" spans="6:18" ht="15">
      <c r="F722" s="210" t="s">
        <v>177</v>
      </c>
      <c r="G722" s="210">
        <v>7</v>
      </c>
      <c r="H722" s="210" t="s">
        <v>232</v>
      </c>
      <c r="I722" s="210" t="str">
        <f t="shared" ref="I722:I735" si="34">MID(H722,1,9)</f>
        <v>Arenillas</v>
      </c>
      <c r="J722" s="210">
        <v>702</v>
      </c>
      <c r="K722" s="211" t="s">
        <v>1216</v>
      </c>
      <c r="L722" s="215" t="s">
        <v>1217</v>
      </c>
      <c r="N722" s="209"/>
      <c r="O722" s="209"/>
      <c r="P722" s="209"/>
      <c r="Q722" s="209"/>
      <c r="R722" s="209"/>
    </row>
    <row r="723" spans="6:18" ht="15">
      <c r="F723" s="210" t="s">
        <v>177</v>
      </c>
      <c r="G723" s="210">
        <v>7</v>
      </c>
      <c r="H723" s="210" t="s">
        <v>232</v>
      </c>
      <c r="I723" s="210" t="str">
        <f t="shared" si="34"/>
        <v>Arenillas</v>
      </c>
      <c r="J723" s="210">
        <v>702</v>
      </c>
      <c r="K723" s="211" t="s">
        <v>232</v>
      </c>
      <c r="L723" s="215" t="s">
        <v>1218</v>
      </c>
      <c r="N723" s="209"/>
      <c r="O723" s="209"/>
      <c r="P723" s="209"/>
      <c r="Q723" s="209"/>
      <c r="R723" s="209"/>
    </row>
    <row r="724" spans="6:18" ht="15">
      <c r="F724" s="212" t="s">
        <v>177</v>
      </c>
      <c r="G724" s="212">
        <v>7</v>
      </c>
      <c r="H724" s="212" t="s">
        <v>232</v>
      </c>
      <c r="I724" s="210" t="str">
        <f t="shared" si="34"/>
        <v>Arenillas</v>
      </c>
      <c r="J724" s="212">
        <v>702</v>
      </c>
      <c r="K724" s="213" t="s">
        <v>1219</v>
      </c>
      <c r="L724" s="216" t="s">
        <v>1220</v>
      </c>
      <c r="N724" s="209"/>
      <c r="O724" s="209"/>
      <c r="P724" s="209"/>
      <c r="Q724" s="209"/>
      <c r="R724" s="209"/>
    </row>
    <row r="725" spans="6:18" ht="15">
      <c r="F725" s="212" t="s">
        <v>177</v>
      </c>
      <c r="G725" s="212">
        <v>7</v>
      </c>
      <c r="H725" s="212" t="s">
        <v>232</v>
      </c>
      <c r="I725" s="210" t="str">
        <f t="shared" si="34"/>
        <v>Arenillas</v>
      </c>
      <c r="J725" s="212">
        <v>702</v>
      </c>
      <c r="K725" s="213" t="s">
        <v>1221</v>
      </c>
      <c r="L725" s="216" t="s">
        <v>1222</v>
      </c>
      <c r="N725" s="209"/>
      <c r="O725" s="209"/>
      <c r="P725" s="209"/>
      <c r="Q725" s="209"/>
      <c r="R725" s="209"/>
    </row>
    <row r="726" spans="6:18" ht="15">
      <c r="F726" s="210" t="s">
        <v>177</v>
      </c>
      <c r="G726" s="210">
        <v>7</v>
      </c>
      <c r="H726" s="210" t="s">
        <v>232</v>
      </c>
      <c r="I726" s="210" t="str">
        <f t="shared" si="34"/>
        <v>Arenillas</v>
      </c>
      <c r="J726" s="210">
        <v>702</v>
      </c>
      <c r="K726" s="211" t="s">
        <v>1223</v>
      </c>
      <c r="L726" s="215" t="s">
        <v>1224</v>
      </c>
      <c r="N726" s="209"/>
      <c r="O726" s="209"/>
      <c r="P726" s="209"/>
      <c r="Q726" s="209"/>
      <c r="R726" s="209"/>
    </row>
    <row r="727" spans="6:18" ht="15">
      <c r="F727" s="210" t="s">
        <v>177</v>
      </c>
      <c r="G727" s="210">
        <v>7</v>
      </c>
      <c r="H727" s="210" t="s">
        <v>233</v>
      </c>
      <c r="I727" s="210" t="str">
        <f t="shared" si="34"/>
        <v>Atahualpa</v>
      </c>
      <c r="J727" s="210">
        <v>703</v>
      </c>
      <c r="K727" s="211" t="s">
        <v>265</v>
      </c>
      <c r="L727" s="215" t="s">
        <v>1225</v>
      </c>
      <c r="N727" s="209"/>
      <c r="O727" s="209"/>
      <c r="P727" s="209"/>
      <c r="Q727" s="209"/>
      <c r="R727" s="209"/>
    </row>
    <row r="728" spans="6:18" ht="15">
      <c r="F728" s="212" t="s">
        <v>177</v>
      </c>
      <c r="G728" s="212">
        <v>7</v>
      </c>
      <c r="H728" s="212" t="s">
        <v>233</v>
      </c>
      <c r="I728" s="210" t="str">
        <f t="shared" si="34"/>
        <v>Atahualpa</v>
      </c>
      <c r="J728" s="212">
        <v>703</v>
      </c>
      <c r="K728" s="213" t="s">
        <v>1226</v>
      </c>
      <c r="L728" s="216" t="s">
        <v>1227</v>
      </c>
      <c r="N728" s="209"/>
      <c r="O728" s="209"/>
      <c r="P728" s="209"/>
      <c r="Q728" s="209"/>
      <c r="R728" s="209"/>
    </row>
    <row r="729" spans="6:18" ht="15">
      <c r="F729" s="210" t="s">
        <v>177</v>
      </c>
      <c r="G729" s="210">
        <v>7</v>
      </c>
      <c r="H729" s="210" t="s">
        <v>233</v>
      </c>
      <c r="I729" s="210" t="str">
        <f t="shared" si="34"/>
        <v>Atahualpa</v>
      </c>
      <c r="J729" s="210">
        <v>703</v>
      </c>
      <c r="K729" s="211" t="s">
        <v>1228</v>
      </c>
      <c r="L729" s="215" t="s">
        <v>1229</v>
      </c>
      <c r="N729" s="209"/>
      <c r="O729" s="209"/>
      <c r="P729" s="209"/>
      <c r="Q729" s="209"/>
      <c r="R729" s="209"/>
    </row>
    <row r="730" spans="6:18" ht="15">
      <c r="F730" s="210" t="s">
        <v>177</v>
      </c>
      <c r="G730" s="210">
        <v>7</v>
      </c>
      <c r="H730" s="210" t="s">
        <v>233</v>
      </c>
      <c r="I730" s="210" t="str">
        <f t="shared" si="34"/>
        <v>Atahualpa</v>
      </c>
      <c r="J730" s="210">
        <v>703</v>
      </c>
      <c r="K730" s="211" t="s">
        <v>699</v>
      </c>
      <c r="L730" s="215" t="s">
        <v>1230</v>
      </c>
      <c r="N730" s="209"/>
      <c r="O730" s="209"/>
      <c r="P730" s="209"/>
      <c r="Q730" s="209"/>
      <c r="R730" s="209"/>
    </row>
    <row r="731" spans="6:18" ht="15">
      <c r="F731" s="212" t="s">
        <v>177</v>
      </c>
      <c r="G731" s="212">
        <v>7</v>
      </c>
      <c r="H731" s="212" t="s">
        <v>233</v>
      </c>
      <c r="I731" s="210" t="str">
        <f t="shared" si="34"/>
        <v>Atahualpa</v>
      </c>
      <c r="J731" s="212">
        <v>703</v>
      </c>
      <c r="K731" s="213" t="s">
        <v>1231</v>
      </c>
      <c r="L731" s="216" t="s">
        <v>1232</v>
      </c>
      <c r="N731" s="209"/>
      <c r="O731" s="209"/>
      <c r="P731" s="209"/>
      <c r="Q731" s="209"/>
      <c r="R731" s="209"/>
    </row>
    <row r="732" spans="6:18" ht="15">
      <c r="F732" s="210" t="s">
        <v>177</v>
      </c>
      <c r="G732" s="210">
        <v>7</v>
      </c>
      <c r="H732" s="210" t="s">
        <v>233</v>
      </c>
      <c r="I732" s="210" t="str">
        <f t="shared" si="34"/>
        <v>Atahualpa</v>
      </c>
      <c r="J732" s="210">
        <v>703</v>
      </c>
      <c r="K732" s="211" t="s">
        <v>1233</v>
      </c>
      <c r="L732" s="215" t="s">
        <v>1234</v>
      </c>
      <c r="N732" s="209"/>
      <c r="O732" s="209"/>
      <c r="P732" s="209"/>
      <c r="Q732" s="209"/>
      <c r="R732" s="209"/>
    </row>
    <row r="733" spans="6:18" ht="15">
      <c r="F733" s="210" t="s">
        <v>177</v>
      </c>
      <c r="G733" s="210">
        <v>7</v>
      </c>
      <c r="H733" s="210" t="s">
        <v>234</v>
      </c>
      <c r="I733" s="210" t="str">
        <f t="shared" si="34"/>
        <v>Balsas</v>
      </c>
      <c r="J733" s="210">
        <v>704</v>
      </c>
      <c r="K733" s="211" t="s">
        <v>234</v>
      </c>
      <c r="L733" s="215" t="s">
        <v>1235</v>
      </c>
      <c r="N733" s="209"/>
      <c r="O733" s="209"/>
      <c r="P733" s="209"/>
      <c r="Q733" s="209"/>
      <c r="R733" s="209"/>
    </row>
    <row r="734" spans="6:18" ht="15">
      <c r="F734" s="212" t="s">
        <v>177</v>
      </c>
      <c r="G734" s="212">
        <v>7</v>
      </c>
      <c r="H734" s="212" t="s">
        <v>234</v>
      </c>
      <c r="I734" s="210" t="str">
        <f t="shared" si="34"/>
        <v>Balsas</v>
      </c>
      <c r="J734" s="212">
        <v>704</v>
      </c>
      <c r="K734" s="213" t="s">
        <v>1236</v>
      </c>
      <c r="L734" s="216" t="s">
        <v>1237</v>
      </c>
      <c r="N734" s="209"/>
      <c r="O734" s="209"/>
      <c r="P734" s="209"/>
      <c r="Q734" s="209"/>
      <c r="R734" s="209"/>
    </row>
    <row r="735" spans="6:18" ht="15">
      <c r="F735" s="210" t="s">
        <v>177</v>
      </c>
      <c r="G735" s="210">
        <v>7</v>
      </c>
      <c r="H735" s="210" t="s">
        <v>235</v>
      </c>
      <c r="I735" s="210" t="str">
        <f t="shared" si="34"/>
        <v>Chilla</v>
      </c>
      <c r="J735" s="210">
        <v>705</v>
      </c>
      <c r="K735" s="211" t="s">
        <v>235</v>
      </c>
      <c r="L735" s="215" t="s">
        <v>1238</v>
      </c>
      <c r="N735" s="209"/>
      <c r="O735" s="209"/>
      <c r="P735" s="209"/>
      <c r="Q735" s="209"/>
      <c r="R735" s="209"/>
    </row>
    <row r="736" spans="6:18" ht="15">
      <c r="F736" s="212" t="s">
        <v>177</v>
      </c>
      <c r="G736" s="212">
        <v>7</v>
      </c>
      <c r="H736" s="212" t="s">
        <v>236</v>
      </c>
      <c r="I736" s="210" t="s">
        <v>1239</v>
      </c>
      <c r="J736" s="212">
        <v>706</v>
      </c>
      <c r="K736" s="213" t="s">
        <v>1240</v>
      </c>
      <c r="L736" s="216" t="s">
        <v>1241</v>
      </c>
      <c r="N736" s="209"/>
      <c r="O736" s="209"/>
      <c r="P736" s="209"/>
      <c r="Q736" s="209"/>
      <c r="R736" s="209"/>
    </row>
    <row r="737" spans="6:18" ht="15">
      <c r="F737" s="210" t="s">
        <v>177</v>
      </c>
      <c r="G737" s="210">
        <v>7</v>
      </c>
      <c r="H737" s="210" t="s">
        <v>236</v>
      </c>
      <c r="I737" s="210" t="s">
        <v>1239</v>
      </c>
      <c r="J737" s="210">
        <v>706</v>
      </c>
      <c r="K737" s="211" t="s">
        <v>1242</v>
      </c>
      <c r="L737" s="215" t="s">
        <v>1243</v>
      </c>
      <c r="N737" s="209"/>
      <c r="O737" s="209"/>
      <c r="P737" s="209"/>
      <c r="Q737" s="209"/>
      <c r="R737" s="209"/>
    </row>
    <row r="738" spans="6:18" ht="15">
      <c r="F738" s="212" t="s">
        <v>177</v>
      </c>
      <c r="G738" s="212">
        <v>7</v>
      </c>
      <c r="H738" s="212" t="s">
        <v>236</v>
      </c>
      <c r="I738" s="210" t="s">
        <v>1239</v>
      </c>
      <c r="J738" s="212">
        <v>706</v>
      </c>
      <c r="K738" s="213" t="s">
        <v>1244</v>
      </c>
      <c r="L738" s="216" t="s">
        <v>1245</v>
      </c>
      <c r="N738" s="209"/>
      <c r="O738" s="209"/>
      <c r="P738" s="209"/>
      <c r="Q738" s="209"/>
      <c r="R738" s="209"/>
    </row>
    <row r="739" spans="6:18" ht="15">
      <c r="F739" s="212" t="s">
        <v>177</v>
      </c>
      <c r="G739" s="212">
        <v>7</v>
      </c>
      <c r="H739" s="212" t="s">
        <v>236</v>
      </c>
      <c r="I739" s="210" t="s">
        <v>1239</v>
      </c>
      <c r="J739" s="212">
        <v>706</v>
      </c>
      <c r="K739" s="213" t="s">
        <v>1246</v>
      </c>
      <c r="L739" s="216" t="s">
        <v>1247</v>
      </c>
      <c r="N739" s="209"/>
      <c r="O739" s="209"/>
      <c r="P739" s="209"/>
      <c r="Q739" s="209"/>
      <c r="R739" s="209"/>
    </row>
    <row r="740" spans="6:18" ht="15">
      <c r="F740" s="212" t="s">
        <v>177</v>
      </c>
      <c r="G740" s="212">
        <v>7</v>
      </c>
      <c r="H740" s="212" t="s">
        <v>236</v>
      </c>
      <c r="I740" s="210" t="s">
        <v>1239</v>
      </c>
      <c r="J740" s="212">
        <v>706</v>
      </c>
      <c r="K740" s="213" t="s">
        <v>236</v>
      </c>
      <c r="L740" s="216" t="s">
        <v>1248</v>
      </c>
      <c r="N740" s="209"/>
      <c r="O740" s="209"/>
      <c r="P740" s="209"/>
      <c r="Q740" s="209"/>
      <c r="R740" s="209"/>
    </row>
    <row r="741" spans="6:18" ht="15">
      <c r="F741" s="210" t="s">
        <v>177</v>
      </c>
      <c r="G741" s="210">
        <v>7</v>
      </c>
      <c r="H741" s="210" t="s">
        <v>237</v>
      </c>
      <c r="I741" s="210" t="str">
        <f>MID(H741,1,10)</f>
        <v>Huaquillas</v>
      </c>
      <c r="J741" s="210">
        <v>707</v>
      </c>
      <c r="K741" s="211" t="s">
        <v>237</v>
      </c>
      <c r="L741" s="215" t="s">
        <v>1249</v>
      </c>
      <c r="N741" s="209"/>
      <c r="O741" s="209"/>
      <c r="P741" s="209"/>
      <c r="Q741" s="209"/>
      <c r="R741" s="209"/>
    </row>
    <row r="742" spans="6:18" ht="15">
      <c r="F742" s="210" t="s">
        <v>177</v>
      </c>
      <c r="G742" s="210">
        <v>7</v>
      </c>
      <c r="H742" s="210" t="s">
        <v>238</v>
      </c>
      <c r="I742" s="210" t="s">
        <v>1250</v>
      </c>
      <c r="J742" s="210">
        <v>714</v>
      </c>
      <c r="K742" s="211" t="s">
        <v>777</v>
      </c>
      <c r="L742" s="215" t="s">
        <v>1251</v>
      </c>
      <c r="N742" s="209"/>
      <c r="O742" s="209"/>
      <c r="P742" s="209"/>
      <c r="Q742" s="209"/>
      <c r="R742" s="209"/>
    </row>
    <row r="743" spans="6:18" ht="15">
      <c r="F743" s="212" t="s">
        <v>177</v>
      </c>
      <c r="G743" s="212">
        <v>7</v>
      </c>
      <c r="H743" s="212" t="s">
        <v>238</v>
      </c>
      <c r="I743" s="210" t="s">
        <v>1250</v>
      </c>
      <c r="J743" s="212">
        <v>714</v>
      </c>
      <c r="K743" s="213" t="s">
        <v>1252</v>
      </c>
      <c r="L743" s="216" t="s">
        <v>1253</v>
      </c>
      <c r="N743" s="209"/>
      <c r="O743" s="209"/>
      <c r="P743" s="209"/>
      <c r="Q743" s="209"/>
      <c r="R743" s="209"/>
    </row>
    <row r="744" spans="6:18" ht="15">
      <c r="F744" s="210" t="s">
        <v>177</v>
      </c>
      <c r="G744" s="210">
        <v>7</v>
      </c>
      <c r="H744" s="210" t="s">
        <v>238</v>
      </c>
      <c r="I744" s="210" t="s">
        <v>1250</v>
      </c>
      <c r="J744" s="210">
        <v>714</v>
      </c>
      <c r="K744" s="211" t="s">
        <v>918</v>
      </c>
      <c r="L744" s="215" t="s">
        <v>1254</v>
      </c>
      <c r="N744" s="209"/>
      <c r="O744" s="209"/>
      <c r="P744" s="209"/>
      <c r="Q744" s="209"/>
      <c r="R744" s="209"/>
    </row>
    <row r="745" spans="6:18" ht="15">
      <c r="F745" s="212" t="s">
        <v>177</v>
      </c>
      <c r="G745" s="212">
        <v>7</v>
      </c>
      <c r="H745" s="212" t="s">
        <v>238</v>
      </c>
      <c r="I745" s="210" t="s">
        <v>1250</v>
      </c>
      <c r="J745" s="212">
        <v>714</v>
      </c>
      <c r="K745" s="213" t="s">
        <v>353</v>
      </c>
      <c r="L745" s="216" t="s">
        <v>1255</v>
      </c>
      <c r="N745" s="209"/>
      <c r="O745" s="209"/>
      <c r="P745" s="209"/>
      <c r="Q745" s="209"/>
      <c r="R745" s="209"/>
    </row>
    <row r="746" spans="6:18" ht="15">
      <c r="F746" s="212" t="s">
        <v>177</v>
      </c>
      <c r="G746" s="212">
        <v>7</v>
      </c>
      <c r="H746" s="212" t="s">
        <v>239</v>
      </c>
      <c r="I746" s="210" t="str">
        <f t="shared" ref="I746:I767" si="35">MID(H746,1,9)</f>
        <v>Machala</v>
      </c>
      <c r="J746" s="212">
        <v>701</v>
      </c>
      <c r="K746" s="213" t="s">
        <v>1256</v>
      </c>
      <c r="L746" s="216" t="s">
        <v>1257</v>
      </c>
      <c r="N746" s="209"/>
      <c r="O746" s="209"/>
      <c r="P746" s="209"/>
      <c r="Q746" s="209"/>
      <c r="R746" s="209"/>
    </row>
    <row r="747" spans="6:18" ht="15">
      <c r="F747" s="210" t="s">
        <v>177</v>
      </c>
      <c r="G747" s="210">
        <v>7</v>
      </c>
      <c r="H747" s="210" t="s">
        <v>239</v>
      </c>
      <c r="I747" s="210" t="str">
        <f t="shared" si="35"/>
        <v>Machala</v>
      </c>
      <c r="J747" s="210">
        <v>701</v>
      </c>
      <c r="K747" s="211" t="s">
        <v>239</v>
      </c>
      <c r="L747" s="215" t="s">
        <v>1258</v>
      </c>
      <c r="N747" s="209"/>
      <c r="O747" s="209"/>
      <c r="P747" s="209"/>
      <c r="Q747" s="209"/>
      <c r="R747" s="209"/>
    </row>
    <row r="748" spans="6:18" ht="15">
      <c r="F748" s="212" t="s">
        <v>177</v>
      </c>
      <c r="G748" s="212">
        <v>7</v>
      </c>
      <c r="H748" s="212" t="s">
        <v>240</v>
      </c>
      <c r="I748" s="210" t="str">
        <f t="shared" si="35"/>
        <v>Marcabelí</v>
      </c>
      <c r="J748" s="212">
        <v>708</v>
      </c>
      <c r="K748" s="213" t="s">
        <v>240</v>
      </c>
      <c r="L748" s="216" t="s">
        <v>1259</v>
      </c>
      <c r="N748" s="209"/>
      <c r="O748" s="209"/>
      <c r="P748" s="209"/>
      <c r="Q748" s="209"/>
      <c r="R748" s="209"/>
    </row>
    <row r="749" spans="6:18" ht="15">
      <c r="F749" s="210" t="s">
        <v>177</v>
      </c>
      <c r="G749" s="210">
        <v>7</v>
      </c>
      <c r="H749" s="210" t="s">
        <v>240</v>
      </c>
      <c r="I749" s="210" t="str">
        <f t="shared" si="35"/>
        <v>Marcabelí</v>
      </c>
      <c r="J749" s="210">
        <v>708</v>
      </c>
      <c r="K749" s="211" t="s">
        <v>898</v>
      </c>
      <c r="L749" s="215" t="s">
        <v>1260</v>
      </c>
      <c r="N749" s="209"/>
      <c r="O749" s="209"/>
      <c r="P749" s="209"/>
      <c r="Q749" s="209"/>
      <c r="R749" s="209"/>
    </row>
    <row r="750" spans="6:18" ht="15">
      <c r="F750" s="212" t="s">
        <v>177</v>
      </c>
      <c r="G750" s="212">
        <v>7</v>
      </c>
      <c r="H750" s="212" t="s">
        <v>241</v>
      </c>
      <c r="I750" s="210" t="str">
        <f t="shared" si="35"/>
        <v>Pasaje</v>
      </c>
      <c r="J750" s="212">
        <v>709</v>
      </c>
      <c r="K750" s="213" t="s">
        <v>1261</v>
      </c>
      <c r="L750" s="216" t="s">
        <v>1262</v>
      </c>
      <c r="N750" s="209"/>
      <c r="O750" s="209"/>
      <c r="P750" s="209"/>
      <c r="Q750" s="209"/>
      <c r="R750" s="209"/>
    </row>
    <row r="751" spans="6:18" ht="15">
      <c r="F751" s="212" t="s">
        <v>177</v>
      </c>
      <c r="G751" s="212">
        <v>7</v>
      </c>
      <c r="H751" s="212" t="s">
        <v>241</v>
      </c>
      <c r="I751" s="210" t="str">
        <f t="shared" si="35"/>
        <v>Pasaje</v>
      </c>
      <c r="J751" s="212">
        <v>709</v>
      </c>
      <c r="K751" s="213" t="s">
        <v>241</v>
      </c>
      <c r="L751" s="216" t="s">
        <v>1263</v>
      </c>
      <c r="N751" s="209"/>
      <c r="O751" s="209"/>
      <c r="P751" s="209"/>
      <c r="Q751" s="209"/>
      <c r="R751" s="209"/>
    </row>
    <row r="752" spans="6:18" ht="15">
      <c r="F752" s="210" t="s">
        <v>177</v>
      </c>
      <c r="G752" s="210">
        <v>7</v>
      </c>
      <c r="H752" s="210" t="s">
        <v>241</v>
      </c>
      <c r="I752" s="210" t="str">
        <f t="shared" si="35"/>
        <v>Pasaje</v>
      </c>
      <c r="J752" s="210">
        <v>709</v>
      </c>
      <c r="K752" s="211" t="s">
        <v>893</v>
      </c>
      <c r="L752" s="215" t="s">
        <v>1264</v>
      </c>
      <c r="N752" s="209"/>
      <c r="O752" s="209"/>
      <c r="P752" s="209"/>
      <c r="Q752" s="209"/>
      <c r="R752" s="209"/>
    </row>
    <row r="753" spans="6:18" ht="15">
      <c r="F753" s="212" t="s">
        <v>177</v>
      </c>
      <c r="G753" s="212">
        <v>7</v>
      </c>
      <c r="H753" s="212" t="s">
        <v>241</v>
      </c>
      <c r="I753" s="210" t="str">
        <f t="shared" si="35"/>
        <v>Pasaje</v>
      </c>
      <c r="J753" s="212">
        <v>709</v>
      </c>
      <c r="K753" s="213" t="s">
        <v>1265</v>
      </c>
      <c r="L753" s="216" t="s">
        <v>1266</v>
      </c>
      <c r="N753" s="209"/>
      <c r="O753" s="209"/>
      <c r="P753" s="209"/>
      <c r="Q753" s="209"/>
      <c r="R753" s="209"/>
    </row>
    <row r="754" spans="6:18" ht="15">
      <c r="F754" s="210" t="s">
        <v>177</v>
      </c>
      <c r="G754" s="210">
        <v>7</v>
      </c>
      <c r="H754" s="210" t="s">
        <v>241</v>
      </c>
      <c r="I754" s="210" t="str">
        <f t="shared" si="35"/>
        <v>Pasaje</v>
      </c>
      <c r="J754" s="210">
        <v>709</v>
      </c>
      <c r="K754" s="211" t="s">
        <v>1267</v>
      </c>
      <c r="L754" s="215" t="s">
        <v>1268</v>
      </c>
      <c r="N754" s="209"/>
      <c r="O754" s="209"/>
      <c r="P754" s="209"/>
      <c r="Q754" s="209"/>
      <c r="R754" s="209"/>
    </row>
    <row r="755" spans="6:18" ht="15">
      <c r="F755" s="212" t="s">
        <v>177</v>
      </c>
      <c r="G755" s="212">
        <v>7</v>
      </c>
      <c r="H755" s="212" t="s">
        <v>241</v>
      </c>
      <c r="I755" s="210" t="str">
        <f t="shared" si="35"/>
        <v>Pasaje</v>
      </c>
      <c r="J755" s="212">
        <v>709</v>
      </c>
      <c r="K755" s="213" t="s">
        <v>1269</v>
      </c>
      <c r="L755" s="216" t="s">
        <v>1270</v>
      </c>
      <c r="N755" s="209"/>
      <c r="O755" s="209"/>
      <c r="P755" s="209"/>
      <c r="Q755" s="209"/>
      <c r="R755" s="209"/>
    </row>
    <row r="756" spans="6:18" ht="15">
      <c r="F756" s="210" t="s">
        <v>177</v>
      </c>
      <c r="G756" s="210">
        <v>7</v>
      </c>
      <c r="H756" s="210" t="s">
        <v>241</v>
      </c>
      <c r="I756" s="210" t="str">
        <f t="shared" si="35"/>
        <v>Pasaje</v>
      </c>
      <c r="J756" s="210">
        <v>709</v>
      </c>
      <c r="K756" s="211" t="s">
        <v>1271</v>
      </c>
      <c r="L756" s="215" t="s">
        <v>1272</v>
      </c>
      <c r="N756" s="209"/>
      <c r="O756" s="209"/>
      <c r="P756" s="209"/>
      <c r="Q756" s="209"/>
      <c r="R756" s="209"/>
    </row>
    <row r="757" spans="6:18" ht="15">
      <c r="F757" s="212" t="s">
        <v>177</v>
      </c>
      <c r="G757" s="212">
        <v>7</v>
      </c>
      <c r="H757" s="212" t="s">
        <v>242</v>
      </c>
      <c r="I757" s="210" t="str">
        <f t="shared" si="35"/>
        <v>Piñas</v>
      </c>
      <c r="J757" s="212">
        <v>710</v>
      </c>
      <c r="K757" s="213" t="s">
        <v>1273</v>
      </c>
      <c r="L757" s="216" t="s">
        <v>1274</v>
      </c>
      <c r="N757" s="209"/>
      <c r="O757" s="209"/>
      <c r="P757" s="209"/>
      <c r="Q757" s="209"/>
      <c r="R757" s="209"/>
    </row>
    <row r="758" spans="6:18" ht="15">
      <c r="F758" s="210" t="s">
        <v>177</v>
      </c>
      <c r="G758" s="210">
        <v>7</v>
      </c>
      <c r="H758" s="210" t="s">
        <v>242</v>
      </c>
      <c r="I758" s="210" t="str">
        <f t="shared" si="35"/>
        <v>Piñas</v>
      </c>
      <c r="J758" s="210">
        <v>710</v>
      </c>
      <c r="K758" s="211" t="s">
        <v>1275</v>
      </c>
      <c r="L758" s="215" t="s">
        <v>1276</v>
      </c>
      <c r="N758" s="209"/>
      <c r="O758" s="209"/>
      <c r="P758" s="209"/>
      <c r="Q758" s="209"/>
      <c r="R758" s="209"/>
    </row>
    <row r="759" spans="6:18" ht="15">
      <c r="F759" s="212" t="s">
        <v>177</v>
      </c>
      <c r="G759" s="212">
        <v>7</v>
      </c>
      <c r="H759" s="212" t="s">
        <v>242</v>
      </c>
      <c r="I759" s="210" t="str">
        <f t="shared" si="35"/>
        <v>Piñas</v>
      </c>
      <c r="J759" s="212">
        <v>710</v>
      </c>
      <c r="K759" s="213" t="s">
        <v>242</v>
      </c>
      <c r="L759" s="216" t="s">
        <v>1277</v>
      </c>
      <c r="N759" s="209"/>
      <c r="O759" s="209"/>
      <c r="P759" s="209"/>
      <c r="Q759" s="209"/>
      <c r="R759" s="209"/>
    </row>
    <row r="760" spans="6:18" ht="15">
      <c r="F760" s="210" t="s">
        <v>177</v>
      </c>
      <c r="G760" s="210">
        <v>7</v>
      </c>
      <c r="H760" s="210" t="s">
        <v>242</v>
      </c>
      <c r="I760" s="210" t="str">
        <f t="shared" si="35"/>
        <v>Piñas</v>
      </c>
      <c r="J760" s="210">
        <v>710</v>
      </c>
      <c r="K760" s="211" t="s">
        <v>1278</v>
      </c>
      <c r="L760" s="215" t="s">
        <v>1279</v>
      </c>
      <c r="N760" s="209"/>
      <c r="O760" s="209"/>
      <c r="P760" s="209"/>
      <c r="Q760" s="209"/>
      <c r="R760" s="209"/>
    </row>
    <row r="761" spans="6:18" ht="15">
      <c r="F761" s="212" t="s">
        <v>177</v>
      </c>
      <c r="G761" s="212">
        <v>7</v>
      </c>
      <c r="H761" s="212" t="s">
        <v>242</v>
      </c>
      <c r="I761" s="210" t="str">
        <f t="shared" si="35"/>
        <v>Piñas</v>
      </c>
      <c r="J761" s="212">
        <v>710</v>
      </c>
      <c r="K761" s="213" t="s">
        <v>1280</v>
      </c>
      <c r="L761" s="216" t="s">
        <v>1281</v>
      </c>
      <c r="N761" s="209"/>
      <c r="O761" s="209"/>
      <c r="P761" s="209"/>
      <c r="Q761" s="209"/>
      <c r="R761" s="209"/>
    </row>
    <row r="762" spans="6:18" ht="15">
      <c r="F762" s="212" t="s">
        <v>177</v>
      </c>
      <c r="G762" s="212">
        <v>7</v>
      </c>
      <c r="H762" s="212" t="s">
        <v>242</v>
      </c>
      <c r="I762" s="210" t="str">
        <f t="shared" si="35"/>
        <v>Piñas</v>
      </c>
      <c r="J762" s="212">
        <v>710</v>
      </c>
      <c r="K762" s="213" t="s">
        <v>1282</v>
      </c>
      <c r="L762" s="216" t="s">
        <v>1283</v>
      </c>
      <c r="N762" s="209"/>
      <c r="O762" s="209"/>
      <c r="P762" s="209"/>
      <c r="Q762" s="209"/>
      <c r="R762" s="209"/>
    </row>
    <row r="763" spans="6:18" ht="15">
      <c r="F763" s="210" t="s">
        <v>177</v>
      </c>
      <c r="G763" s="210">
        <v>7</v>
      </c>
      <c r="H763" s="210" t="s">
        <v>242</v>
      </c>
      <c r="I763" s="210" t="str">
        <f t="shared" si="35"/>
        <v>Piñas</v>
      </c>
      <c r="J763" s="210">
        <v>710</v>
      </c>
      <c r="K763" s="211" t="s">
        <v>1284</v>
      </c>
      <c r="L763" s="215" t="s">
        <v>1285</v>
      </c>
      <c r="N763" s="209"/>
      <c r="O763" s="209"/>
      <c r="P763" s="209"/>
      <c r="Q763" s="209"/>
      <c r="R763" s="209"/>
    </row>
    <row r="764" spans="6:18" ht="15">
      <c r="F764" s="210" t="s">
        <v>177</v>
      </c>
      <c r="G764" s="210">
        <v>7</v>
      </c>
      <c r="H764" s="210" t="s">
        <v>243</v>
      </c>
      <c r="I764" s="210" t="str">
        <f t="shared" si="35"/>
        <v>Portovelo</v>
      </c>
      <c r="J764" s="210">
        <v>711</v>
      </c>
      <c r="K764" s="211" t="s">
        <v>1286</v>
      </c>
      <c r="L764" s="215" t="s">
        <v>1287</v>
      </c>
      <c r="N764" s="209"/>
      <c r="O764" s="209"/>
      <c r="P764" s="209"/>
      <c r="Q764" s="209"/>
      <c r="R764" s="209"/>
    </row>
    <row r="765" spans="6:18" ht="15">
      <c r="F765" s="212" t="s">
        <v>177</v>
      </c>
      <c r="G765" s="212">
        <v>7</v>
      </c>
      <c r="H765" s="212" t="s">
        <v>243</v>
      </c>
      <c r="I765" s="210" t="str">
        <f t="shared" si="35"/>
        <v>Portovelo</v>
      </c>
      <c r="J765" s="212">
        <v>711</v>
      </c>
      <c r="K765" s="213" t="s">
        <v>243</v>
      </c>
      <c r="L765" s="216" t="s">
        <v>1288</v>
      </c>
      <c r="N765" s="209"/>
      <c r="O765" s="209"/>
      <c r="P765" s="209"/>
      <c r="Q765" s="209"/>
      <c r="R765" s="209"/>
    </row>
    <row r="766" spans="6:18" ht="15">
      <c r="F766" s="210" t="s">
        <v>177</v>
      </c>
      <c r="G766" s="210">
        <v>7</v>
      </c>
      <c r="H766" s="210" t="s">
        <v>243</v>
      </c>
      <c r="I766" s="210" t="str">
        <f t="shared" si="35"/>
        <v>Portovelo</v>
      </c>
      <c r="J766" s="210">
        <v>711</v>
      </c>
      <c r="K766" s="211" t="s">
        <v>1289</v>
      </c>
      <c r="L766" s="215" t="s">
        <v>1290</v>
      </c>
      <c r="N766" s="209"/>
      <c r="O766" s="209"/>
      <c r="P766" s="209"/>
      <c r="Q766" s="209"/>
      <c r="R766" s="209"/>
    </row>
    <row r="767" spans="6:18" ht="15">
      <c r="F767" s="212" t="s">
        <v>177</v>
      </c>
      <c r="G767" s="212">
        <v>7</v>
      </c>
      <c r="H767" s="212" t="s">
        <v>243</v>
      </c>
      <c r="I767" s="210" t="str">
        <f t="shared" si="35"/>
        <v>Portovelo</v>
      </c>
      <c r="J767" s="212">
        <v>711</v>
      </c>
      <c r="K767" s="213" t="s">
        <v>1291</v>
      </c>
      <c r="L767" s="216" t="s">
        <v>1292</v>
      </c>
      <c r="N767" s="209"/>
      <c r="O767" s="209"/>
      <c r="P767" s="209"/>
      <c r="Q767" s="209"/>
      <c r="R767" s="209"/>
    </row>
    <row r="768" spans="6:18" ht="15">
      <c r="F768" s="210" t="s">
        <v>177</v>
      </c>
      <c r="G768" s="210">
        <v>7</v>
      </c>
      <c r="H768" s="210" t="s">
        <v>506</v>
      </c>
      <c r="I768" s="210" t="s">
        <v>1293</v>
      </c>
      <c r="J768" s="210">
        <v>712</v>
      </c>
      <c r="K768" s="211" t="s">
        <v>1236</v>
      </c>
      <c r="L768" s="215" t="s">
        <v>1294</v>
      </c>
      <c r="N768" s="209"/>
      <c r="O768" s="209"/>
      <c r="P768" s="209"/>
      <c r="Q768" s="209"/>
      <c r="R768" s="209"/>
    </row>
    <row r="769" spans="6:18" ht="15">
      <c r="F769" s="210" t="s">
        <v>177</v>
      </c>
      <c r="G769" s="210">
        <v>7</v>
      </c>
      <c r="H769" s="210" t="s">
        <v>506</v>
      </c>
      <c r="I769" s="210" t="s">
        <v>1293</v>
      </c>
      <c r="J769" s="210">
        <v>712</v>
      </c>
      <c r="K769" s="211" t="s">
        <v>625</v>
      </c>
      <c r="L769" s="215" t="s">
        <v>1295</v>
      </c>
      <c r="N769" s="209"/>
      <c r="O769" s="209"/>
      <c r="P769" s="209"/>
      <c r="Q769" s="209"/>
      <c r="R769" s="209"/>
    </row>
    <row r="770" spans="6:18" ht="15">
      <c r="F770" s="212" t="s">
        <v>177</v>
      </c>
      <c r="G770" s="212">
        <v>7</v>
      </c>
      <c r="H770" s="212" t="s">
        <v>506</v>
      </c>
      <c r="I770" s="210" t="s">
        <v>1293</v>
      </c>
      <c r="J770" s="212">
        <v>712</v>
      </c>
      <c r="K770" s="213" t="s">
        <v>1296</v>
      </c>
      <c r="L770" s="216" t="s">
        <v>1297</v>
      </c>
      <c r="N770" s="209"/>
      <c r="O770" s="209"/>
      <c r="P770" s="209"/>
      <c r="Q770" s="209"/>
      <c r="R770" s="209"/>
    </row>
    <row r="771" spans="6:18" ht="15">
      <c r="F771" s="210" t="s">
        <v>177</v>
      </c>
      <c r="G771" s="210">
        <v>7</v>
      </c>
      <c r="H771" s="210" t="s">
        <v>506</v>
      </c>
      <c r="I771" s="210" t="s">
        <v>1293</v>
      </c>
      <c r="J771" s="210">
        <v>712</v>
      </c>
      <c r="K771" s="211" t="s">
        <v>1298</v>
      </c>
      <c r="L771" s="215" t="s">
        <v>1299</v>
      </c>
      <c r="N771" s="209"/>
      <c r="O771" s="209"/>
      <c r="P771" s="209"/>
      <c r="Q771" s="209"/>
      <c r="R771" s="209"/>
    </row>
    <row r="772" spans="6:18" ht="15">
      <c r="F772" s="212" t="s">
        <v>177</v>
      </c>
      <c r="G772" s="212">
        <v>7</v>
      </c>
      <c r="H772" s="212" t="s">
        <v>506</v>
      </c>
      <c r="I772" s="210" t="s">
        <v>1293</v>
      </c>
      <c r="J772" s="212">
        <v>712</v>
      </c>
      <c r="K772" s="213" t="s">
        <v>506</v>
      </c>
      <c r="L772" s="216" t="s">
        <v>1300</v>
      </c>
      <c r="N772" s="209"/>
      <c r="O772" s="209"/>
      <c r="P772" s="209"/>
      <c r="Q772" s="209"/>
      <c r="R772" s="209"/>
    </row>
    <row r="773" spans="6:18" ht="15">
      <c r="F773" s="210" t="s">
        <v>177</v>
      </c>
      <c r="G773" s="210">
        <v>7</v>
      </c>
      <c r="H773" s="210" t="s">
        <v>506</v>
      </c>
      <c r="I773" s="210" t="s">
        <v>1293</v>
      </c>
      <c r="J773" s="210">
        <v>712</v>
      </c>
      <c r="K773" s="211" t="s">
        <v>1301</v>
      </c>
      <c r="L773" s="215" t="s">
        <v>1302</v>
      </c>
      <c r="N773" s="209"/>
      <c r="O773" s="209"/>
      <c r="P773" s="209"/>
      <c r="Q773" s="209"/>
      <c r="R773" s="209"/>
    </row>
    <row r="774" spans="6:18" ht="15">
      <c r="F774" s="212" t="s">
        <v>177</v>
      </c>
      <c r="G774" s="212">
        <v>7</v>
      </c>
      <c r="H774" s="212" t="s">
        <v>506</v>
      </c>
      <c r="I774" s="210" t="s">
        <v>1293</v>
      </c>
      <c r="J774" s="212">
        <v>712</v>
      </c>
      <c r="K774" s="213" t="s">
        <v>565</v>
      </c>
      <c r="L774" s="216" t="s">
        <v>1303</v>
      </c>
      <c r="N774" s="209"/>
      <c r="O774" s="209"/>
      <c r="P774" s="209"/>
      <c r="Q774" s="209"/>
      <c r="R774" s="209"/>
    </row>
    <row r="775" spans="6:18" ht="15">
      <c r="F775" s="210" t="s">
        <v>177</v>
      </c>
      <c r="G775" s="210">
        <v>7</v>
      </c>
      <c r="H775" s="210" t="s">
        <v>506</v>
      </c>
      <c r="I775" s="210" t="s">
        <v>1293</v>
      </c>
      <c r="J775" s="210">
        <v>712</v>
      </c>
      <c r="K775" s="211" t="s">
        <v>491</v>
      </c>
      <c r="L775" s="215" t="s">
        <v>1304</v>
      </c>
      <c r="N775" s="209"/>
      <c r="O775" s="209"/>
      <c r="P775" s="209"/>
      <c r="Q775" s="209"/>
      <c r="R775" s="209"/>
    </row>
    <row r="776" spans="6:18" ht="15">
      <c r="F776" s="212" t="s">
        <v>177</v>
      </c>
      <c r="G776" s="212">
        <v>7</v>
      </c>
      <c r="H776" s="212" t="s">
        <v>244</v>
      </c>
      <c r="I776" s="210" t="str">
        <f t="shared" ref="I776:I785" si="36">MID(H776,1,9)</f>
        <v>Zaruma</v>
      </c>
      <c r="J776" s="212">
        <v>713</v>
      </c>
      <c r="K776" s="213" t="s">
        <v>1305</v>
      </c>
      <c r="L776" s="216" t="s">
        <v>1306</v>
      </c>
      <c r="N776" s="209"/>
      <c r="O776" s="209"/>
      <c r="P776" s="209"/>
      <c r="Q776" s="209"/>
      <c r="R776" s="209"/>
    </row>
    <row r="777" spans="6:18" ht="15">
      <c r="F777" s="212" t="s">
        <v>177</v>
      </c>
      <c r="G777" s="212">
        <v>7</v>
      </c>
      <c r="H777" s="212" t="s">
        <v>244</v>
      </c>
      <c r="I777" s="210" t="str">
        <f t="shared" si="36"/>
        <v>Zaruma</v>
      </c>
      <c r="J777" s="212">
        <v>713</v>
      </c>
      <c r="K777" s="213" t="s">
        <v>1307</v>
      </c>
      <c r="L777" s="216" t="s">
        <v>1308</v>
      </c>
      <c r="N777" s="209"/>
      <c r="O777" s="209"/>
      <c r="P777" s="209"/>
      <c r="Q777" s="209"/>
      <c r="R777" s="209"/>
    </row>
    <row r="778" spans="6:18" ht="15">
      <c r="F778" s="210" t="s">
        <v>177</v>
      </c>
      <c r="G778" s="210">
        <v>7</v>
      </c>
      <c r="H778" s="210" t="s">
        <v>244</v>
      </c>
      <c r="I778" s="210" t="str">
        <f t="shared" si="36"/>
        <v>Zaruma</v>
      </c>
      <c r="J778" s="210">
        <v>713</v>
      </c>
      <c r="K778" s="211" t="s">
        <v>1309</v>
      </c>
      <c r="L778" s="215" t="s">
        <v>1310</v>
      </c>
      <c r="N778" s="209"/>
      <c r="O778" s="209"/>
      <c r="P778" s="209"/>
      <c r="Q778" s="209"/>
      <c r="R778" s="209"/>
    </row>
    <row r="779" spans="6:18" ht="15">
      <c r="F779" s="212" t="s">
        <v>177</v>
      </c>
      <c r="G779" s="212">
        <v>7</v>
      </c>
      <c r="H779" s="212" t="s">
        <v>244</v>
      </c>
      <c r="I779" s="210" t="str">
        <f t="shared" si="36"/>
        <v>Zaruma</v>
      </c>
      <c r="J779" s="212">
        <v>713</v>
      </c>
      <c r="K779" s="213" t="s">
        <v>1311</v>
      </c>
      <c r="L779" s="216" t="s">
        <v>1312</v>
      </c>
      <c r="N779" s="209"/>
      <c r="O779" s="209"/>
      <c r="P779" s="209"/>
      <c r="Q779" s="209"/>
      <c r="R779" s="209"/>
    </row>
    <row r="780" spans="6:18" ht="15">
      <c r="F780" s="210" t="s">
        <v>177</v>
      </c>
      <c r="G780" s="210">
        <v>7</v>
      </c>
      <c r="H780" s="210" t="s">
        <v>244</v>
      </c>
      <c r="I780" s="210" t="str">
        <f t="shared" si="36"/>
        <v>Zaruma</v>
      </c>
      <c r="J780" s="210">
        <v>713</v>
      </c>
      <c r="K780" s="211" t="s">
        <v>1313</v>
      </c>
      <c r="L780" s="215" t="s">
        <v>1314</v>
      </c>
      <c r="N780" s="209"/>
      <c r="O780" s="209"/>
      <c r="P780" s="209"/>
      <c r="Q780" s="209"/>
      <c r="R780" s="209"/>
    </row>
    <row r="781" spans="6:18" ht="15">
      <c r="F781" s="212" t="s">
        <v>177</v>
      </c>
      <c r="G781" s="212">
        <v>7</v>
      </c>
      <c r="H781" s="212" t="s">
        <v>244</v>
      </c>
      <c r="I781" s="210" t="str">
        <f t="shared" si="36"/>
        <v>Zaruma</v>
      </c>
      <c r="J781" s="212">
        <v>713</v>
      </c>
      <c r="K781" s="213" t="s">
        <v>1315</v>
      </c>
      <c r="L781" s="216" t="s">
        <v>1316</v>
      </c>
      <c r="N781" s="209"/>
      <c r="O781" s="209"/>
      <c r="P781" s="209"/>
      <c r="Q781" s="209"/>
      <c r="R781" s="209"/>
    </row>
    <row r="782" spans="6:18" ht="15">
      <c r="F782" s="210" t="s">
        <v>177</v>
      </c>
      <c r="G782" s="210">
        <v>7</v>
      </c>
      <c r="H782" s="210" t="s">
        <v>244</v>
      </c>
      <c r="I782" s="210" t="str">
        <f t="shared" si="36"/>
        <v>Zaruma</v>
      </c>
      <c r="J782" s="210">
        <v>713</v>
      </c>
      <c r="K782" s="211" t="s">
        <v>1317</v>
      </c>
      <c r="L782" s="215" t="s">
        <v>1318</v>
      </c>
      <c r="N782" s="209"/>
      <c r="O782" s="209"/>
      <c r="P782" s="209"/>
      <c r="Q782" s="209"/>
      <c r="R782" s="209"/>
    </row>
    <row r="783" spans="6:18" ht="15">
      <c r="F783" s="212" t="s">
        <v>177</v>
      </c>
      <c r="G783" s="212">
        <v>7</v>
      </c>
      <c r="H783" s="212" t="s">
        <v>244</v>
      </c>
      <c r="I783" s="210" t="str">
        <f t="shared" si="36"/>
        <v>Zaruma</v>
      </c>
      <c r="J783" s="212">
        <v>713</v>
      </c>
      <c r="K783" s="213" t="s">
        <v>1319</v>
      </c>
      <c r="L783" s="216" t="s">
        <v>1320</v>
      </c>
      <c r="N783" s="209"/>
      <c r="O783" s="209"/>
      <c r="P783" s="209"/>
      <c r="Q783" s="209"/>
      <c r="R783" s="209"/>
    </row>
    <row r="784" spans="6:18" ht="15">
      <c r="F784" s="210" t="s">
        <v>177</v>
      </c>
      <c r="G784" s="210">
        <v>7</v>
      </c>
      <c r="H784" s="210" t="s">
        <v>244</v>
      </c>
      <c r="I784" s="210" t="str">
        <f t="shared" si="36"/>
        <v>Zaruma</v>
      </c>
      <c r="J784" s="210">
        <v>713</v>
      </c>
      <c r="K784" s="211" t="s">
        <v>1321</v>
      </c>
      <c r="L784" s="215" t="s">
        <v>1322</v>
      </c>
      <c r="N784" s="209"/>
      <c r="O784" s="209"/>
      <c r="P784" s="209"/>
      <c r="Q784" s="209"/>
      <c r="R784" s="209"/>
    </row>
    <row r="785" spans="6:18" ht="15">
      <c r="F785" s="212" t="s">
        <v>177</v>
      </c>
      <c r="G785" s="212">
        <v>7</v>
      </c>
      <c r="H785" s="212" t="s">
        <v>244</v>
      </c>
      <c r="I785" s="210" t="str">
        <f t="shared" si="36"/>
        <v>Zaruma</v>
      </c>
      <c r="J785" s="212">
        <v>713</v>
      </c>
      <c r="K785" s="213" t="s">
        <v>244</v>
      </c>
      <c r="L785" s="216" t="s">
        <v>1323</v>
      </c>
      <c r="N785" s="209"/>
      <c r="O785" s="209"/>
      <c r="P785" s="209"/>
      <c r="Q785" s="209"/>
      <c r="R785" s="209"/>
    </row>
    <row r="786" spans="6:18" ht="15">
      <c r="F786" s="212"/>
      <c r="G786" s="212"/>
      <c r="H786" s="212"/>
      <c r="I786" s="210"/>
      <c r="J786" s="212"/>
      <c r="K786" s="213"/>
      <c r="L786" s="216"/>
      <c r="N786" s="209"/>
      <c r="O786" s="209"/>
      <c r="P786" s="209"/>
      <c r="Q786" s="209"/>
      <c r="R786" s="209"/>
    </row>
    <row r="787" spans="6:18" ht="15">
      <c r="F787" s="212" t="s">
        <v>175</v>
      </c>
      <c r="G787" s="212">
        <v>5</v>
      </c>
      <c r="H787" s="212" t="s">
        <v>225</v>
      </c>
      <c r="I787" s="210" t="s">
        <v>1324</v>
      </c>
      <c r="J787" s="212">
        <v>502</v>
      </c>
      <c r="K787" s="213" t="s">
        <v>225</v>
      </c>
      <c r="L787" s="216" t="s">
        <v>1325</v>
      </c>
      <c r="N787" s="209"/>
      <c r="O787" s="209"/>
      <c r="P787" s="209"/>
      <c r="Q787" s="209"/>
      <c r="R787" s="209"/>
    </row>
    <row r="788" spans="6:18" ht="15">
      <c r="F788" s="210" t="s">
        <v>175</v>
      </c>
      <c r="G788" s="210">
        <v>5</v>
      </c>
      <c r="H788" s="210" t="s">
        <v>225</v>
      </c>
      <c r="I788" s="210" t="s">
        <v>1324</v>
      </c>
      <c r="J788" s="210">
        <v>502</v>
      </c>
      <c r="K788" s="211" t="s">
        <v>1326</v>
      </c>
      <c r="L788" s="215" t="s">
        <v>1327</v>
      </c>
      <c r="N788" s="209"/>
      <c r="O788" s="209"/>
      <c r="P788" s="209"/>
      <c r="Q788" s="209"/>
      <c r="R788" s="209"/>
    </row>
    <row r="789" spans="6:18" ht="15">
      <c r="F789" s="212" t="s">
        <v>175</v>
      </c>
      <c r="G789" s="212">
        <v>5</v>
      </c>
      <c r="H789" s="212" t="s">
        <v>225</v>
      </c>
      <c r="I789" s="210" t="s">
        <v>1324</v>
      </c>
      <c r="J789" s="212">
        <v>502</v>
      </c>
      <c r="K789" s="213" t="s">
        <v>1328</v>
      </c>
      <c r="L789" s="216" t="s">
        <v>1329</v>
      </c>
      <c r="N789" s="209"/>
      <c r="O789" s="209"/>
      <c r="P789" s="209"/>
      <c r="Q789" s="209"/>
      <c r="R789" s="209"/>
    </row>
    <row r="790" spans="6:18" ht="15">
      <c r="F790" s="210" t="s">
        <v>175</v>
      </c>
      <c r="G790" s="210">
        <v>5</v>
      </c>
      <c r="H790" s="210" t="s">
        <v>226</v>
      </c>
      <c r="I790" s="210" t="str">
        <f t="shared" ref="I790:I826" si="37">MID(H790,1,9)</f>
        <v>Latacunga</v>
      </c>
      <c r="J790" s="210">
        <v>501</v>
      </c>
      <c r="K790" s="211" t="s">
        <v>1330</v>
      </c>
      <c r="L790" s="215" t="s">
        <v>1331</v>
      </c>
      <c r="N790" s="209"/>
      <c r="O790" s="209"/>
      <c r="P790" s="209"/>
      <c r="Q790" s="209"/>
      <c r="R790" s="209"/>
    </row>
    <row r="791" spans="6:18" ht="15">
      <c r="F791" s="210" t="s">
        <v>175</v>
      </c>
      <c r="G791" s="210">
        <v>5</v>
      </c>
      <c r="H791" s="210" t="s">
        <v>226</v>
      </c>
      <c r="I791" s="210" t="str">
        <f t="shared" si="37"/>
        <v>Latacunga</v>
      </c>
      <c r="J791" s="210">
        <v>501</v>
      </c>
      <c r="K791" s="211" t="s">
        <v>1332</v>
      </c>
      <c r="L791" s="215" t="s">
        <v>1333</v>
      </c>
      <c r="N791" s="209"/>
      <c r="O791" s="209"/>
      <c r="P791" s="209"/>
      <c r="Q791" s="209"/>
      <c r="R791" s="209"/>
    </row>
    <row r="792" spans="6:18" ht="15">
      <c r="F792" s="212" t="s">
        <v>175</v>
      </c>
      <c r="G792" s="212">
        <v>5</v>
      </c>
      <c r="H792" s="212" t="s">
        <v>226</v>
      </c>
      <c r="I792" s="210" t="str">
        <f t="shared" si="37"/>
        <v>Latacunga</v>
      </c>
      <c r="J792" s="212">
        <v>501</v>
      </c>
      <c r="K792" s="213" t="s">
        <v>226</v>
      </c>
      <c r="L792" s="216" t="s">
        <v>1334</v>
      </c>
      <c r="N792" s="209"/>
      <c r="O792" s="209"/>
      <c r="P792" s="209"/>
      <c r="Q792" s="209"/>
      <c r="R792" s="209"/>
    </row>
    <row r="793" spans="6:18" ht="15">
      <c r="F793" s="210" t="s">
        <v>175</v>
      </c>
      <c r="G793" s="210">
        <v>5</v>
      </c>
      <c r="H793" s="210" t="s">
        <v>226</v>
      </c>
      <c r="I793" s="210" t="str">
        <f t="shared" si="37"/>
        <v>Latacunga</v>
      </c>
      <c r="J793" s="210">
        <v>501</v>
      </c>
      <c r="K793" s="211" t="s">
        <v>1335</v>
      </c>
      <c r="L793" s="215" t="s">
        <v>1336</v>
      </c>
      <c r="N793" s="209"/>
      <c r="O793" s="209"/>
      <c r="P793" s="209"/>
      <c r="Q793" s="209"/>
      <c r="R793" s="209"/>
    </row>
    <row r="794" spans="6:18" ht="15">
      <c r="F794" s="212" t="s">
        <v>175</v>
      </c>
      <c r="G794" s="212">
        <v>5</v>
      </c>
      <c r="H794" s="212" t="s">
        <v>226</v>
      </c>
      <c r="I794" s="210" t="str">
        <f t="shared" si="37"/>
        <v>Latacunga</v>
      </c>
      <c r="J794" s="212">
        <v>501</v>
      </c>
      <c r="K794" s="213" t="s">
        <v>1337</v>
      </c>
      <c r="L794" s="216" t="s">
        <v>1338</v>
      </c>
      <c r="N794" s="209"/>
      <c r="O794" s="209"/>
      <c r="P794" s="209"/>
      <c r="Q794" s="209"/>
      <c r="R794" s="209"/>
    </row>
    <row r="795" spans="6:18" ht="15">
      <c r="F795" s="210" t="s">
        <v>175</v>
      </c>
      <c r="G795" s="210">
        <v>5</v>
      </c>
      <c r="H795" s="210" t="s">
        <v>226</v>
      </c>
      <c r="I795" s="210" t="str">
        <f t="shared" si="37"/>
        <v>Latacunga</v>
      </c>
      <c r="J795" s="210">
        <v>501</v>
      </c>
      <c r="K795" s="211" t="s">
        <v>1339</v>
      </c>
      <c r="L795" s="215" t="s">
        <v>1340</v>
      </c>
      <c r="N795" s="209"/>
      <c r="O795" s="209"/>
      <c r="P795" s="209"/>
      <c r="Q795" s="209"/>
      <c r="R795" s="209"/>
    </row>
    <row r="796" spans="6:18" ht="15">
      <c r="F796" s="212" t="s">
        <v>175</v>
      </c>
      <c r="G796" s="212">
        <v>5</v>
      </c>
      <c r="H796" s="212" t="s">
        <v>226</v>
      </c>
      <c r="I796" s="210" t="str">
        <f t="shared" si="37"/>
        <v>Latacunga</v>
      </c>
      <c r="J796" s="212">
        <v>501</v>
      </c>
      <c r="K796" s="213" t="s">
        <v>1341</v>
      </c>
      <c r="L796" s="216" t="s">
        <v>1342</v>
      </c>
      <c r="N796" s="209"/>
      <c r="O796" s="209"/>
      <c r="P796" s="209"/>
      <c r="Q796" s="209"/>
      <c r="R796" s="209"/>
    </row>
    <row r="797" spans="6:18" ht="15">
      <c r="F797" s="212" t="s">
        <v>175</v>
      </c>
      <c r="G797" s="212">
        <v>5</v>
      </c>
      <c r="H797" s="212" t="s">
        <v>226</v>
      </c>
      <c r="I797" s="210" t="str">
        <f t="shared" si="37"/>
        <v>Latacunga</v>
      </c>
      <c r="J797" s="212">
        <v>501</v>
      </c>
      <c r="K797" s="213" t="s">
        <v>1343</v>
      </c>
      <c r="L797" s="216" t="s">
        <v>1344</v>
      </c>
      <c r="N797" s="209"/>
      <c r="O797" s="209"/>
      <c r="P797" s="209"/>
      <c r="Q797" s="209"/>
      <c r="R797" s="209"/>
    </row>
    <row r="798" spans="6:18" ht="15">
      <c r="F798" s="210" t="s">
        <v>175</v>
      </c>
      <c r="G798" s="210">
        <v>5</v>
      </c>
      <c r="H798" s="210" t="s">
        <v>226</v>
      </c>
      <c r="I798" s="210" t="str">
        <f t="shared" si="37"/>
        <v>Latacunga</v>
      </c>
      <c r="J798" s="210">
        <v>501</v>
      </c>
      <c r="K798" s="211" t="s">
        <v>1345</v>
      </c>
      <c r="L798" s="215" t="s">
        <v>1346</v>
      </c>
      <c r="N798" s="209"/>
      <c r="O798" s="209"/>
      <c r="P798" s="209"/>
      <c r="Q798" s="209"/>
      <c r="R798" s="209"/>
    </row>
    <row r="799" spans="6:18" ht="15">
      <c r="F799" s="212" t="s">
        <v>175</v>
      </c>
      <c r="G799" s="212">
        <v>5</v>
      </c>
      <c r="H799" s="212" t="s">
        <v>226</v>
      </c>
      <c r="I799" s="210" t="str">
        <f t="shared" si="37"/>
        <v>Latacunga</v>
      </c>
      <c r="J799" s="212">
        <v>501</v>
      </c>
      <c r="K799" s="213" t="s">
        <v>1347</v>
      </c>
      <c r="L799" s="216" t="s">
        <v>1348</v>
      </c>
      <c r="N799" s="209"/>
      <c r="O799" s="209"/>
      <c r="P799" s="209"/>
      <c r="Q799" s="209"/>
      <c r="R799" s="209"/>
    </row>
    <row r="800" spans="6:18" ht="15">
      <c r="F800" s="210" t="s">
        <v>175</v>
      </c>
      <c r="G800" s="210">
        <v>5</v>
      </c>
      <c r="H800" s="210" t="s">
        <v>226</v>
      </c>
      <c r="I800" s="210" t="str">
        <f t="shared" si="37"/>
        <v>Latacunga</v>
      </c>
      <c r="J800" s="210">
        <v>501</v>
      </c>
      <c r="K800" s="211" t="s">
        <v>1349</v>
      </c>
      <c r="L800" s="215" t="s">
        <v>1350</v>
      </c>
      <c r="N800" s="209"/>
      <c r="O800" s="209"/>
      <c r="P800" s="209"/>
      <c r="Q800" s="209"/>
      <c r="R800" s="209"/>
    </row>
    <row r="801" spans="6:18" ht="15">
      <c r="F801" s="210" t="s">
        <v>175</v>
      </c>
      <c r="G801" s="210">
        <v>5</v>
      </c>
      <c r="H801" s="210" t="s">
        <v>227</v>
      </c>
      <c r="I801" s="210" t="str">
        <f t="shared" si="37"/>
        <v>Pangua</v>
      </c>
      <c r="J801" s="210">
        <v>503</v>
      </c>
      <c r="K801" s="211" t="s">
        <v>1351</v>
      </c>
      <c r="L801" s="215" t="s">
        <v>1352</v>
      </c>
      <c r="N801" s="209"/>
      <c r="O801" s="209"/>
      <c r="P801" s="209"/>
      <c r="Q801" s="209"/>
      <c r="R801" s="209"/>
    </row>
    <row r="802" spans="6:18" ht="15">
      <c r="F802" s="212" t="s">
        <v>175</v>
      </c>
      <c r="G802" s="212">
        <v>5</v>
      </c>
      <c r="H802" s="212" t="s">
        <v>227</v>
      </c>
      <c r="I802" s="210" t="str">
        <f t="shared" si="37"/>
        <v>Pangua</v>
      </c>
      <c r="J802" s="212">
        <v>503</v>
      </c>
      <c r="K802" s="213" t="s">
        <v>1353</v>
      </c>
      <c r="L802" s="216" t="s">
        <v>1354</v>
      </c>
      <c r="N802" s="209"/>
      <c r="O802" s="209"/>
      <c r="P802" s="209"/>
      <c r="Q802" s="209"/>
      <c r="R802" s="209"/>
    </row>
    <row r="803" spans="6:18" ht="15">
      <c r="F803" s="210" t="s">
        <v>175</v>
      </c>
      <c r="G803" s="210">
        <v>5</v>
      </c>
      <c r="H803" s="210" t="s">
        <v>227</v>
      </c>
      <c r="I803" s="210" t="str">
        <f t="shared" si="37"/>
        <v>Pangua</v>
      </c>
      <c r="J803" s="210">
        <v>503</v>
      </c>
      <c r="K803" s="211" t="s">
        <v>1355</v>
      </c>
      <c r="L803" s="215" t="s">
        <v>1356</v>
      </c>
      <c r="N803" s="209"/>
      <c r="O803" s="209"/>
      <c r="P803" s="209"/>
      <c r="Q803" s="209"/>
      <c r="R803" s="209"/>
    </row>
    <row r="804" spans="6:18" ht="15">
      <c r="F804" s="212" t="s">
        <v>175</v>
      </c>
      <c r="G804" s="212">
        <v>5</v>
      </c>
      <c r="H804" s="212" t="s">
        <v>227</v>
      </c>
      <c r="I804" s="210" t="str">
        <f t="shared" si="37"/>
        <v>Pangua</v>
      </c>
      <c r="J804" s="212">
        <v>503</v>
      </c>
      <c r="K804" s="213" t="s">
        <v>1357</v>
      </c>
      <c r="L804" s="216" t="s">
        <v>1358</v>
      </c>
      <c r="N804" s="209"/>
      <c r="O804" s="209"/>
      <c r="P804" s="209"/>
      <c r="Q804" s="209"/>
      <c r="R804" s="209"/>
    </row>
    <row r="805" spans="6:18" ht="15">
      <c r="F805" s="212" t="s">
        <v>175</v>
      </c>
      <c r="G805" s="212">
        <v>5</v>
      </c>
      <c r="H805" s="212" t="s">
        <v>228</v>
      </c>
      <c r="I805" s="210" t="str">
        <f t="shared" si="37"/>
        <v>Pujilí</v>
      </c>
      <c r="J805" s="212">
        <v>504</v>
      </c>
      <c r="K805" s="213" t="s">
        <v>1359</v>
      </c>
      <c r="L805" s="216" t="s">
        <v>1360</v>
      </c>
      <c r="N805" s="209"/>
      <c r="O805" s="209"/>
      <c r="P805" s="209"/>
      <c r="Q805" s="209"/>
      <c r="R805" s="209"/>
    </row>
    <row r="806" spans="6:18" ht="15">
      <c r="F806" s="210" t="s">
        <v>175</v>
      </c>
      <c r="G806" s="210">
        <v>5</v>
      </c>
      <c r="H806" s="210" t="s">
        <v>228</v>
      </c>
      <c r="I806" s="210" t="str">
        <f t="shared" si="37"/>
        <v>Pujilí</v>
      </c>
      <c r="J806" s="210">
        <v>504</v>
      </c>
      <c r="K806" s="211" t="s">
        <v>1361</v>
      </c>
      <c r="L806" s="215" t="s">
        <v>1362</v>
      </c>
      <c r="N806" s="209"/>
      <c r="O806" s="209"/>
      <c r="P806" s="209"/>
      <c r="Q806" s="209"/>
      <c r="R806" s="209"/>
    </row>
    <row r="807" spans="6:18" ht="15">
      <c r="F807" s="212" t="s">
        <v>175</v>
      </c>
      <c r="G807" s="212">
        <v>5</v>
      </c>
      <c r="H807" s="212" t="s">
        <v>228</v>
      </c>
      <c r="I807" s="210" t="str">
        <f t="shared" si="37"/>
        <v>Pujilí</v>
      </c>
      <c r="J807" s="212">
        <v>504</v>
      </c>
      <c r="K807" s="213" t="s">
        <v>918</v>
      </c>
      <c r="L807" s="216" t="s">
        <v>1363</v>
      </c>
      <c r="N807" s="209"/>
      <c r="O807" s="209"/>
      <c r="P807" s="209"/>
      <c r="Q807" s="209"/>
      <c r="R807" s="209"/>
    </row>
    <row r="808" spans="6:18" ht="15">
      <c r="F808" s="210" t="s">
        <v>175</v>
      </c>
      <c r="G808" s="210">
        <v>5</v>
      </c>
      <c r="H808" s="210" t="s">
        <v>228</v>
      </c>
      <c r="I808" s="210" t="str">
        <f t="shared" si="37"/>
        <v>Pujilí</v>
      </c>
      <c r="J808" s="210">
        <v>504</v>
      </c>
      <c r="K808" s="211" t="s">
        <v>1364</v>
      </c>
      <c r="L808" s="215" t="s">
        <v>1365</v>
      </c>
      <c r="N808" s="209"/>
      <c r="O808" s="209"/>
      <c r="P808" s="209"/>
      <c r="Q808" s="209"/>
      <c r="R808" s="209"/>
    </row>
    <row r="809" spans="6:18" ht="15">
      <c r="F809" s="212" t="s">
        <v>175</v>
      </c>
      <c r="G809" s="212">
        <v>5</v>
      </c>
      <c r="H809" s="212" t="s">
        <v>228</v>
      </c>
      <c r="I809" s="210" t="str">
        <f t="shared" si="37"/>
        <v>Pujilí</v>
      </c>
      <c r="J809" s="212">
        <v>504</v>
      </c>
      <c r="K809" s="213" t="s">
        <v>1366</v>
      </c>
      <c r="L809" s="216" t="s">
        <v>1367</v>
      </c>
      <c r="N809" s="209"/>
      <c r="O809" s="209"/>
      <c r="P809" s="209"/>
      <c r="Q809" s="209"/>
      <c r="R809" s="209"/>
    </row>
    <row r="810" spans="6:18" ht="15">
      <c r="F810" s="210" t="s">
        <v>175</v>
      </c>
      <c r="G810" s="210">
        <v>5</v>
      </c>
      <c r="H810" s="210" t="s">
        <v>228</v>
      </c>
      <c r="I810" s="210" t="str">
        <f t="shared" si="37"/>
        <v>Pujilí</v>
      </c>
      <c r="J810" s="210">
        <v>504</v>
      </c>
      <c r="K810" s="211" t="s">
        <v>1368</v>
      </c>
      <c r="L810" s="215" t="s">
        <v>1369</v>
      </c>
      <c r="N810" s="209"/>
      <c r="O810" s="209"/>
      <c r="P810" s="209"/>
      <c r="Q810" s="209"/>
      <c r="R810" s="209"/>
    </row>
    <row r="811" spans="6:18" ht="15">
      <c r="F811" s="210" t="s">
        <v>175</v>
      </c>
      <c r="G811" s="210">
        <v>5</v>
      </c>
      <c r="H811" s="210" t="s">
        <v>228</v>
      </c>
      <c r="I811" s="210" t="str">
        <f t="shared" si="37"/>
        <v>Pujilí</v>
      </c>
      <c r="J811" s="210">
        <v>504</v>
      </c>
      <c r="K811" s="211" t="s">
        <v>228</v>
      </c>
      <c r="L811" s="215" t="s">
        <v>1370</v>
      </c>
      <c r="N811" s="209"/>
      <c r="O811" s="209"/>
      <c r="P811" s="209"/>
      <c r="Q811" s="209"/>
      <c r="R811" s="209"/>
    </row>
    <row r="812" spans="6:18" ht="15">
      <c r="F812" s="212" t="s">
        <v>175</v>
      </c>
      <c r="G812" s="212">
        <v>5</v>
      </c>
      <c r="H812" s="212" t="s">
        <v>229</v>
      </c>
      <c r="I812" s="210" t="str">
        <f t="shared" si="37"/>
        <v>Salcedo</v>
      </c>
      <c r="J812" s="212">
        <v>505</v>
      </c>
      <c r="K812" s="213" t="s">
        <v>1371</v>
      </c>
      <c r="L812" s="216" t="s">
        <v>1372</v>
      </c>
      <c r="N812" s="209"/>
      <c r="O812" s="209"/>
      <c r="P812" s="209"/>
      <c r="Q812" s="209"/>
      <c r="R812" s="209"/>
    </row>
    <row r="813" spans="6:18" ht="15">
      <c r="F813" s="210" t="s">
        <v>175</v>
      </c>
      <c r="G813" s="210">
        <v>5</v>
      </c>
      <c r="H813" s="210" t="s">
        <v>229</v>
      </c>
      <c r="I813" s="210" t="str">
        <f t="shared" si="37"/>
        <v>Salcedo</v>
      </c>
      <c r="J813" s="210">
        <v>505</v>
      </c>
      <c r="K813" s="211" t="s">
        <v>202</v>
      </c>
      <c r="L813" s="215" t="s">
        <v>1373</v>
      </c>
      <c r="N813" s="209"/>
      <c r="O813" s="209"/>
      <c r="P813" s="209"/>
      <c r="Q813" s="209"/>
      <c r="R813" s="209"/>
    </row>
    <row r="814" spans="6:18" ht="15">
      <c r="F814" s="212" t="s">
        <v>175</v>
      </c>
      <c r="G814" s="212">
        <v>5</v>
      </c>
      <c r="H814" s="212" t="s">
        <v>229</v>
      </c>
      <c r="I814" s="210" t="str">
        <f t="shared" si="37"/>
        <v>Salcedo</v>
      </c>
      <c r="J814" s="212">
        <v>505</v>
      </c>
      <c r="K814" s="213" t="s">
        <v>1374</v>
      </c>
      <c r="L814" s="216" t="s">
        <v>1375</v>
      </c>
      <c r="N814" s="209"/>
      <c r="O814" s="209"/>
      <c r="P814" s="209"/>
      <c r="Q814" s="209"/>
      <c r="R814" s="209"/>
    </row>
    <row r="815" spans="6:18" ht="15">
      <c r="F815" s="210" t="s">
        <v>175</v>
      </c>
      <c r="G815" s="210">
        <v>5</v>
      </c>
      <c r="H815" s="210" t="s">
        <v>229</v>
      </c>
      <c r="I815" s="210" t="str">
        <f t="shared" si="37"/>
        <v>Salcedo</v>
      </c>
      <c r="J815" s="210">
        <v>505</v>
      </c>
      <c r="K815" s="211" t="s">
        <v>1376</v>
      </c>
      <c r="L815" s="215" t="s">
        <v>1377</v>
      </c>
      <c r="N815" s="209"/>
      <c r="O815" s="209"/>
      <c r="P815" s="209"/>
      <c r="Q815" s="209"/>
      <c r="R815" s="209"/>
    </row>
    <row r="816" spans="6:18" ht="15">
      <c r="F816" s="212" t="s">
        <v>175</v>
      </c>
      <c r="G816" s="212">
        <v>5</v>
      </c>
      <c r="H816" s="212" t="s">
        <v>229</v>
      </c>
      <c r="I816" s="210" t="str">
        <f t="shared" si="37"/>
        <v>Salcedo</v>
      </c>
      <c r="J816" s="212">
        <v>505</v>
      </c>
      <c r="K816" s="213" t="s">
        <v>1378</v>
      </c>
      <c r="L816" s="216" t="s">
        <v>1379</v>
      </c>
      <c r="N816" s="209"/>
      <c r="O816" s="209"/>
      <c r="P816" s="209"/>
      <c r="Q816" s="209"/>
      <c r="R816" s="209"/>
    </row>
    <row r="817" spans="6:18" ht="15">
      <c r="F817" s="212" t="s">
        <v>175</v>
      </c>
      <c r="G817" s="212">
        <v>5</v>
      </c>
      <c r="H817" s="212" t="s">
        <v>229</v>
      </c>
      <c r="I817" s="210" t="str">
        <f t="shared" si="37"/>
        <v>Salcedo</v>
      </c>
      <c r="J817" s="212">
        <v>505</v>
      </c>
      <c r="K817" s="213" t="s">
        <v>1380</v>
      </c>
      <c r="L817" s="216" t="s">
        <v>1381</v>
      </c>
      <c r="N817" s="209"/>
      <c r="O817" s="209"/>
      <c r="P817" s="209"/>
      <c r="Q817" s="209"/>
      <c r="R817" s="209"/>
    </row>
    <row r="818" spans="6:18" ht="15">
      <c r="F818" s="210" t="s">
        <v>175</v>
      </c>
      <c r="G818" s="210">
        <v>5</v>
      </c>
      <c r="H818" s="210" t="s">
        <v>230</v>
      </c>
      <c r="I818" s="210" t="str">
        <f t="shared" si="37"/>
        <v>Saquisilí</v>
      </c>
      <c r="J818" s="210">
        <v>506</v>
      </c>
      <c r="K818" s="211" t="s">
        <v>230</v>
      </c>
      <c r="L818" s="215" t="s">
        <v>1382</v>
      </c>
      <c r="N818" s="209"/>
      <c r="O818" s="209"/>
      <c r="P818" s="209"/>
      <c r="Q818" s="209"/>
      <c r="R818" s="209"/>
    </row>
    <row r="819" spans="6:18" ht="15">
      <c r="F819" s="212" t="s">
        <v>175</v>
      </c>
      <c r="G819" s="212">
        <v>5</v>
      </c>
      <c r="H819" s="212" t="s">
        <v>230</v>
      </c>
      <c r="I819" s="210" t="str">
        <f t="shared" si="37"/>
        <v>Saquisilí</v>
      </c>
      <c r="J819" s="212">
        <v>506</v>
      </c>
      <c r="K819" s="213" t="s">
        <v>1383</v>
      </c>
      <c r="L819" s="216" t="s">
        <v>1384</v>
      </c>
      <c r="N819" s="209"/>
      <c r="O819" s="209"/>
      <c r="P819" s="209"/>
      <c r="Q819" s="209"/>
      <c r="R819" s="209"/>
    </row>
    <row r="820" spans="6:18" ht="15">
      <c r="F820" s="210" t="s">
        <v>175</v>
      </c>
      <c r="G820" s="210">
        <v>5</v>
      </c>
      <c r="H820" s="210" t="s">
        <v>230</v>
      </c>
      <c r="I820" s="210" t="str">
        <f t="shared" si="37"/>
        <v>Saquisilí</v>
      </c>
      <c r="J820" s="210">
        <v>506</v>
      </c>
      <c r="K820" s="211" t="s">
        <v>1385</v>
      </c>
      <c r="L820" s="215" t="s">
        <v>1386</v>
      </c>
      <c r="N820" s="209"/>
      <c r="O820" s="209"/>
      <c r="P820" s="209"/>
      <c r="Q820" s="209"/>
      <c r="R820" s="209"/>
    </row>
    <row r="821" spans="6:18" ht="15">
      <c r="F821" s="212" t="s">
        <v>175</v>
      </c>
      <c r="G821" s="212">
        <v>5</v>
      </c>
      <c r="H821" s="212" t="s">
        <v>230</v>
      </c>
      <c r="I821" s="210" t="str">
        <f t="shared" si="37"/>
        <v>Saquisilí</v>
      </c>
      <c r="J821" s="212">
        <v>506</v>
      </c>
      <c r="K821" s="213" t="s">
        <v>1387</v>
      </c>
      <c r="L821" s="216" t="s">
        <v>1388</v>
      </c>
      <c r="N821" s="209"/>
      <c r="O821" s="209"/>
      <c r="P821" s="209"/>
      <c r="Q821" s="209"/>
      <c r="R821" s="209"/>
    </row>
    <row r="822" spans="6:18" ht="15">
      <c r="F822" s="210" t="s">
        <v>175</v>
      </c>
      <c r="G822" s="210">
        <v>5</v>
      </c>
      <c r="H822" s="210" t="s">
        <v>231</v>
      </c>
      <c r="I822" s="210" t="str">
        <f t="shared" si="37"/>
        <v>Sigchos</v>
      </c>
      <c r="J822" s="210">
        <v>507</v>
      </c>
      <c r="K822" s="211" t="s">
        <v>1389</v>
      </c>
      <c r="L822" s="215" t="s">
        <v>1390</v>
      </c>
      <c r="N822" s="209"/>
      <c r="O822" s="209"/>
      <c r="P822" s="209"/>
      <c r="Q822" s="209"/>
      <c r="R822" s="209"/>
    </row>
    <row r="823" spans="6:18" ht="15">
      <c r="F823" s="210" t="s">
        <v>175</v>
      </c>
      <c r="G823" s="210">
        <v>5</v>
      </c>
      <c r="H823" s="210" t="s">
        <v>231</v>
      </c>
      <c r="I823" s="210" t="str">
        <f t="shared" si="37"/>
        <v>Sigchos</v>
      </c>
      <c r="J823" s="210">
        <v>507</v>
      </c>
      <c r="K823" s="211" t="s">
        <v>231</v>
      </c>
      <c r="L823" s="215" t="s">
        <v>1391</v>
      </c>
      <c r="N823" s="209"/>
      <c r="O823" s="209"/>
      <c r="P823" s="209"/>
      <c r="Q823" s="209"/>
      <c r="R823" s="209"/>
    </row>
    <row r="824" spans="6:18" ht="15">
      <c r="F824" s="212" t="s">
        <v>175</v>
      </c>
      <c r="G824" s="212">
        <v>5</v>
      </c>
      <c r="H824" s="212" t="s">
        <v>231</v>
      </c>
      <c r="I824" s="210" t="str">
        <f t="shared" si="37"/>
        <v>Sigchos</v>
      </c>
      <c r="J824" s="212">
        <v>507</v>
      </c>
      <c r="K824" s="213" t="s">
        <v>1392</v>
      </c>
      <c r="L824" s="216" t="s">
        <v>1393</v>
      </c>
      <c r="N824" s="209"/>
      <c r="O824" s="209"/>
      <c r="P824" s="209"/>
      <c r="Q824" s="209"/>
      <c r="R824" s="209"/>
    </row>
    <row r="825" spans="6:18" ht="15">
      <c r="F825" s="210" t="s">
        <v>175</v>
      </c>
      <c r="G825" s="210">
        <v>5</v>
      </c>
      <c r="H825" s="210" t="s">
        <v>231</v>
      </c>
      <c r="I825" s="210" t="str">
        <f t="shared" si="37"/>
        <v>Sigchos</v>
      </c>
      <c r="J825" s="210">
        <v>507</v>
      </c>
      <c r="K825" s="211" t="s">
        <v>1394</v>
      </c>
      <c r="L825" s="215" t="s">
        <v>1395</v>
      </c>
      <c r="N825" s="209"/>
      <c r="O825" s="209"/>
      <c r="P825" s="209"/>
      <c r="Q825" s="209"/>
      <c r="R825" s="209"/>
    </row>
    <row r="826" spans="6:18" ht="15">
      <c r="F826" s="212" t="s">
        <v>175</v>
      </c>
      <c r="G826" s="212">
        <v>5</v>
      </c>
      <c r="H826" s="212" t="s">
        <v>231</v>
      </c>
      <c r="I826" s="210" t="str">
        <f t="shared" si="37"/>
        <v>Sigchos</v>
      </c>
      <c r="J826" s="212">
        <v>507</v>
      </c>
      <c r="K826" s="213" t="s">
        <v>1396</v>
      </c>
      <c r="L826" s="216" t="s">
        <v>1397</v>
      </c>
      <c r="N826" s="209"/>
      <c r="O826" s="209"/>
      <c r="P826" s="209"/>
      <c r="Q826" s="209"/>
      <c r="R826" s="209"/>
    </row>
    <row r="827" spans="6:18" ht="15">
      <c r="F827" s="212"/>
      <c r="G827" s="212"/>
      <c r="H827" s="212"/>
      <c r="I827" s="210"/>
      <c r="J827" s="212"/>
      <c r="K827" s="213"/>
      <c r="L827" s="216"/>
      <c r="N827" s="209"/>
      <c r="O827" s="209"/>
      <c r="P827" s="209"/>
      <c r="Q827" s="209"/>
      <c r="R827" s="209"/>
    </row>
    <row r="828" spans="6:18" ht="15">
      <c r="F828" s="210" t="s">
        <v>173</v>
      </c>
      <c r="G828" s="210">
        <v>6</v>
      </c>
      <c r="H828" s="210" t="s">
        <v>215</v>
      </c>
      <c r="I828" s="210" t="str">
        <f t="shared" ref="I828:I862" si="38">MID(H828,1,9)</f>
        <v>Alausí</v>
      </c>
      <c r="J828" s="210">
        <v>602</v>
      </c>
      <c r="K828" s="211" t="s">
        <v>1398</v>
      </c>
      <c r="L828" s="215" t="s">
        <v>1399</v>
      </c>
      <c r="N828" s="209"/>
      <c r="O828" s="209"/>
      <c r="P828" s="209"/>
      <c r="Q828" s="209"/>
      <c r="R828" s="209"/>
    </row>
    <row r="829" spans="6:18" ht="15">
      <c r="F829" s="212" t="s">
        <v>173</v>
      </c>
      <c r="G829" s="212">
        <v>6</v>
      </c>
      <c r="H829" s="212" t="s">
        <v>215</v>
      </c>
      <c r="I829" s="210" t="str">
        <f t="shared" si="38"/>
        <v>Alausí</v>
      </c>
      <c r="J829" s="212">
        <v>602</v>
      </c>
      <c r="K829" s="213" t="s">
        <v>1400</v>
      </c>
      <c r="L829" s="216" t="s">
        <v>1401</v>
      </c>
      <c r="N829" s="209"/>
      <c r="O829" s="209"/>
      <c r="P829" s="209"/>
      <c r="Q829" s="209"/>
      <c r="R829" s="209"/>
    </row>
    <row r="830" spans="6:18" ht="15">
      <c r="F830" s="212" t="s">
        <v>173</v>
      </c>
      <c r="G830" s="212">
        <v>6</v>
      </c>
      <c r="H830" s="212" t="s">
        <v>215</v>
      </c>
      <c r="I830" s="210" t="str">
        <f t="shared" si="38"/>
        <v>Alausí</v>
      </c>
      <c r="J830" s="212">
        <v>602</v>
      </c>
      <c r="K830" s="213" t="s">
        <v>1402</v>
      </c>
      <c r="L830" s="216" t="s">
        <v>1403</v>
      </c>
      <c r="N830" s="209"/>
      <c r="O830" s="209"/>
      <c r="P830" s="209"/>
      <c r="Q830" s="209"/>
      <c r="R830" s="209"/>
    </row>
    <row r="831" spans="6:18" ht="15">
      <c r="F831" s="210" t="s">
        <v>173</v>
      </c>
      <c r="G831" s="210">
        <v>6</v>
      </c>
      <c r="H831" s="210" t="s">
        <v>215</v>
      </c>
      <c r="I831" s="210" t="str">
        <f t="shared" si="38"/>
        <v>Alausí</v>
      </c>
      <c r="J831" s="210">
        <v>602</v>
      </c>
      <c r="K831" s="211" t="s">
        <v>1404</v>
      </c>
      <c r="L831" s="215" t="s">
        <v>1405</v>
      </c>
      <c r="N831" s="209"/>
      <c r="O831" s="209"/>
      <c r="P831" s="209"/>
      <c r="Q831" s="209"/>
      <c r="R831" s="209"/>
    </row>
    <row r="832" spans="6:18" ht="15">
      <c r="F832" s="210" t="s">
        <v>173</v>
      </c>
      <c r="G832" s="210">
        <v>6</v>
      </c>
      <c r="H832" s="210" t="s">
        <v>215</v>
      </c>
      <c r="I832" s="210" t="str">
        <f t="shared" si="38"/>
        <v>Alausí</v>
      </c>
      <c r="J832" s="210">
        <v>602</v>
      </c>
      <c r="K832" s="211" t="s">
        <v>1406</v>
      </c>
      <c r="L832" s="215" t="s">
        <v>1407</v>
      </c>
      <c r="N832" s="209"/>
      <c r="O832" s="209"/>
      <c r="P832" s="209"/>
      <c r="Q832" s="209"/>
      <c r="R832" s="209"/>
    </row>
    <row r="833" spans="6:18" ht="15">
      <c r="F833" s="212" t="s">
        <v>173</v>
      </c>
      <c r="G833" s="212">
        <v>6</v>
      </c>
      <c r="H833" s="212" t="s">
        <v>215</v>
      </c>
      <c r="I833" s="210" t="str">
        <f t="shared" si="38"/>
        <v>Alausí</v>
      </c>
      <c r="J833" s="212">
        <v>602</v>
      </c>
      <c r="K833" s="213" t="s">
        <v>1408</v>
      </c>
      <c r="L833" s="216" t="s">
        <v>1409</v>
      </c>
      <c r="N833" s="209"/>
      <c r="O833" s="209"/>
      <c r="P833" s="209"/>
      <c r="Q833" s="209"/>
      <c r="R833" s="209"/>
    </row>
    <row r="834" spans="6:18" ht="15">
      <c r="F834" s="210" t="s">
        <v>173</v>
      </c>
      <c r="G834" s="210">
        <v>6</v>
      </c>
      <c r="H834" s="210" t="s">
        <v>215</v>
      </c>
      <c r="I834" s="210" t="str">
        <f t="shared" si="38"/>
        <v>Alausí</v>
      </c>
      <c r="J834" s="210">
        <v>602</v>
      </c>
      <c r="K834" s="211" t="s">
        <v>1410</v>
      </c>
      <c r="L834" s="215" t="s">
        <v>1411</v>
      </c>
      <c r="N834" s="209"/>
      <c r="O834" s="209"/>
      <c r="P834" s="209"/>
      <c r="Q834" s="209"/>
      <c r="R834" s="209"/>
    </row>
    <row r="835" spans="6:18" ht="15">
      <c r="F835" s="212" t="s">
        <v>173</v>
      </c>
      <c r="G835" s="212">
        <v>6</v>
      </c>
      <c r="H835" s="212" t="s">
        <v>215</v>
      </c>
      <c r="I835" s="210" t="str">
        <f t="shared" si="38"/>
        <v>Alausí</v>
      </c>
      <c r="J835" s="212">
        <v>602</v>
      </c>
      <c r="K835" s="213" t="s">
        <v>552</v>
      </c>
      <c r="L835" s="216" t="s">
        <v>1412</v>
      </c>
      <c r="N835" s="209"/>
      <c r="O835" s="209"/>
      <c r="P835" s="209"/>
      <c r="Q835" s="209"/>
      <c r="R835" s="209"/>
    </row>
    <row r="836" spans="6:18" ht="15">
      <c r="F836" s="210" t="s">
        <v>173</v>
      </c>
      <c r="G836" s="210">
        <v>6</v>
      </c>
      <c r="H836" s="210" t="s">
        <v>215</v>
      </c>
      <c r="I836" s="210" t="str">
        <f t="shared" si="38"/>
        <v>Alausí</v>
      </c>
      <c r="J836" s="210">
        <v>602</v>
      </c>
      <c r="K836" s="211" t="s">
        <v>1413</v>
      </c>
      <c r="L836" s="215" t="s">
        <v>1414</v>
      </c>
      <c r="N836" s="209"/>
      <c r="O836" s="209"/>
      <c r="P836" s="209"/>
      <c r="Q836" s="209"/>
      <c r="R836" s="209"/>
    </row>
    <row r="837" spans="6:18" ht="15">
      <c r="F837" s="210" t="s">
        <v>173</v>
      </c>
      <c r="G837" s="210">
        <v>6</v>
      </c>
      <c r="H837" s="210" t="s">
        <v>215</v>
      </c>
      <c r="I837" s="210" t="str">
        <f t="shared" si="38"/>
        <v>Alausí</v>
      </c>
      <c r="J837" s="210">
        <v>602</v>
      </c>
      <c r="K837" s="211" t="s">
        <v>215</v>
      </c>
      <c r="L837" s="215" t="s">
        <v>1415</v>
      </c>
      <c r="N837" s="209"/>
      <c r="O837" s="209"/>
      <c r="P837" s="209"/>
      <c r="Q837" s="209"/>
      <c r="R837" s="209"/>
    </row>
    <row r="838" spans="6:18" ht="15">
      <c r="F838" s="210" t="s">
        <v>173</v>
      </c>
      <c r="G838" s="210">
        <v>6</v>
      </c>
      <c r="H838" s="210" t="s">
        <v>216</v>
      </c>
      <c r="I838" s="210" t="str">
        <f t="shared" si="38"/>
        <v>Chambo</v>
      </c>
      <c r="J838" s="210">
        <v>604</v>
      </c>
      <c r="K838" s="211" t="s">
        <v>216</v>
      </c>
      <c r="L838" s="215" t="s">
        <v>1416</v>
      </c>
      <c r="N838" s="209"/>
      <c r="O838" s="209"/>
      <c r="P838" s="209"/>
      <c r="Q838" s="209"/>
      <c r="R838" s="209"/>
    </row>
    <row r="839" spans="6:18" ht="15">
      <c r="F839" s="212" t="s">
        <v>173</v>
      </c>
      <c r="G839" s="212">
        <v>6</v>
      </c>
      <c r="H839" s="212" t="s">
        <v>217</v>
      </c>
      <c r="I839" s="210" t="str">
        <f t="shared" si="38"/>
        <v>Chunchi</v>
      </c>
      <c r="J839" s="212">
        <v>605</v>
      </c>
      <c r="K839" s="213" t="s">
        <v>1417</v>
      </c>
      <c r="L839" s="216" t="s">
        <v>1418</v>
      </c>
      <c r="N839" s="209"/>
      <c r="O839" s="209"/>
      <c r="P839" s="209"/>
      <c r="Q839" s="209"/>
      <c r="R839" s="209"/>
    </row>
    <row r="840" spans="6:18" ht="15">
      <c r="F840" s="212" t="s">
        <v>173</v>
      </c>
      <c r="G840" s="212">
        <v>6</v>
      </c>
      <c r="H840" s="212" t="s">
        <v>217</v>
      </c>
      <c r="I840" s="210" t="str">
        <f t="shared" si="38"/>
        <v>Chunchi</v>
      </c>
      <c r="J840" s="212">
        <v>605</v>
      </c>
      <c r="K840" s="213" t="s">
        <v>1419</v>
      </c>
      <c r="L840" s="216" t="s">
        <v>1420</v>
      </c>
      <c r="N840" s="209"/>
      <c r="O840" s="209"/>
      <c r="P840" s="209"/>
      <c r="Q840" s="209"/>
      <c r="R840" s="209"/>
    </row>
    <row r="841" spans="6:18" ht="15">
      <c r="F841" s="210" t="s">
        <v>173</v>
      </c>
      <c r="G841" s="210">
        <v>6</v>
      </c>
      <c r="H841" s="210" t="s">
        <v>217</v>
      </c>
      <c r="I841" s="210" t="str">
        <f t="shared" si="38"/>
        <v>Chunchi</v>
      </c>
      <c r="J841" s="210">
        <v>605</v>
      </c>
      <c r="K841" s="211" t="s">
        <v>1421</v>
      </c>
      <c r="L841" s="215" t="s">
        <v>1422</v>
      </c>
      <c r="N841" s="209"/>
      <c r="O841" s="209"/>
      <c r="P841" s="209"/>
      <c r="Q841" s="209"/>
      <c r="R841" s="209"/>
    </row>
    <row r="842" spans="6:18" ht="15">
      <c r="F842" s="212" t="s">
        <v>173</v>
      </c>
      <c r="G842" s="212">
        <v>6</v>
      </c>
      <c r="H842" s="212" t="s">
        <v>217</v>
      </c>
      <c r="I842" s="210" t="str">
        <f t="shared" si="38"/>
        <v>Chunchi</v>
      </c>
      <c r="J842" s="212">
        <v>605</v>
      </c>
      <c r="K842" s="213" t="s">
        <v>217</v>
      </c>
      <c r="L842" s="216" t="s">
        <v>1423</v>
      </c>
      <c r="N842" s="209"/>
      <c r="O842" s="209"/>
      <c r="P842" s="209"/>
      <c r="Q842" s="209"/>
      <c r="R842" s="209"/>
    </row>
    <row r="843" spans="6:18" ht="15">
      <c r="F843" s="212" t="s">
        <v>173</v>
      </c>
      <c r="G843" s="212">
        <v>6</v>
      </c>
      <c r="H843" s="212" t="s">
        <v>217</v>
      </c>
      <c r="I843" s="210" t="str">
        <f t="shared" si="38"/>
        <v>Chunchi</v>
      </c>
      <c r="J843" s="212">
        <v>605</v>
      </c>
      <c r="K843" s="213" t="s">
        <v>1424</v>
      </c>
      <c r="L843" s="216" t="s">
        <v>1425</v>
      </c>
      <c r="N843" s="209"/>
      <c r="O843" s="209"/>
      <c r="P843" s="209"/>
      <c r="Q843" s="209"/>
      <c r="R843" s="209"/>
    </row>
    <row r="844" spans="6:18" ht="15">
      <c r="F844" s="212" t="s">
        <v>173</v>
      </c>
      <c r="G844" s="212">
        <v>6</v>
      </c>
      <c r="H844" s="212" t="s">
        <v>218</v>
      </c>
      <c r="I844" s="210" t="str">
        <f t="shared" si="38"/>
        <v>Colta</v>
      </c>
      <c r="J844" s="212">
        <v>603</v>
      </c>
      <c r="K844" s="213" t="s">
        <v>1426</v>
      </c>
      <c r="L844" s="216" t="s">
        <v>1427</v>
      </c>
      <c r="N844" s="209"/>
      <c r="O844" s="209"/>
      <c r="P844" s="209"/>
      <c r="Q844" s="209"/>
      <c r="R844" s="209"/>
    </row>
    <row r="845" spans="6:18" ht="15">
      <c r="F845" s="212" t="s">
        <v>173</v>
      </c>
      <c r="G845" s="212">
        <v>6</v>
      </c>
      <c r="H845" s="212" t="s">
        <v>218</v>
      </c>
      <c r="I845" s="210" t="str">
        <f t="shared" si="38"/>
        <v>Colta</v>
      </c>
      <c r="J845" s="212">
        <v>603</v>
      </c>
      <c r="K845" s="213" t="s">
        <v>1428</v>
      </c>
      <c r="L845" s="216" t="s">
        <v>1429</v>
      </c>
      <c r="N845" s="209"/>
      <c r="O845" s="209"/>
      <c r="P845" s="209"/>
      <c r="Q845" s="209"/>
      <c r="R845" s="209"/>
    </row>
    <row r="846" spans="6:18" ht="15">
      <c r="F846" s="210" t="s">
        <v>173</v>
      </c>
      <c r="G846" s="210">
        <v>6</v>
      </c>
      <c r="H846" s="210" t="s">
        <v>218</v>
      </c>
      <c r="I846" s="210" t="str">
        <f t="shared" si="38"/>
        <v>Colta</v>
      </c>
      <c r="J846" s="210">
        <v>603</v>
      </c>
      <c r="K846" s="211" t="s">
        <v>1430</v>
      </c>
      <c r="L846" s="215" t="s">
        <v>1431</v>
      </c>
      <c r="N846" s="209"/>
      <c r="O846" s="209"/>
      <c r="P846" s="209"/>
      <c r="Q846" s="209"/>
      <c r="R846" s="209"/>
    </row>
    <row r="847" spans="6:18" ht="15">
      <c r="F847" s="212" t="s">
        <v>173</v>
      </c>
      <c r="G847" s="212">
        <v>6</v>
      </c>
      <c r="H847" s="212" t="s">
        <v>218</v>
      </c>
      <c r="I847" s="210" t="str">
        <f t="shared" si="38"/>
        <v>Colta</v>
      </c>
      <c r="J847" s="212">
        <v>603</v>
      </c>
      <c r="K847" s="213" t="s">
        <v>1432</v>
      </c>
      <c r="L847" s="216" t="s">
        <v>1433</v>
      </c>
      <c r="N847" s="209"/>
      <c r="O847" s="209"/>
      <c r="P847" s="209"/>
      <c r="Q847" s="209"/>
      <c r="R847" s="209"/>
    </row>
    <row r="848" spans="6:18" ht="15">
      <c r="F848" s="210" t="s">
        <v>173</v>
      </c>
      <c r="G848" s="210">
        <v>6</v>
      </c>
      <c r="H848" s="210" t="s">
        <v>218</v>
      </c>
      <c r="I848" s="210" t="str">
        <f t="shared" si="38"/>
        <v>Colta</v>
      </c>
      <c r="J848" s="210">
        <v>603</v>
      </c>
      <c r="K848" s="211" t="s">
        <v>1434</v>
      </c>
      <c r="L848" s="215" t="s">
        <v>1435</v>
      </c>
      <c r="N848" s="209"/>
      <c r="O848" s="209"/>
      <c r="P848" s="209"/>
      <c r="Q848" s="209"/>
      <c r="R848" s="209"/>
    </row>
    <row r="849" spans="6:18" ht="15">
      <c r="F849" s="212" t="s">
        <v>173</v>
      </c>
      <c r="G849" s="212">
        <v>6</v>
      </c>
      <c r="H849" s="212" t="s">
        <v>219</v>
      </c>
      <c r="I849" s="210" t="str">
        <f t="shared" si="38"/>
        <v>Cumandá</v>
      </c>
      <c r="J849" s="212">
        <v>610</v>
      </c>
      <c r="K849" s="213" t="s">
        <v>219</v>
      </c>
      <c r="L849" s="216" t="s">
        <v>1436</v>
      </c>
      <c r="N849" s="209"/>
      <c r="O849" s="209"/>
      <c r="P849" s="209"/>
      <c r="Q849" s="209"/>
      <c r="R849" s="209"/>
    </row>
    <row r="850" spans="6:18" ht="15">
      <c r="F850" s="212" t="s">
        <v>173</v>
      </c>
      <c r="G850" s="212">
        <v>6</v>
      </c>
      <c r="H850" s="212" t="s">
        <v>220</v>
      </c>
      <c r="I850" s="210" t="str">
        <f t="shared" si="38"/>
        <v>Guamote</v>
      </c>
      <c r="J850" s="212">
        <v>606</v>
      </c>
      <c r="K850" s="213" t="s">
        <v>1437</v>
      </c>
      <c r="L850" s="216" t="s">
        <v>1438</v>
      </c>
      <c r="N850" s="209"/>
      <c r="O850" s="209"/>
      <c r="P850" s="209"/>
      <c r="Q850" s="209"/>
      <c r="R850" s="209"/>
    </row>
    <row r="851" spans="6:18" ht="15">
      <c r="F851" s="210" t="s">
        <v>173</v>
      </c>
      <c r="G851" s="210">
        <v>6</v>
      </c>
      <c r="H851" s="210" t="s">
        <v>220</v>
      </c>
      <c r="I851" s="210" t="str">
        <f t="shared" si="38"/>
        <v>Guamote</v>
      </c>
      <c r="J851" s="210">
        <v>606</v>
      </c>
      <c r="K851" s="211" t="s">
        <v>1439</v>
      </c>
      <c r="L851" s="215" t="s">
        <v>1440</v>
      </c>
      <c r="N851" s="209"/>
      <c r="O851" s="209"/>
      <c r="P851" s="209"/>
      <c r="Q851" s="209"/>
      <c r="R851" s="209"/>
    </row>
    <row r="852" spans="6:18" ht="15">
      <c r="F852" s="210" t="s">
        <v>173</v>
      </c>
      <c r="G852" s="210">
        <v>6</v>
      </c>
      <c r="H852" s="210" t="s">
        <v>220</v>
      </c>
      <c r="I852" s="210" t="str">
        <f t="shared" si="38"/>
        <v>Guamote</v>
      </c>
      <c r="J852" s="210">
        <v>606</v>
      </c>
      <c r="K852" s="211" t="s">
        <v>220</v>
      </c>
      <c r="L852" s="215" t="s">
        <v>1441</v>
      </c>
      <c r="N852" s="209"/>
      <c r="O852" s="209"/>
      <c r="P852" s="209"/>
      <c r="Q852" s="209"/>
      <c r="R852" s="209"/>
    </row>
    <row r="853" spans="6:18" ht="15">
      <c r="F853" s="210" t="s">
        <v>173</v>
      </c>
      <c r="G853" s="210">
        <v>6</v>
      </c>
      <c r="H853" s="210" t="s">
        <v>221</v>
      </c>
      <c r="I853" s="210" t="str">
        <f t="shared" si="38"/>
        <v>Guano</v>
      </c>
      <c r="J853" s="210">
        <v>607</v>
      </c>
      <c r="K853" s="211" t="s">
        <v>1442</v>
      </c>
      <c r="L853" s="215" t="s">
        <v>1443</v>
      </c>
      <c r="N853" s="209"/>
      <c r="O853" s="209"/>
      <c r="P853" s="209"/>
      <c r="Q853" s="209"/>
      <c r="R853" s="209"/>
    </row>
    <row r="854" spans="6:18" ht="15">
      <c r="F854" s="212" t="s">
        <v>173</v>
      </c>
      <c r="G854" s="212">
        <v>6</v>
      </c>
      <c r="H854" s="212" t="s">
        <v>221</v>
      </c>
      <c r="I854" s="210" t="str">
        <f t="shared" si="38"/>
        <v>Guano</v>
      </c>
      <c r="J854" s="212">
        <v>607</v>
      </c>
      <c r="K854" s="213" t="s">
        <v>221</v>
      </c>
      <c r="L854" s="216" t="s">
        <v>1444</v>
      </c>
      <c r="N854" s="209"/>
      <c r="O854" s="209"/>
      <c r="P854" s="209"/>
      <c r="Q854" s="209"/>
      <c r="R854" s="209"/>
    </row>
    <row r="855" spans="6:18" ht="15">
      <c r="F855" s="210" t="s">
        <v>173</v>
      </c>
      <c r="G855" s="210">
        <v>6</v>
      </c>
      <c r="H855" s="210" t="s">
        <v>221</v>
      </c>
      <c r="I855" s="210" t="str">
        <f t="shared" si="38"/>
        <v>Guano</v>
      </c>
      <c r="J855" s="210">
        <v>607</v>
      </c>
      <c r="K855" s="211" t="s">
        <v>1445</v>
      </c>
      <c r="L855" s="215" t="s">
        <v>1446</v>
      </c>
      <c r="N855" s="209"/>
      <c r="O855" s="209"/>
      <c r="P855" s="209"/>
      <c r="Q855" s="209"/>
      <c r="R855" s="209"/>
    </row>
    <row r="856" spans="6:18" ht="15">
      <c r="F856" s="212" t="s">
        <v>173</v>
      </c>
      <c r="G856" s="212">
        <v>6</v>
      </c>
      <c r="H856" s="212" t="s">
        <v>221</v>
      </c>
      <c r="I856" s="210" t="str">
        <f t="shared" si="38"/>
        <v>Guano</v>
      </c>
      <c r="J856" s="212">
        <v>607</v>
      </c>
      <c r="K856" s="213" t="s">
        <v>1447</v>
      </c>
      <c r="L856" s="216" t="s">
        <v>1448</v>
      </c>
      <c r="N856" s="209"/>
      <c r="O856" s="209"/>
      <c r="P856" s="209"/>
      <c r="Q856" s="209"/>
      <c r="R856" s="209"/>
    </row>
    <row r="857" spans="6:18" ht="15">
      <c r="F857" s="210" t="s">
        <v>173</v>
      </c>
      <c r="G857" s="210">
        <v>6</v>
      </c>
      <c r="H857" s="210" t="s">
        <v>221</v>
      </c>
      <c r="I857" s="210" t="str">
        <f t="shared" si="38"/>
        <v>Guano</v>
      </c>
      <c r="J857" s="210">
        <v>607</v>
      </c>
      <c r="K857" s="211" t="s">
        <v>1449</v>
      </c>
      <c r="L857" s="215" t="s">
        <v>1450</v>
      </c>
      <c r="N857" s="209"/>
      <c r="O857" s="209"/>
      <c r="P857" s="209"/>
      <c r="Q857" s="209"/>
      <c r="R857" s="209"/>
    </row>
    <row r="858" spans="6:18" ht="15">
      <c r="F858" s="210" t="s">
        <v>173</v>
      </c>
      <c r="G858" s="210">
        <v>6</v>
      </c>
      <c r="H858" s="210" t="s">
        <v>221</v>
      </c>
      <c r="I858" s="210" t="str">
        <f t="shared" si="38"/>
        <v>Guano</v>
      </c>
      <c r="J858" s="210">
        <v>607</v>
      </c>
      <c r="K858" s="211" t="s">
        <v>1451</v>
      </c>
      <c r="L858" s="215" t="s">
        <v>1452</v>
      </c>
      <c r="N858" s="209"/>
      <c r="O858" s="209"/>
      <c r="P858" s="209"/>
      <c r="Q858" s="209"/>
      <c r="R858" s="209"/>
    </row>
    <row r="859" spans="6:18" ht="15">
      <c r="F859" s="212" t="s">
        <v>173</v>
      </c>
      <c r="G859" s="212">
        <v>6</v>
      </c>
      <c r="H859" s="212" t="s">
        <v>221</v>
      </c>
      <c r="I859" s="210" t="str">
        <f t="shared" si="38"/>
        <v>Guano</v>
      </c>
      <c r="J859" s="212">
        <v>607</v>
      </c>
      <c r="K859" s="213" t="s">
        <v>1453</v>
      </c>
      <c r="L859" s="216" t="s">
        <v>1454</v>
      </c>
      <c r="N859" s="209"/>
      <c r="O859" s="209"/>
      <c r="P859" s="209"/>
      <c r="Q859" s="209"/>
      <c r="R859" s="209"/>
    </row>
    <row r="860" spans="6:18" ht="15">
      <c r="F860" s="210" t="s">
        <v>173</v>
      </c>
      <c r="G860" s="210">
        <v>6</v>
      </c>
      <c r="H860" s="210" t="s">
        <v>221</v>
      </c>
      <c r="I860" s="210" t="str">
        <f t="shared" si="38"/>
        <v>Guano</v>
      </c>
      <c r="J860" s="210">
        <v>607</v>
      </c>
      <c r="K860" s="211" t="s">
        <v>476</v>
      </c>
      <c r="L860" s="215" t="s">
        <v>1455</v>
      </c>
      <c r="N860" s="209"/>
      <c r="O860" s="209"/>
      <c r="P860" s="209"/>
      <c r="Q860" s="209"/>
      <c r="R860" s="209"/>
    </row>
    <row r="861" spans="6:18" ht="15">
      <c r="F861" s="210" t="s">
        <v>173</v>
      </c>
      <c r="G861" s="210">
        <v>6</v>
      </c>
      <c r="H861" s="210" t="s">
        <v>221</v>
      </c>
      <c r="I861" s="210" t="str">
        <f t="shared" si="38"/>
        <v>Guano</v>
      </c>
      <c r="J861" s="210">
        <v>607</v>
      </c>
      <c r="K861" s="211" t="s">
        <v>1456</v>
      </c>
      <c r="L861" s="215" t="s">
        <v>1457</v>
      </c>
      <c r="N861" s="209"/>
      <c r="O861" s="209"/>
      <c r="P861" s="209"/>
      <c r="Q861" s="209"/>
      <c r="R861" s="209"/>
    </row>
    <row r="862" spans="6:18" ht="15">
      <c r="F862" s="212" t="s">
        <v>173</v>
      </c>
      <c r="G862" s="212">
        <v>6</v>
      </c>
      <c r="H862" s="212" t="s">
        <v>221</v>
      </c>
      <c r="I862" s="210" t="str">
        <f t="shared" si="38"/>
        <v>Guano</v>
      </c>
      <c r="J862" s="212">
        <v>607</v>
      </c>
      <c r="K862" s="213" t="s">
        <v>1458</v>
      </c>
      <c r="L862" s="216" t="s">
        <v>1459</v>
      </c>
      <c r="N862" s="209"/>
      <c r="O862" s="209"/>
      <c r="P862" s="209"/>
      <c r="Q862" s="209"/>
      <c r="R862" s="209"/>
    </row>
    <row r="863" spans="6:18" ht="15">
      <c r="F863" s="212" t="s">
        <v>173</v>
      </c>
      <c r="G863" s="212">
        <v>6</v>
      </c>
      <c r="H863" s="212" t="s">
        <v>222</v>
      </c>
      <c r="I863" s="210" t="str">
        <f>MID(H863,1,10)</f>
        <v>Pallatanga</v>
      </c>
      <c r="J863" s="212">
        <v>608</v>
      </c>
      <c r="K863" s="213" t="s">
        <v>222</v>
      </c>
      <c r="L863" s="216" t="s">
        <v>1460</v>
      </c>
      <c r="N863" s="209"/>
      <c r="O863" s="209"/>
      <c r="P863" s="209"/>
      <c r="Q863" s="209"/>
      <c r="R863" s="209"/>
    </row>
    <row r="864" spans="6:18" ht="15">
      <c r="F864" s="210" t="s">
        <v>173</v>
      </c>
      <c r="G864" s="210">
        <v>6</v>
      </c>
      <c r="H864" s="210" t="s">
        <v>223</v>
      </c>
      <c r="I864" s="210" t="str">
        <f t="shared" ref="I864:I882" si="39">MID(H864,1,9)</f>
        <v>Penipe</v>
      </c>
      <c r="J864" s="210">
        <v>609</v>
      </c>
      <c r="K864" s="211" t="s">
        <v>223</v>
      </c>
      <c r="L864" s="215" t="s">
        <v>1461</v>
      </c>
      <c r="N864" s="209"/>
      <c r="O864" s="209"/>
      <c r="P864" s="209"/>
      <c r="Q864" s="209"/>
      <c r="R864" s="209"/>
    </row>
    <row r="865" spans="6:18" ht="15">
      <c r="F865" s="212" t="s">
        <v>173</v>
      </c>
      <c r="G865" s="212">
        <v>6</v>
      </c>
      <c r="H865" s="212" t="s">
        <v>223</v>
      </c>
      <c r="I865" s="210" t="str">
        <f t="shared" si="39"/>
        <v>Penipe</v>
      </c>
      <c r="J865" s="212">
        <v>609</v>
      </c>
      <c r="K865" s="213" t="s">
        <v>1462</v>
      </c>
      <c r="L865" s="216" t="s">
        <v>1463</v>
      </c>
      <c r="N865" s="209"/>
      <c r="O865" s="209"/>
      <c r="P865" s="209"/>
      <c r="Q865" s="209"/>
      <c r="R865" s="209"/>
    </row>
    <row r="866" spans="6:18" ht="15">
      <c r="F866" s="210" t="s">
        <v>173</v>
      </c>
      <c r="G866" s="210">
        <v>6</v>
      </c>
      <c r="H866" s="210" t="s">
        <v>223</v>
      </c>
      <c r="I866" s="210" t="str">
        <f t="shared" si="39"/>
        <v>Penipe</v>
      </c>
      <c r="J866" s="210">
        <v>609</v>
      </c>
      <c r="K866" s="211" t="s">
        <v>1464</v>
      </c>
      <c r="L866" s="215" t="s">
        <v>1465</v>
      </c>
      <c r="N866" s="209"/>
      <c r="O866" s="209"/>
      <c r="P866" s="209"/>
      <c r="Q866" s="209"/>
      <c r="R866" s="209"/>
    </row>
    <row r="867" spans="6:18" ht="15">
      <c r="F867" s="212" t="s">
        <v>173</v>
      </c>
      <c r="G867" s="212">
        <v>6</v>
      </c>
      <c r="H867" s="212" t="s">
        <v>223</v>
      </c>
      <c r="I867" s="210" t="str">
        <f t="shared" si="39"/>
        <v>Penipe</v>
      </c>
      <c r="J867" s="212">
        <v>609</v>
      </c>
      <c r="K867" s="213" t="s">
        <v>1466</v>
      </c>
      <c r="L867" s="216" t="s">
        <v>1467</v>
      </c>
      <c r="N867" s="209"/>
      <c r="O867" s="209"/>
      <c r="P867" s="209"/>
      <c r="Q867" s="209"/>
      <c r="R867" s="209"/>
    </row>
    <row r="868" spans="6:18" ht="15">
      <c r="F868" s="210" t="s">
        <v>173</v>
      </c>
      <c r="G868" s="210">
        <v>6</v>
      </c>
      <c r="H868" s="210" t="s">
        <v>223</v>
      </c>
      <c r="I868" s="210" t="str">
        <f t="shared" si="39"/>
        <v>Penipe</v>
      </c>
      <c r="J868" s="210">
        <v>609</v>
      </c>
      <c r="K868" s="211" t="s">
        <v>1468</v>
      </c>
      <c r="L868" s="215" t="s">
        <v>1469</v>
      </c>
      <c r="N868" s="209"/>
      <c r="O868" s="209"/>
      <c r="P868" s="209"/>
      <c r="Q868" s="209"/>
      <c r="R868" s="209"/>
    </row>
    <row r="869" spans="6:18" ht="15">
      <c r="F869" s="212" t="s">
        <v>173</v>
      </c>
      <c r="G869" s="212">
        <v>6</v>
      </c>
      <c r="H869" s="212" t="s">
        <v>223</v>
      </c>
      <c r="I869" s="210" t="str">
        <f t="shared" si="39"/>
        <v>Penipe</v>
      </c>
      <c r="J869" s="212">
        <v>609</v>
      </c>
      <c r="K869" s="213" t="s">
        <v>1470</v>
      </c>
      <c r="L869" s="216" t="s">
        <v>1471</v>
      </c>
      <c r="N869" s="209"/>
      <c r="O869" s="209"/>
      <c r="P869" s="209"/>
      <c r="Q869" s="209"/>
      <c r="R869" s="209"/>
    </row>
    <row r="870" spans="6:18" ht="15">
      <c r="F870" s="210" t="s">
        <v>173</v>
      </c>
      <c r="G870" s="210">
        <v>6</v>
      </c>
      <c r="H870" s="210" t="s">
        <v>223</v>
      </c>
      <c r="I870" s="210" t="str">
        <f t="shared" si="39"/>
        <v>Penipe</v>
      </c>
      <c r="J870" s="210">
        <v>609</v>
      </c>
      <c r="K870" s="211" t="s">
        <v>1472</v>
      </c>
      <c r="L870" s="215" t="s">
        <v>1473</v>
      </c>
      <c r="N870" s="209"/>
      <c r="O870" s="209"/>
      <c r="P870" s="209"/>
      <c r="Q870" s="209"/>
      <c r="R870" s="209"/>
    </row>
    <row r="871" spans="6:18" ht="15">
      <c r="F871" s="212" t="s">
        <v>173</v>
      </c>
      <c r="G871" s="212">
        <v>6</v>
      </c>
      <c r="H871" s="212" t="s">
        <v>224</v>
      </c>
      <c r="I871" s="210" t="str">
        <f t="shared" si="39"/>
        <v>Riobamba</v>
      </c>
      <c r="J871" s="212">
        <v>601</v>
      </c>
      <c r="K871" s="213" t="s">
        <v>1474</v>
      </c>
      <c r="L871" s="216" t="s">
        <v>1475</v>
      </c>
      <c r="N871" s="209"/>
      <c r="O871" s="209"/>
      <c r="P871" s="209"/>
      <c r="Q871" s="209"/>
      <c r="R871" s="209"/>
    </row>
    <row r="872" spans="6:18" ht="15">
      <c r="F872" s="210" t="s">
        <v>173</v>
      </c>
      <c r="G872" s="210">
        <v>6</v>
      </c>
      <c r="H872" s="210" t="s">
        <v>224</v>
      </c>
      <c r="I872" s="210" t="str">
        <f t="shared" si="39"/>
        <v>Riobamba</v>
      </c>
      <c r="J872" s="210">
        <v>601</v>
      </c>
      <c r="K872" s="211" t="s">
        <v>1476</v>
      </c>
      <c r="L872" s="215" t="s">
        <v>1477</v>
      </c>
      <c r="N872" s="209"/>
      <c r="O872" s="209"/>
      <c r="P872" s="209"/>
      <c r="Q872" s="209"/>
      <c r="R872" s="209"/>
    </row>
    <row r="873" spans="6:18" ht="15">
      <c r="F873" s="212" t="s">
        <v>173</v>
      </c>
      <c r="G873" s="212">
        <v>6</v>
      </c>
      <c r="H873" s="212" t="s">
        <v>224</v>
      </c>
      <c r="I873" s="210" t="str">
        <f t="shared" si="39"/>
        <v>Riobamba</v>
      </c>
      <c r="J873" s="212">
        <v>601</v>
      </c>
      <c r="K873" s="213" t="s">
        <v>1478</v>
      </c>
      <c r="L873" s="216" t="s">
        <v>1479</v>
      </c>
      <c r="N873" s="209"/>
      <c r="O873" s="209"/>
      <c r="P873" s="209"/>
      <c r="Q873" s="209"/>
      <c r="R873" s="209"/>
    </row>
    <row r="874" spans="6:18" ht="15">
      <c r="F874" s="210" t="s">
        <v>173</v>
      </c>
      <c r="G874" s="210">
        <v>6</v>
      </c>
      <c r="H874" s="210" t="s">
        <v>224</v>
      </c>
      <c r="I874" s="210" t="str">
        <f t="shared" si="39"/>
        <v>Riobamba</v>
      </c>
      <c r="J874" s="210">
        <v>601</v>
      </c>
      <c r="K874" s="211" t="s">
        <v>1480</v>
      </c>
      <c r="L874" s="215" t="s">
        <v>1481</v>
      </c>
      <c r="N874" s="209"/>
      <c r="O874" s="209"/>
      <c r="P874" s="209"/>
      <c r="Q874" s="209"/>
      <c r="R874" s="209"/>
    </row>
    <row r="875" spans="6:18" ht="15">
      <c r="F875" s="212" t="s">
        <v>173</v>
      </c>
      <c r="G875" s="212">
        <v>6</v>
      </c>
      <c r="H875" s="212" t="s">
        <v>224</v>
      </c>
      <c r="I875" s="210" t="str">
        <f t="shared" si="39"/>
        <v>Riobamba</v>
      </c>
      <c r="J875" s="212">
        <v>601</v>
      </c>
      <c r="K875" s="213" t="s">
        <v>1482</v>
      </c>
      <c r="L875" s="216" t="s">
        <v>1483</v>
      </c>
      <c r="N875" s="209"/>
      <c r="O875" s="209"/>
      <c r="P875" s="209"/>
      <c r="Q875" s="209"/>
      <c r="R875" s="209"/>
    </row>
    <row r="876" spans="6:18" ht="15">
      <c r="F876" s="210" t="s">
        <v>173</v>
      </c>
      <c r="G876" s="210">
        <v>6</v>
      </c>
      <c r="H876" s="210" t="s">
        <v>224</v>
      </c>
      <c r="I876" s="210" t="str">
        <f t="shared" si="39"/>
        <v>Riobamba</v>
      </c>
      <c r="J876" s="210">
        <v>601</v>
      </c>
      <c r="K876" s="211" t="s">
        <v>1484</v>
      </c>
      <c r="L876" s="215" t="s">
        <v>1485</v>
      </c>
      <c r="N876" s="209"/>
      <c r="O876" s="209"/>
      <c r="P876" s="209"/>
      <c r="Q876" s="209"/>
      <c r="R876" s="209"/>
    </row>
    <row r="877" spans="6:18" ht="15">
      <c r="F877" s="212" t="s">
        <v>173</v>
      </c>
      <c r="G877" s="212">
        <v>6</v>
      </c>
      <c r="H877" s="212" t="s">
        <v>224</v>
      </c>
      <c r="I877" s="210" t="str">
        <f t="shared" si="39"/>
        <v>Riobamba</v>
      </c>
      <c r="J877" s="212">
        <v>601</v>
      </c>
      <c r="K877" s="213" t="s">
        <v>1486</v>
      </c>
      <c r="L877" s="216" t="s">
        <v>1487</v>
      </c>
      <c r="N877" s="209"/>
      <c r="O877" s="209"/>
      <c r="P877" s="209"/>
      <c r="Q877" s="209"/>
      <c r="R877" s="209"/>
    </row>
    <row r="878" spans="6:18" ht="15">
      <c r="F878" s="210" t="s">
        <v>173</v>
      </c>
      <c r="G878" s="210">
        <v>6</v>
      </c>
      <c r="H878" s="210" t="s">
        <v>224</v>
      </c>
      <c r="I878" s="210" t="str">
        <f t="shared" si="39"/>
        <v>Riobamba</v>
      </c>
      <c r="J878" s="210">
        <v>601</v>
      </c>
      <c r="K878" s="211" t="s">
        <v>224</v>
      </c>
      <c r="L878" s="215" t="s">
        <v>1488</v>
      </c>
      <c r="N878" s="209"/>
      <c r="O878" s="209"/>
      <c r="P878" s="209"/>
      <c r="Q878" s="209"/>
      <c r="R878" s="209"/>
    </row>
    <row r="879" spans="6:18" ht="15">
      <c r="F879" s="212" t="s">
        <v>173</v>
      </c>
      <c r="G879" s="212">
        <v>6</v>
      </c>
      <c r="H879" s="212" t="s">
        <v>224</v>
      </c>
      <c r="I879" s="210" t="str">
        <f t="shared" si="39"/>
        <v>Riobamba</v>
      </c>
      <c r="J879" s="212">
        <v>601</v>
      </c>
      <c r="K879" s="213" t="s">
        <v>1489</v>
      </c>
      <c r="L879" s="216" t="s">
        <v>1490</v>
      </c>
      <c r="N879" s="209"/>
      <c r="O879" s="209"/>
      <c r="P879" s="209"/>
      <c r="Q879" s="209"/>
      <c r="R879" s="209"/>
    </row>
    <row r="880" spans="6:18" ht="15">
      <c r="F880" s="212" t="s">
        <v>173</v>
      </c>
      <c r="G880" s="212">
        <v>6</v>
      </c>
      <c r="H880" s="212" t="s">
        <v>224</v>
      </c>
      <c r="I880" s="210" t="str">
        <f t="shared" si="39"/>
        <v>Riobamba</v>
      </c>
      <c r="J880" s="212">
        <v>601</v>
      </c>
      <c r="K880" s="213" t="s">
        <v>1491</v>
      </c>
      <c r="L880" s="216" t="s">
        <v>1492</v>
      </c>
      <c r="N880" s="209"/>
      <c r="O880" s="209"/>
      <c r="P880" s="209"/>
      <c r="Q880" s="209"/>
      <c r="R880" s="209"/>
    </row>
    <row r="881" spans="6:18" ht="15">
      <c r="F881" s="212" t="s">
        <v>173</v>
      </c>
      <c r="G881" s="212">
        <v>6</v>
      </c>
      <c r="H881" s="212" t="s">
        <v>224</v>
      </c>
      <c r="I881" s="210" t="str">
        <f t="shared" si="39"/>
        <v>Riobamba</v>
      </c>
      <c r="J881" s="212">
        <v>601</v>
      </c>
      <c r="K881" s="213" t="s">
        <v>873</v>
      </c>
      <c r="L881" s="216" t="s">
        <v>1493</v>
      </c>
      <c r="N881" s="209"/>
      <c r="O881" s="209"/>
      <c r="P881" s="209"/>
      <c r="Q881" s="209"/>
      <c r="R881" s="209"/>
    </row>
    <row r="882" spans="6:18" ht="15">
      <c r="F882" s="210" t="s">
        <v>173</v>
      </c>
      <c r="G882" s="210">
        <v>6</v>
      </c>
      <c r="H882" s="210" t="s">
        <v>224</v>
      </c>
      <c r="I882" s="210" t="str">
        <f t="shared" si="39"/>
        <v>Riobamba</v>
      </c>
      <c r="J882" s="210">
        <v>601</v>
      </c>
      <c r="K882" s="211" t="s">
        <v>1494</v>
      </c>
      <c r="L882" s="215" t="s">
        <v>1495</v>
      </c>
      <c r="N882" s="209"/>
      <c r="O882" s="209"/>
      <c r="P882" s="209"/>
      <c r="Q882" s="209"/>
      <c r="R882" s="209"/>
    </row>
    <row r="883" spans="6:18" ht="15">
      <c r="F883" s="210"/>
      <c r="G883" s="210"/>
      <c r="H883" s="210"/>
      <c r="I883" s="210"/>
      <c r="J883" s="210"/>
      <c r="K883" s="211"/>
      <c r="L883" s="215"/>
      <c r="N883" s="209"/>
      <c r="O883" s="209"/>
      <c r="P883" s="209"/>
      <c r="Q883" s="209"/>
      <c r="R883" s="209"/>
    </row>
    <row r="884" spans="6:18" ht="15">
      <c r="F884" s="210" t="s">
        <v>171</v>
      </c>
      <c r="G884" s="210">
        <v>4</v>
      </c>
      <c r="H884" s="210" t="s">
        <v>167</v>
      </c>
      <c r="I884" s="210" t="s">
        <v>1496</v>
      </c>
      <c r="J884" s="210">
        <v>402</v>
      </c>
      <c r="K884" s="211" t="s">
        <v>167</v>
      </c>
      <c r="L884" s="215" t="s">
        <v>1497</v>
      </c>
      <c r="N884" s="209"/>
      <c r="O884" s="209"/>
      <c r="P884" s="209"/>
      <c r="Q884" s="209"/>
      <c r="R884" s="209"/>
    </row>
    <row r="885" spans="6:18" ht="15">
      <c r="F885" s="212" t="s">
        <v>171</v>
      </c>
      <c r="G885" s="212">
        <v>4</v>
      </c>
      <c r="H885" s="212" t="s">
        <v>167</v>
      </c>
      <c r="I885" s="210" t="s">
        <v>1496</v>
      </c>
      <c r="J885" s="212">
        <v>402</v>
      </c>
      <c r="K885" s="213" t="s">
        <v>984</v>
      </c>
      <c r="L885" s="216" t="s">
        <v>1498</v>
      </c>
      <c r="N885" s="209"/>
      <c r="O885" s="209"/>
      <c r="P885" s="209"/>
      <c r="Q885" s="209"/>
      <c r="R885" s="209"/>
    </row>
    <row r="886" spans="6:18" ht="15">
      <c r="F886" s="210" t="s">
        <v>171</v>
      </c>
      <c r="G886" s="210">
        <v>4</v>
      </c>
      <c r="H886" s="210" t="s">
        <v>167</v>
      </c>
      <c r="I886" s="210" t="s">
        <v>1496</v>
      </c>
      <c r="J886" s="210">
        <v>402</v>
      </c>
      <c r="K886" s="211" t="s">
        <v>1499</v>
      </c>
      <c r="L886" s="215" t="s">
        <v>1500</v>
      </c>
      <c r="N886" s="209"/>
      <c r="O886" s="209"/>
      <c r="P886" s="209"/>
      <c r="Q886" s="209"/>
      <c r="R886" s="209"/>
    </row>
    <row r="887" spans="6:18" ht="15">
      <c r="F887" s="210" t="s">
        <v>171</v>
      </c>
      <c r="G887" s="210">
        <v>4</v>
      </c>
      <c r="H887" s="210" t="s">
        <v>167</v>
      </c>
      <c r="I887" s="210" t="s">
        <v>1496</v>
      </c>
      <c r="J887" s="210">
        <v>402</v>
      </c>
      <c r="K887" s="211" t="s">
        <v>725</v>
      </c>
      <c r="L887" s="215" t="s">
        <v>1501</v>
      </c>
      <c r="N887" s="209"/>
      <c r="O887" s="209"/>
      <c r="P887" s="209"/>
      <c r="Q887" s="209"/>
      <c r="R887" s="209"/>
    </row>
    <row r="888" spans="6:18" ht="15">
      <c r="F888" s="210" t="s">
        <v>171</v>
      </c>
      <c r="G888" s="210">
        <v>4</v>
      </c>
      <c r="H888" s="210" t="s">
        <v>167</v>
      </c>
      <c r="I888" s="210" t="s">
        <v>1496</v>
      </c>
      <c r="J888" s="210">
        <v>402</v>
      </c>
      <c r="K888" s="211" t="s">
        <v>1502</v>
      </c>
      <c r="L888" s="215" t="s">
        <v>1503</v>
      </c>
      <c r="N888" s="209"/>
      <c r="O888" s="209"/>
      <c r="P888" s="209"/>
      <c r="Q888" s="209"/>
      <c r="R888" s="209"/>
    </row>
    <row r="889" spans="6:18" ht="15">
      <c r="F889" s="212" t="s">
        <v>171</v>
      </c>
      <c r="G889" s="212">
        <v>4</v>
      </c>
      <c r="H889" s="212" t="s">
        <v>167</v>
      </c>
      <c r="I889" s="210" t="s">
        <v>1496</v>
      </c>
      <c r="J889" s="212">
        <v>402</v>
      </c>
      <c r="K889" s="213" t="s">
        <v>1504</v>
      </c>
      <c r="L889" s="216" t="s">
        <v>1505</v>
      </c>
      <c r="N889" s="209"/>
      <c r="O889" s="209"/>
      <c r="P889" s="209"/>
      <c r="Q889" s="209"/>
      <c r="R889" s="209"/>
    </row>
    <row r="890" spans="6:18" ht="15">
      <c r="F890" s="210" t="s">
        <v>171</v>
      </c>
      <c r="G890" s="210">
        <v>4</v>
      </c>
      <c r="H890" s="210" t="s">
        <v>210</v>
      </c>
      <c r="I890" s="210" t="str">
        <f t="shared" ref="I890:I903" si="40">MID(H890,1,9)</f>
        <v>Espejo</v>
      </c>
      <c r="J890" s="210">
        <v>403</v>
      </c>
      <c r="K890" s="211" t="s">
        <v>1506</v>
      </c>
      <c r="L890" s="215" t="s">
        <v>1507</v>
      </c>
      <c r="N890" s="209"/>
      <c r="O890" s="209"/>
      <c r="P890" s="209"/>
      <c r="Q890" s="209"/>
      <c r="R890" s="209"/>
    </row>
    <row r="891" spans="6:18" ht="15">
      <c r="F891" s="210" t="s">
        <v>171</v>
      </c>
      <c r="G891" s="210">
        <v>4</v>
      </c>
      <c r="H891" s="210" t="s">
        <v>210</v>
      </c>
      <c r="I891" s="210" t="str">
        <f t="shared" si="40"/>
        <v>Espejo</v>
      </c>
      <c r="J891" s="210">
        <v>403</v>
      </c>
      <c r="K891" s="211" t="s">
        <v>1508</v>
      </c>
      <c r="L891" s="215" t="s">
        <v>1509</v>
      </c>
      <c r="N891" s="209"/>
      <c r="O891" s="209"/>
      <c r="P891" s="209"/>
      <c r="Q891" s="209"/>
      <c r="R891" s="209"/>
    </row>
    <row r="892" spans="6:18" ht="15">
      <c r="F892" s="212" t="s">
        <v>171</v>
      </c>
      <c r="G892" s="212">
        <v>4</v>
      </c>
      <c r="H892" s="212" t="s">
        <v>210</v>
      </c>
      <c r="I892" s="210" t="str">
        <f t="shared" si="40"/>
        <v>Espejo</v>
      </c>
      <c r="J892" s="212">
        <v>403</v>
      </c>
      <c r="K892" s="213" t="s">
        <v>1510</v>
      </c>
      <c r="L892" s="216" t="s">
        <v>1511</v>
      </c>
      <c r="N892" s="209"/>
      <c r="O892" s="209"/>
      <c r="P892" s="209"/>
      <c r="Q892" s="209"/>
      <c r="R892" s="209"/>
    </row>
    <row r="893" spans="6:18" ht="15">
      <c r="F893" s="212" t="s">
        <v>171</v>
      </c>
      <c r="G893" s="212">
        <v>4</v>
      </c>
      <c r="H893" s="212" t="s">
        <v>210</v>
      </c>
      <c r="I893" s="210" t="str">
        <f t="shared" si="40"/>
        <v>Espejo</v>
      </c>
      <c r="J893" s="212">
        <v>403</v>
      </c>
      <c r="K893" s="213" t="s">
        <v>777</v>
      </c>
      <c r="L893" s="216" t="s">
        <v>1512</v>
      </c>
      <c r="N893" s="209"/>
      <c r="O893" s="209"/>
      <c r="P893" s="209"/>
      <c r="Q893" s="209"/>
      <c r="R893" s="209"/>
    </row>
    <row r="894" spans="6:18" ht="15">
      <c r="F894" s="212" t="s">
        <v>171</v>
      </c>
      <c r="G894" s="212">
        <v>4</v>
      </c>
      <c r="H894" s="212" t="s">
        <v>211</v>
      </c>
      <c r="I894" s="210" t="str">
        <f t="shared" si="40"/>
        <v>Mira</v>
      </c>
      <c r="J894" s="212">
        <v>404</v>
      </c>
      <c r="K894" s="213" t="s">
        <v>1513</v>
      </c>
      <c r="L894" s="216" t="s">
        <v>1514</v>
      </c>
      <c r="N894" s="209"/>
      <c r="O894" s="209"/>
      <c r="P894" s="209"/>
      <c r="Q894" s="209"/>
      <c r="R894" s="209"/>
    </row>
    <row r="895" spans="6:18" ht="15">
      <c r="F895" s="212" t="s">
        <v>171</v>
      </c>
      <c r="G895" s="212">
        <v>4</v>
      </c>
      <c r="H895" s="212" t="s">
        <v>211</v>
      </c>
      <c r="I895" s="210" t="str">
        <f t="shared" si="40"/>
        <v>Mira</v>
      </c>
      <c r="J895" s="212">
        <v>404</v>
      </c>
      <c r="K895" s="213" t="s">
        <v>1515</v>
      </c>
      <c r="L895" s="216" t="s">
        <v>1516</v>
      </c>
      <c r="N895" s="209"/>
      <c r="O895" s="209"/>
      <c r="P895" s="209"/>
      <c r="Q895" s="209"/>
      <c r="R895" s="209"/>
    </row>
    <row r="896" spans="6:18" ht="15">
      <c r="F896" s="210" t="s">
        <v>171</v>
      </c>
      <c r="G896" s="210">
        <v>4</v>
      </c>
      <c r="H896" s="210" t="s">
        <v>211</v>
      </c>
      <c r="I896" s="210" t="str">
        <f t="shared" si="40"/>
        <v>Mira</v>
      </c>
      <c r="J896" s="210">
        <v>404</v>
      </c>
      <c r="K896" s="211" t="s">
        <v>1517</v>
      </c>
      <c r="L896" s="215" t="s">
        <v>1518</v>
      </c>
      <c r="N896" s="209"/>
      <c r="O896" s="209"/>
      <c r="P896" s="209"/>
      <c r="Q896" s="209"/>
      <c r="R896" s="209"/>
    </row>
    <row r="897" spans="6:18" ht="15">
      <c r="F897" s="212" t="s">
        <v>171</v>
      </c>
      <c r="G897" s="212">
        <v>4</v>
      </c>
      <c r="H897" s="212" t="s">
        <v>211</v>
      </c>
      <c r="I897" s="210" t="str">
        <f t="shared" si="40"/>
        <v>Mira</v>
      </c>
      <c r="J897" s="212">
        <v>404</v>
      </c>
      <c r="K897" s="213" t="s">
        <v>1210</v>
      </c>
      <c r="L897" s="216" t="s">
        <v>1519</v>
      </c>
      <c r="N897" s="209"/>
      <c r="O897" s="209"/>
      <c r="P897" s="209"/>
      <c r="Q897" s="209"/>
      <c r="R897" s="209"/>
    </row>
    <row r="898" spans="6:18" ht="15">
      <c r="F898" s="212" t="s">
        <v>171</v>
      </c>
      <c r="G898" s="212">
        <v>4</v>
      </c>
      <c r="H898" s="212" t="s">
        <v>212</v>
      </c>
      <c r="I898" s="210" t="str">
        <f t="shared" si="40"/>
        <v>Montúfar</v>
      </c>
      <c r="J898" s="212">
        <v>405</v>
      </c>
      <c r="K898" s="213" t="s">
        <v>1520</v>
      </c>
      <c r="L898" s="216" t="s">
        <v>1521</v>
      </c>
      <c r="N898" s="209"/>
      <c r="O898" s="209"/>
      <c r="P898" s="209"/>
      <c r="Q898" s="209"/>
      <c r="R898" s="209"/>
    </row>
    <row r="899" spans="6:18" ht="15">
      <c r="F899" s="210" t="s">
        <v>171</v>
      </c>
      <c r="G899" s="210">
        <v>4</v>
      </c>
      <c r="H899" s="210" t="s">
        <v>212</v>
      </c>
      <c r="I899" s="210" t="str">
        <f t="shared" si="40"/>
        <v>Montúfar</v>
      </c>
      <c r="J899" s="210">
        <v>405</v>
      </c>
      <c r="K899" s="211" t="s">
        <v>493</v>
      </c>
      <c r="L899" s="215" t="s">
        <v>1522</v>
      </c>
      <c r="N899" s="209"/>
      <c r="O899" s="209"/>
      <c r="P899" s="209"/>
      <c r="Q899" s="209"/>
      <c r="R899" s="209"/>
    </row>
    <row r="900" spans="6:18" ht="15">
      <c r="F900" s="212" t="s">
        <v>171</v>
      </c>
      <c r="G900" s="212">
        <v>4</v>
      </c>
      <c r="H900" s="212" t="s">
        <v>212</v>
      </c>
      <c r="I900" s="210" t="str">
        <f t="shared" si="40"/>
        <v>Montúfar</v>
      </c>
      <c r="J900" s="212">
        <v>405</v>
      </c>
      <c r="K900" s="213" t="s">
        <v>1523</v>
      </c>
      <c r="L900" s="216" t="s">
        <v>1524</v>
      </c>
      <c r="N900" s="209"/>
      <c r="O900" s="209"/>
      <c r="P900" s="209"/>
      <c r="Q900" s="209"/>
      <c r="R900" s="209"/>
    </row>
    <row r="901" spans="6:18" ht="15">
      <c r="F901" s="210" t="s">
        <v>171</v>
      </c>
      <c r="G901" s="210">
        <v>4</v>
      </c>
      <c r="H901" s="210" t="s">
        <v>212</v>
      </c>
      <c r="I901" s="210" t="str">
        <f t="shared" si="40"/>
        <v>Montúfar</v>
      </c>
      <c r="J901" s="210">
        <v>405</v>
      </c>
      <c r="K901" s="211" t="s">
        <v>1525</v>
      </c>
      <c r="L901" s="215" t="s">
        <v>1526</v>
      </c>
      <c r="N901" s="209"/>
      <c r="O901" s="209"/>
      <c r="P901" s="209"/>
      <c r="Q901" s="209"/>
      <c r="R901" s="209"/>
    </row>
    <row r="902" spans="6:18" ht="15">
      <c r="F902" s="210" t="s">
        <v>171</v>
      </c>
      <c r="G902" s="210">
        <v>4</v>
      </c>
      <c r="H902" s="210" t="s">
        <v>212</v>
      </c>
      <c r="I902" s="210" t="str">
        <f t="shared" si="40"/>
        <v>Montúfar</v>
      </c>
      <c r="J902" s="210">
        <v>405</v>
      </c>
      <c r="K902" s="211" t="s">
        <v>1527</v>
      </c>
      <c r="L902" s="215" t="s">
        <v>1528</v>
      </c>
      <c r="N902" s="209"/>
      <c r="O902" s="209"/>
      <c r="P902" s="209"/>
      <c r="Q902" s="209"/>
      <c r="R902" s="209"/>
    </row>
    <row r="903" spans="6:18" ht="15">
      <c r="F903" s="210" t="s">
        <v>171</v>
      </c>
      <c r="G903" s="210">
        <v>4</v>
      </c>
      <c r="H903" s="210" t="s">
        <v>212</v>
      </c>
      <c r="I903" s="210" t="str">
        <f t="shared" si="40"/>
        <v>Montúfar</v>
      </c>
      <c r="J903" s="210">
        <v>405</v>
      </c>
      <c r="K903" s="211" t="s">
        <v>1529</v>
      </c>
      <c r="L903" s="215" t="s">
        <v>1530</v>
      </c>
      <c r="N903" s="209"/>
      <c r="O903" s="209"/>
      <c r="P903" s="209"/>
      <c r="Q903" s="209"/>
      <c r="R903" s="209"/>
    </row>
    <row r="904" spans="6:18" ht="15">
      <c r="F904" s="210" t="s">
        <v>171</v>
      </c>
      <c r="G904" s="210">
        <v>4</v>
      </c>
      <c r="H904" s="210" t="s">
        <v>213</v>
      </c>
      <c r="I904" s="210" t="s">
        <v>1531</v>
      </c>
      <c r="J904" s="210">
        <v>406</v>
      </c>
      <c r="K904" s="211" t="s">
        <v>1532</v>
      </c>
      <c r="L904" s="215" t="s">
        <v>1533</v>
      </c>
      <c r="N904" s="209"/>
      <c r="O904" s="209"/>
      <c r="P904" s="209"/>
      <c r="Q904" s="209"/>
      <c r="R904" s="209"/>
    </row>
    <row r="905" spans="6:18" ht="15">
      <c r="F905" s="210" t="s">
        <v>171</v>
      </c>
      <c r="G905" s="210">
        <v>4</v>
      </c>
      <c r="H905" s="210" t="s">
        <v>213</v>
      </c>
      <c r="I905" s="210" t="s">
        <v>1531</v>
      </c>
      <c r="J905" s="210">
        <v>406</v>
      </c>
      <c r="K905" s="211" t="s">
        <v>1534</v>
      </c>
      <c r="L905" s="215" t="s">
        <v>1535</v>
      </c>
      <c r="N905" s="209"/>
      <c r="O905" s="209"/>
      <c r="P905" s="209"/>
      <c r="Q905" s="209"/>
      <c r="R905" s="209"/>
    </row>
    <row r="906" spans="6:18" ht="15">
      <c r="F906" s="212" t="s">
        <v>171</v>
      </c>
      <c r="G906" s="212">
        <v>4</v>
      </c>
      <c r="H906" s="212" t="s">
        <v>214</v>
      </c>
      <c r="I906" s="210" t="str">
        <f t="shared" ref="I906:I915" si="41">MID(H906,1,9)</f>
        <v>Tulcán</v>
      </c>
      <c r="J906" s="212">
        <v>401</v>
      </c>
      <c r="K906" s="213" t="s">
        <v>1536</v>
      </c>
      <c r="L906" s="216" t="s">
        <v>1537</v>
      </c>
      <c r="N906" s="209"/>
      <c r="O906" s="209"/>
      <c r="P906" s="209"/>
      <c r="Q906" s="209"/>
      <c r="R906" s="209"/>
    </row>
    <row r="907" spans="6:18" ht="15">
      <c r="F907" s="212" t="s">
        <v>171</v>
      </c>
      <c r="G907" s="212">
        <v>4</v>
      </c>
      <c r="H907" s="212" t="s">
        <v>214</v>
      </c>
      <c r="I907" s="210" t="str">
        <f t="shared" si="41"/>
        <v>Tulcán</v>
      </c>
      <c r="J907" s="212">
        <v>401</v>
      </c>
      <c r="K907" s="213" t="s">
        <v>214</v>
      </c>
      <c r="L907" s="216" t="s">
        <v>1538</v>
      </c>
      <c r="N907" s="209"/>
      <c r="O907" s="209"/>
      <c r="P907" s="209"/>
      <c r="Q907" s="209"/>
      <c r="R907" s="209"/>
    </row>
    <row r="908" spans="6:18" ht="15">
      <c r="F908" s="212" t="s">
        <v>171</v>
      </c>
      <c r="G908" s="212">
        <v>4</v>
      </c>
      <c r="H908" s="212" t="s">
        <v>214</v>
      </c>
      <c r="I908" s="210" t="str">
        <f t="shared" si="41"/>
        <v>Tulcán</v>
      </c>
      <c r="J908" s="212">
        <v>401</v>
      </c>
      <c r="K908" s="213" t="s">
        <v>1539</v>
      </c>
      <c r="L908" s="216" t="s">
        <v>1540</v>
      </c>
      <c r="N908" s="209"/>
      <c r="O908" s="209"/>
      <c r="P908" s="209"/>
      <c r="Q908" s="209"/>
      <c r="R908" s="209"/>
    </row>
    <row r="909" spans="6:18" ht="15">
      <c r="F909" s="212" t="s">
        <v>171</v>
      </c>
      <c r="G909" s="212">
        <v>4</v>
      </c>
      <c r="H909" s="212" t="s">
        <v>214</v>
      </c>
      <c r="I909" s="210" t="str">
        <f t="shared" si="41"/>
        <v>Tulcán</v>
      </c>
      <c r="J909" s="212">
        <v>401</v>
      </c>
      <c r="K909" s="213" t="s">
        <v>1541</v>
      </c>
      <c r="L909" s="216" t="s">
        <v>1542</v>
      </c>
      <c r="N909" s="209"/>
      <c r="O909" s="209"/>
      <c r="P909" s="209"/>
      <c r="Q909" s="209"/>
      <c r="R909" s="209"/>
    </row>
    <row r="910" spans="6:18" ht="15">
      <c r="F910" s="210" t="s">
        <v>171</v>
      </c>
      <c r="G910" s="210">
        <v>4</v>
      </c>
      <c r="H910" s="210" t="s">
        <v>214</v>
      </c>
      <c r="I910" s="210" t="str">
        <f t="shared" si="41"/>
        <v>Tulcán</v>
      </c>
      <c r="J910" s="210">
        <v>401</v>
      </c>
      <c r="K910" s="211" t="s">
        <v>1543</v>
      </c>
      <c r="L910" s="215" t="s">
        <v>1544</v>
      </c>
      <c r="N910" s="209"/>
      <c r="O910" s="209"/>
      <c r="P910" s="209"/>
      <c r="Q910" s="209"/>
      <c r="R910" s="209"/>
    </row>
    <row r="911" spans="6:18" ht="15">
      <c r="F911" s="212" t="s">
        <v>171</v>
      </c>
      <c r="G911" s="212">
        <v>4</v>
      </c>
      <c r="H911" s="212" t="s">
        <v>214</v>
      </c>
      <c r="I911" s="210" t="str">
        <f t="shared" si="41"/>
        <v>Tulcán</v>
      </c>
      <c r="J911" s="212">
        <v>401</v>
      </c>
      <c r="K911" s="213" t="s">
        <v>1545</v>
      </c>
      <c r="L911" s="216" t="s">
        <v>1546</v>
      </c>
      <c r="N911" s="209"/>
      <c r="O911" s="209"/>
      <c r="P911" s="209"/>
      <c r="Q911" s="209"/>
      <c r="R911" s="209"/>
    </row>
    <row r="912" spans="6:18" ht="15">
      <c r="F912" s="210" t="s">
        <v>171</v>
      </c>
      <c r="G912" s="210">
        <v>4</v>
      </c>
      <c r="H912" s="210" t="s">
        <v>214</v>
      </c>
      <c r="I912" s="210" t="str">
        <f t="shared" si="41"/>
        <v>Tulcán</v>
      </c>
      <c r="J912" s="210">
        <v>401</v>
      </c>
      <c r="K912" s="211" t="s">
        <v>1547</v>
      </c>
      <c r="L912" s="215" t="s">
        <v>1548</v>
      </c>
      <c r="N912" s="209"/>
      <c r="O912" s="209"/>
      <c r="P912" s="209"/>
      <c r="Q912" s="209"/>
      <c r="R912" s="209"/>
    </row>
    <row r="913" spans="6:18" ht="15">
      <c r="F913" s="212" t="s">
        <v>171</v>
      </c>
      <c r="G913" s="212">
        <v>4</v>
      </c>
      <c r="H913" s="212" t="s">
        <v>214</v>
      </c>
      <c r="I913" s="210" t="str">
        <f t="shared" si="41"/>
        <v>Tulcán</v>
      </c>
      <c r="J913" s="212">
        <v>401</v>
      </c>
      <c r="K913" s="213" t="s">
        <v>1549</v>
      </c>
      <c r="L913" s="216" t="s">
        <v>1550</v>
      </c>
      <c r="N913" s="209"/>
      <c r="O913" s="209"/>
      <c r="P913" s="209"/>
      <c r="Q913" s="209"/>
      <c r="R913" s="209"/>
    </row>
    <row r="914" spans="6:18" ht="15">
      <c r="F914" s="210" t="s">
        <v>171</v>
      </c>
      <c r="G914" s="210">
        <v>4</v>
      </c>
      <c r="H914" s="210" t="s">
        <v>214</v>
      </c>
      <c r="I914" s="210" t="str">
        <f t="shared" si="41"/>
        <v>Tulcán</v>
      </c>
      <c r="J914" s="210">
        <v>401</v>
      </c>
      <c r="K914" s="211" t="s">
        <v>1551</v>
      </c>
      <c r="L914" s="215" t="s">
        <v>1552</v>
      </c>
      <c r="N914" s="209"/>
      <c r="O914" s="209"/>
      <c r="P914" s="209"/>
      <c r="Q914" s="209"/>
      <c r="R914" s="209"/>
    </row>
    <row r="915" spans="6:18" ht="15">
      <c r="F915" s="212" t="s">
        <v>171</v>
      </c>
      <c r="G915" s="212">
        <v>4</v>
      </c>
      <c r="H915" s="212" t="s">
        <v>214</v>
      </c>
      <c r="I915" s="210" t="str">
        <f t="shared" si="41"/>
        <v>Tulcán</v>
      </c>
      <c r="J915" s="212">
        <v>401</v>
      </c>
      <c r="K915" s="213" t="s">
        <v>1133</v>
      </c>
      <c r="L915" s="216" t="s">
        <v>1553</v>
      </c>
      <c r="N915" s="209"/>
      <c r="O915" s="209"/>
      <c r="P915" s="209"/>
      <c r="Q915" s="209"/>
      <c r="R915" s="209"/>
    </row>
    <row r="916" spans="6:18" ht="15">
      <c r="F916" s="212"/>
      <c r="G916" s="212"/>
      <c r="H916" s="212"/>
      <c r="I916" s="210"/>
      <c r="J916" s="212"/>
      <c r="K916" s="213"/>
      <c r="L916" s="216"/>
      <c r="N916" s="209"/>
      <c r="O916" s="209"/>
      <c r="P916" s="209"/>
      <c r="Q916" s="209"/>
      <c r="R916" s="209"/>
    </row>
    <row r="917" spans="6:18" ht="15">
      <c r="F917" s="210" t="s">
        <v>169</v>
      </c>
      <c r="G917" s="210">
        <v>3</v>
      </c>
      <c r="H917" s="210" t="s">
        <v>204</v>
      </c>
      <c r="I917" s="210" t="str">
        <f t="shared" ref="I917:I930" si="42">MID(H917,1,9)</f>
        <v>Azogues</v>
      </c>
      <c r="J917" s="210">
        <v>301</v>
      </c>
      <c r="K917" s="211" t="s">
        <v>1554</v>
      </c>
      <c r="L917" s="215" t="s">
        <v>1555</v>
      </c>
      <c r="N917" s="209"/>
      <c r="O917" s="209"/>
      <c r="P917" s="209"/>
      <c r="Q917" s="209"/>
      <c r="R917" s="209"/>
    </row>
    <row r="918" spans="6:18" ht="15">
      <c r="F918" s="210" t="s">
        <v>169</v>
      </c>
      <c r="G918" s="210">
        <v>3</v>
      </c>
      <c r="H918" s="210" t="s">
        <v>204</v>
      </c>
      <c r="I918" s="210" t="str">
        <f t="shared" si="42"/>
        <v>Azogues</v>
      </c>
      <c r="J918" s="210">
        <v>301</v>
      </c>
      <c r="K918" s="211" t="s">
        <v>1556</v>
      </c>
      <c r="L918" s="215" t="s">
        <v>1557</v>
      </c>
      <c r="N918" s="209"/>
      <c r="O918" s="209"/>
      <c r="P918" s="209"/>
      <c r="Q918" s="209"/>
      <c r="R918" s="209"/>
    </row>
    <row r="919" spans="6:18" ht="15">
      <c r="F919" s="212" t="s">
        <v>169</v>
      </c>
      <c r="G919" s="212">
        <v>3</v>
      </c>
      <c r="H919" s="212" t="s">
        <v>204</v>
      </c>
      <c r="I919" s="210" t="str">
        <f t="shared" si="42"/>
        <v>Azogues</v>
      </c>
      <c r="J919" s="212">
        <v>301</v>
      </c>
      <c r="K919" s="213" t="s">
        <v>202</v>
      </c>
      <c r="L919" s="216" t="s">
        <v>1558</v>
      </c>
      <c r="N919" s="209"/>
      <c r="O919" s="209"/>
      <c r="P919" s="209"/>
      <c r="Q919" s="209"/>
      <c r="R919" s="209"/>
    </row>
    <row r="920" spans="6:18" ht="15">
      <c r="F920" s="210" t="s">
        <v>169</v>
      </c>
      <c r="G920" s="210">
        <v>3</v>
      </c>
      <c r="H920" s="210" t="s">
        <v>204</v>
      </c>
      <c r="I920" s="210" t="str">
        <f t="shared" si="42"/>
        <v>Azogues</v>
      </c>
      <c r="J920" s="210">
        <v>301</v>
      </c>
      <c r="K920" s="211" t="s">
        <v>1559</v>
      </c>
      <c r="L920" s="215" t="s">
        <v>1560</v>
      </c>
      <c r="N920" s="209"/>
      <c r="O920" s="209"/>
      <c r="P920" s="209"/>
      <c r="Q920" s="209"/>
      <c r="R920" s="209"/>
    </row>
    <row r="921" spans="6:18" ht="15">
      <c r="F921" s="212" t="s">
        <v>169</v>
      </c>
      <c r="G921" s="212">
        <v>3</v>
      </c>
      <c r="H921" s="212" t="s">
        <v>204</v>
      </c>
      <c r="I921" s="210" t="str">
        <f t="shared" si="42"/>
        <v>Azogues</v>
      </c>
      <c r="J921" s="212">
        <v>301</v>
      </c>
      <c r="K921" s="213" t="s">
        <v>1561</v>
      </c>
      <c r="L921" s="216" t="s">
        <v>1562</v>
      </c>
      <c r="N921" s="209"/>
      <c r="O921" s="209"/>
      <c r="P921" s="209"/>
      <c r="Q921" s="209"/>
      <c r="R921" s="209"/>
    </row>
    <row r="922" spans="6:18" ht="15">
      <c r="F922" s="210" t="s">
        <v>169</v>
      </c>
      <c r="G922" s="210">
        <v>3</v>
      </c>
      <c r="H922" s="210" t="s">
        <v>204</v>
      </c>
      <c r="I922" s="210" t="str">
        <f t="shared" si="42"/>
        <v>Azogues</v>
      </c>
      <c r="J922" s="210">
        <v>301</v>
      </c>
      <c r="K922" s="211" t="s">
        <v>1563</v>
      </c>
      <c r="L922" s="215" t="s">
        <v>1564</v>
      </c>
      <c r="N922" s="209"/>
      <c r="O922" s="209"/>
      <c r="P922" s="209"/>
      <c r="Q922" s="209"/>
      <c r="R922" s="209"/>
    </row>
    <row r="923" spans="6:18" ht="15">
      <c r="F923" s="210" t="s">
        <v>169</v>
      </c>
      <c r="G923" s="210">
        <v>3</v>
      </c>
      <c r="H923" s="210" t="s">
        <v>204</v>
      </c>
      <c r="I923" s="210" t="str">
        <f t="shared" si="42"/>
        <v>Azogues</v>
      </c>
      <c r="J923" s="210">
        <v>301</v>
      </c>
      <c r="K923" s="211" t="s">
        <v>1565</v>
      </c>
      <c r="L923" s="215" t="s">
        <v>1566</v>
      </c>
      <c r="N923" s="209"/>
      <c r="O923" s="209"/>
      <c r="P923" s="209"/>
      <c r="Q923" s="209"/>
      <c r="R923" s="209"/>
    </row>
    <row r="924" spans="6:18" ht="15">
      <c r="F924" s="210" t="s">
        <v>169</v>
      </c>
      <c r="G924" s="210">
        <v>3</v>
      </c>
      <c r="H924" s="210" t="s">
        <v>204</v>
      </c>
      <c r="I924" s="210" t="str">
        <f t="shared" si="42"/>
        <v>Azogues</v>
      </c>
      <c r="J924" s="210">
        <v>301</v>
      </c>
      <c r="K924" s="211" t="s">
        <v>204</v>
      </c>
      <c r="L924" s="215" t="s">
        <v>1567</v>
      </c>
      <c r="N924" s="209"/>
      <c r="O924" s="209"/>
      <c r="P924" s="209"/>
      <c r="Q924" s="209"/>
      <c r="R924" s="209"/>
    </row>
    <row r="925" spans="6:18" ht="15">
      <c r="F925" s="212" t="s">
        <v>169</v>
      </c>
      <c r="G925" s="212">
        <v>3</v>
      </c>
      <c r="H925" s="212" t="s">
        <v>204</v>
      </c>
      <c r="I925" s="210" t="str">
        <f t="shared" si="42"/>
        <v>Azogues</v>
      </c>
      <c r="J925" s="212">
        <v>301</v>
      </c>
      <c r="K925" s="213" t="s">
        <v>1568</v>
      </c>
      <c r="L925" s="216" t="s">
        <v>1569</v>
      </c>
      <c r="N925" s="209"/>
      <c r="O925" s="209"/>
      <c r="P925" s="209"/>
      <c r="Q925" s="209"/>
      <c r="R925" s="209"/>
    </row>
    <row r="926" spans="6:18" ht="15">
      <c r="F926" s="210" t="s">
        <v>169</v>
      </c>
      <c r="G926" s="210">
        <v>3</v>
      </c>
      <c r="H926" s="210" t="s">
        <v>205</v>
      </c>
      <c r="I926" s="210" t="str">
        <f t="shared" si="42"/>
        <v>Biblián</v>
      </c>
      <c r="J926" s="210">
        <v>302</v>
      </c>
      <c r="K926" s="211" t="s">
        <v>1570</v>
      </c>
      <c r="L926" s="215" t="s">
        <v>1571</v>
      </c>
      <c r="N926" s="209"/>
      <c r="O926" s="209"/>
      <c r="P926" s="209"/>
      <c r="Q926" s="209"/>
      <c r="R926" s="209"/>
    </row>
    <row r="927" spans="6:18" ht="15">
      <c r="F927" s="212" t="s">
        <v>169</v>
      </c>
      <c r="G927" s="212">
        <v>3</v>
      </c>
      <c r="H927" s="212" t="s">
        <v>205</v>
      </c>
      <c r="I927" s="210" t="str">
        <f t="shared" si="42"/>
        <v>Biblián</v>
      </c>
      <c r="J927" s="212">
        <v>302</v>
      </c>
      <c r="K927" s="213" t="s">
        <v>1572</v>
      </c>
      <c r="L927" s="216" t="s">
        <v>1573</v>
      </c>
      <c r="N927" s="209"/>
      <c r="O927" s="209"/>
      <c r="P927" s="209"/>
      <c r="Q927" s="209"/>
      <c r="R927" s="209"/>
    </row>
    <row r="928" spans="6:18" ht="15">
      <c r="F928" s="210" t="s">
        <v>169</v>
      </c>
      <c r="G928" s="210">
        <v>3</v>
      </c>
      <c r="H928" s="210" t="s">
        <v>205</v>
      </c>
      <c r="I928" s="210" t="str">
        <f t="shared" si="42"/>
        <v>Biblián</v>
      </c>
      <c r="J928" s="210">
        <v>302</v>
      </c>
      <c r="K928" s="211" t="s">
        <v>1574</v>
      </c>
      <c r="L928" s="215" t="s">
        <v>1575</v>
      </c>
      <c r="N928" s="209"/>
      <c r="O928" s="209"/>
      <c r="P928" s="209"/>
      <c r="Q928" s="209"/>
      <c r="R928" s="209"/>
    </row>
    <row r="929" spans="6:18" ht="15">
      <c r="F929" s="212" t="s">
        <v>169</v>
      </c>
      <c r="G929" s="212">
        <v>3</v>
      </c>
      <c r="H929" s="212" t="s">
        <v>205</v>
      </c>
      <c r="I929" s="210" t="str">
        <f t="shared" si="42"/>
        <v>Biblián</v>
      </c>
      <c r="J929" s="212">
        <v>302</v>
      </c>
      <c r="K929" s="213" t="s">
        <v>1576</v>
      </c>
      <c r="L929" s="216" t="s">
        <v>1577</v>
      </c>
      <c r="N929" s="209"/>
      <c r="O929" s="209"/>
      <c r="P929" s="209"/>
      <c r="Q929" s="209"/>
      <c r="R929" s="209"/>
    </row>
    <row r="930" spans="6:18" ht="15">
      <c r="F930" s="212" t="s">
        <v>169</v>
      </c>
      <c r="G930" s="212">
        <v>3</v>
      </c>
      <c r="H930" s="212" t="s">
        <v>205</v>
      </c>
      <c r="I930" s="210" t="str">
        <f t="shared" si="42"/>
        <v>Biblián</v>
      </c>
      <c r="J930" s="212">
        <v>302</v>
      </c>
      <c r="K930" s="213" t="s">
        <v>205</v>
      </c>
      <c r="L930" s="216" t="s">
        <v>1578</v>
      </c>
      <c r="N930" s="209"/>
      <c r="O930" s="209"/>
      <c r="P930" s="209"/>
      <c r="Q930" s="209"/>
      <c r="R930" s="209"/>
    </row>
    <row r="931" spans="6:18" ht="15">
      <c r="F931" s="210" t="s">
        <v>169</v>
      </c>
      <c r="G931" s="210">
        <v>3</v>
      </c>
      <c r="H931" s="210" t="s">
        <v>169</v>
      </c>
      <c r="I931" s="210" t="s">
        <v>1579</v>
      </c>
      <c r="J931" s="210">
        <v>303</v>
      </c>
      <c r="K931" s="211" t="s">
        <v>169</v>
      </c>
      <c r="L931" s="215" t="s">
        <v>1580</v>
      </c>
      <c r="N931" s="209"/>
      <c r="O931" s="209"/>
      <c r="P931" s="209"/>
      <c r="Q931" s="209"/>
      <c r="R931" s="209"/>
    </row>
    <row r="932" spans="6:18" ht="15">
      <c r="F932" s="212" t="s">
        <v>169</v>
      </c>
      <c r="G932" s="212">
        <v>3</v>
      </c>
      <c r="H932" s="212" t="s">
        <v>169</v>
      </c>
      <c r="I932" s="210" t="s">
        <v>1579</v>
      </c>
      <c r="J932" s="212">
        <v>303</v>
      </c>
      <c r="K932" s="213" t="s">
        <v>1581</v>
      </c>
      <c r="L932" s="216" t="s">
        <v>1582</v>
      </c>
      <c r="N932" s="209"/>
      <c r="O932" s="209"/>
      <c r="P932" s="209"/>
      <c r="Q932" s="209"/>
      <c r="R932" s="209"/>
    </row>
    <row r="933" spans="6:18" ht="15">
      <c r="F933" s="210" t="s">
        <v>169</v>
      </c>
      <c r="G933" s="210">
        <v>3</v>
      </c>
      <c r="H933" s="210" t="s">
        <v>169</v>
      </c>
      <c r="I933" s="210" t="s">
        <v>1579</v>
      </c>
      <c r="J933" s="210">
        <v>303</v>
      </c>
      <c r="K933" s="211" t="s">
        <v>1583</v>
      </c>
      <c r="L933" s="215" t="s">
        <v>1584</v>
      </c>
      <c r="N933" s="209"/>
      <c r="O933" s="209"/>
      <c r="P933" s="209"/>
      <c r="Q933" s="209"/>
      <c r="R933" s="209"/>
    </row>
    <row r="934" spans="6:18" ht="15">
      <c r="F934" s="212" t="s">
        <v>169</v>
      </c>
      <c r="G934" s="212">
        <v>3</v>
      </c>
      <c r="H934" s="212" t="s">
        <v>169</v>
      </c>
      <c r="I934" s="210" t="s">
        <v>1579</v>
      </c>
      <c r="J934" s="212">
        <v>303</v>
      </c>
      <c r="K934" s="213" t="s">
        <v>1585</v>
      </c>
      <c r="L934" s="216" t="s">
        <v>1586</v>
      </c>
      <c r="N934" s="209"/>
      <c r="O934" s="209"/>
      <c r="P934" s="209"/>
      <c r="Q934" s="209"/>
      <c r="R934" s="209"/>
    </row>
    <row r="935" spans="6:18" ht="15">
      <c r="F935" s="212" t="s">
        <v>169</v>
      </c>
      <c r="G935" s="212">
        <v>3</v>
      </c>
      <c r="H935" s="212" t="s">
        <v>169</v>
      </c>
      <c r="I935" s="210" t="s">
        <v>1579</v>
      </c>
      <c r="J935" s="212">
        <v>303</v>
      </c>
      <c r="K935" s="213" t="s">
        <v>1587</v>
      </c>
      <c r="L935" s="216" t="s">
        <v>1588</v>
      </c>
      <c r="N935" s="209"/>
      <c r="O935" s="209"/>
      <c r="P935" s="209"/>
      <c r="Q935" s="209"/>
      <c r="R935" s="209"/>
    </row>
    <row r="936" spans="6:18" ht="15">
      <c r="F936" s="212" t="s">
        <v>169</v>
      </c>
      <c r="G936" s="212">
        <v>3</v>
      </c>
      <c r="H936" s="212" t="s">
        <v>169</v>
      </c>
      <c r="I936" s="210" t="s">
        <v>1579</v>
      </c>
      <c r="J936" s="212">
        <v>303</v>
      </c>
      <c r="K936" s="213" t="s">
        <v>625</v>
      </c>
      <c r="L936" s="216" t="s">
        <v>1589</v>
      </c>
      <c r="N936" s="209"/>
      <c r="O936" s="209"/>
      <c r="P936" s="209"/>
      <c r="Q936" s="209"/>
      <c r="R936" s="209"/>
    </row>
    <row r="937" spans="6:18" ht="15">
      <c r="F937" s="212" t="s">
        <v>169</v>
      </c>
      <c r="G937" s="212">
        <v>3</v>
      </c>
      <c r="H937" s="212" t="s">
        <v>169</v>
      </c>
      <c r="I937" s="210" t="s">
        <v>1579</v>
      </c>
      <c r="J937" s="212">
        <v>303</v>
      </c>
      <c r="K937" s="213" t="s">
        <v>1590</v>
      </c>
      <c r="L937" s="216" t="s">
        <v>1591</v>
      </c>
      <c r="N937" s="209"/>
      <c r="O937" s="209"/>
      <c r="P937" s="209"/>
      <c r="Q937" s="209"/>
      <c r="R937" s="209"/>
    </row>
    <row r="938" spans="6:18" ht="15">
      <c r="F938" s="210" t="s">
        <v>169</v>
      </c>
      <c r="G938" s="210">
        <v>3</v>
      </c>
      <c r="H938" s="210" t="s">
        <v>169</v>
      </c>
      <c r="I938" s="210" t="s">
        <v>1579</v>
      </c>
      <c r="J938" s="210">
        <v>303</v>
      </c>
      <c r="K938" s="211" t="s">
        <v>1592</v>
      </c>
      <c r="L938" s="215" t="s">
        <v>1593</v>
      </c>
      <c r="N938" s="209"/>
      <c r="O938" s="209"/>
      <c r="P938" s="209"/>
      <c r="Q938" s="209"/>
      <c r="R938" s="209"/>
    </row>
    <row r="939" spans="6:18" ht="15">
      <c r="F939" s="210" t="s">
        <v>169</v>
      </c>
      <c r="G939" s="210">
        <v>3</v>
      </c>
      <c r="H939" s="210" t="s">
        <v>169</v>
      </c>
      <c r="I939" s="210" t="s">
        <v>1579</v>
      </c>
      <c r="J939" s="210">
        <v>303</v>
      </c>
      <c r="K939" s="211" t="s">
        <v>1594</v>
      </c>
      <c r="L939" s="215" t="s">
        <v>1595</v>
      </c>
      <c r="N939" s="209"/>
      <c r="O939" s="209"/>
      <c r="P939" s="209"/>
      <c r="Q939" s="209"/>
      <c r="R939" s="209"/>
    </row>
    <row r="940" spans="6:18" ht="15">
      <c r="F940" s="212" t="s">
        <v>169</v>
      </c>
      <c r="G940" s="212">
        <v>3</v>
      </c>
      <c r="H940" s="212" t="s">
        <v>169</v>
      </c>
      <c r="I940" s="210" t="s">
        <v>1579</v>
      </c>
      <c r="J940" s="212">
        <v>303</v>
      </c>
      <c r="K940" s="213" t="s">
        <v>1596</v>
      </c>
      <c r="L940" s="216" t="s">
        <v>1597</v>
      </c>
      <c r="N940" s="209"/>
      <c r="O940" s="209"/>
      <c r="P940" s="209"/>
      <c r="Q940" s="209"/>
      <c r="R940" s="209"/>
    </row>
    <row r="941" spans="6:18" ht="15">
      <c r="F941" s="210" t="s">
        <v>169</v>
      </c>
      <c r="G941" s="210">
        <v>3</v>
      </c>
      <c r="H941" s="210" t="s">
        <v>169</v>
      </c>
      <c r="I941" s="210" t="s">
        <v>1579</v>
      </c>
      <c r="J941" s="210">
        <v>303</v>
      </c>
      <c r="K941" s="211" t="s">
        <v>1598</v>
      </c>
      <c r="L941" s="215" t="s">
        <v>1599</v>
      </c>
      <c r="N941" s="209"/>
      <c r="O941" s="209"/>
      <c r="P941" s="209"/>
      <c r="Q941" s="209"/>
      <c r="R941" s="209"/>
    </row>
    <row r="942" spans="6:18" ht="15">
      <c r="F942" s="212" t="s">
        <v>169</v>
      </c>
      <c r="G942" s="212">
        <v>3</v>
      </c>
      <c r="H942" s="212" t="s">
        <v>169</v>
      </c>
      <c r="I942" s="210" t="s">
        <v>1579</v>
      </c>
      <c r="J942" s="212">
        <v>303</v>
      </c>
      <c r="K942" s="213" t="s">
        <v>1600</v>
      </c>
      <c r="L942" s="216" t="s">
        <v>1601</v>
      </c>
      <c r="N942" s="209"/>
      <c r="O942" s="209"/>
      <c r="P942" s="209"/>
      <c r="Q942" s="209"/>
      <c r="R942" s="209"/>
    </row>
    <row r="943" spans="6:18" ht="15">
      <c r="F943" s="212" t="s">
        <v>169</v>
      </c>
      <c r="G943" s="212">
        <v>3</v>
      </c>
      <c r="H943" s="212" t="s">
        <v>206</v>
      </c>
      <c r="I943" s="210" t="str">
        <f>MID(H943,1,9)</f>
        <v>Déleg</v>
      </c>
      <c r="J943" s="212">
        <v>306</v>
      </c>
      <c r="K943" s="213" t="s">
        <v>1602</v>
      </c>
      <c r="L943" s="216" t="s">
        <v>1603</v>
      </c>
      <c r="N943" s="209"/>
      <c r="O943" s="209"/>
      <c r="P943" s="209"/>
      <c r="Q943" s="209"/>
      <c r="R943" s="209"/>
    </row>
    <row r="944" spans="6:18" ht="15">
      <c r="F944" s="210" t="s">
        <v>169</v>
      </c>
      <c r="G944" s="210">
        <v>3</v>
      </c>
      <c r="H944" s="210" t="s">
        <v>206</v>
      </c>
      <c r="I944" s="210" t="str">
        <f>MID(H944,1,9)</f>
        <v>Déleg</v>
      </c>
      <c r="J944" s="210">
        <v>306</v>
      </c>
      <c r="K944" s="211" t="s">
        <v>206</v>
      </c>
      <c r="L944" s="215" t="s">
        <v>1604</v>
      </c>
      <c r="N944" s="209"/>
      <c r="O944" s="209"/>
      <c r="P944" s="209"/>
      <c r="Q944" s="209"/>
      <c r="R944" s="209"/>
    </row>
    <row r="945" spans="6:18" ht="15">
      <c r="F945" s="210" t="s">
        <v>169</v>
      </c>
      <c r="G945" s="210">
        <v>3</v>
      </c>
      <c r="H945" s="210" t="s">
        <v>207</v>
      </c>
      <c r="I945" s="210" t="s">
        <v>1605</v>
      </c>
      <c r="J945" s="210">
        <v>305</v>
      </c>
      <c r="K945" s="211" t="s">
        <v>207</v>
      </c>
      <c r="L945" s="215" t="s">
        <v>1606</v>
      </c>
      <c r="N945" s="209"/>
      <c r="O945" s="209"/>
      <c r="P945" s="209"/>
      <c r="Q945" s="209"/>
      <c r="R945" s="209"/>
    </row>
    <row r="946" spans="6:18" ht="15">
      <c r="F946" s="210" t="s">
        <v>169</v>
      </c>
      <c r="G946" s="210">
        <v>3</v>
      </c>
      <c r="H946" s="210" t="s">
        <v>208</v>
      </c>
      <c r="I946" s="210" t="s">
        <v>1607</v>
      </c>
      <c r="J946" s="210">
        <v>304</v>
      </c>
      <c r="K946" s="211" t="s">
        <v>1608</v>
      </c>
      <c r="L946" s="215" t="s">
        <v>1609</v>
      </c>
      <c r="N946" s="209"/>
      <c r="O946" s="209"/>
      <c r="P946" s="209"/>
      <c r="Q946" s="209"/>
      <c r="R946" s="209"/>
    </row>
    <row r="947" spans="6:18" ht="15">
      <c r="F947" s="210" t="s">
        <v>169</v>
      </c>
      <c r="G947" s="210">
        <v>3</v>
      </c>
      <c r="H947" s="210" t="s">
        <v>208</v>
      </c>
      <c r="I947" s="210" t="s">
        <v>1607</v>
      </c>
      <c r="J947" s="210">
        <v>304</v>
      </c>
      <c r="K947" s="211" t="s">
        <v>1610</v>
      </c>
      <c r="L947" s="215" t="s">
        <v>1611</v>
      </c>
      <c r="N947" s="209"/>
      <c r="O947" s="209"/>
      <c r="P947" s="209"/>
      <c r="Q947" s="209"/>
      <c r="R947" s="209"/>
    </row>
    <row r="948" spans="6:18" ht="15">
      <c r="F948" s="212" t="s">
        <v>169</v>
      </c>
      <c r="G948" s="212">
        <v>3</v>
      </c>
      <c r="H948" s="212" t="s">
        <v>208</v>
      </c>
      <c r="I948" s="210" t="s">
        <v>1607</v>
      </c>
      <c r="J948" s="212">
        <v>304</v>
      </c>
      <c r="K948" s="213" t="s">
        <v>208</v>
      </c>
      <c r="L948" s="216" t="s">
        <v>1612</v>
      </c>
      <c r="N948" s="209"/>
      <c r="O948" s="209"/>
      <c r="P948" s="209"/>
      <c r="Q948" s="209"/>
      <c r="R948" s="209"/>
    </row>
    <row r="949" spans="6:18" ht="15">
      <c r="F949" s="212" t="s">
        <v>169</v>
      </c>
      <c r="G949" s="212">
        <v>3</v>
      </c>
      <c r="H949" s="212" t="s">
        <v>209</v>
      </c>
      <c r="I949" s="210" t="str">
        <f>MID(H949,1,9)</f>
        <v>Suscal</v>
      </c>
      <c r="J949" s="212">
        <v>307</v>
      </c>
      <c r="K949" s="213" t="s">
        <v>209</v>
      </c>
      <c r="L949" s="216" t="s">
        <v>1613</v>
      </c>
      <c r="N949" s="209"/>
      <c r="O949" s="209"/>
      <c r="P949" s="209"/>
      <c r="Q949" s="209"/>
      <c r="R949" s="209"/>
    </row>
    <row r="950" spans="6:18" ht="15">
      <c r="F950" s="212"/>
      <c r="G950" s="212"/>
      <c r="H950" s="212"/>
      <c r="I950" s="210"/>
      <c r="J950" s="212"/>
      <c r="K950" s="213"/>
      <c r="L950" s="216"/>
      <c r="N950" s="209"/>
      <c r="O950" s="209"/>
      <c r="P950" s="209"/>
      <c r="Q950" s="209"/>
      <c r="R950" s="209"/>
    </row>
    <row r="951" spans="6:18" ht="15">
      <c r="F951" s="210" t="s">
        <v>167</v>
      </c>
      <c r="G951" s="210">
        <v>2</v>
      </c>
      <c r="H951" s="210" t="s">
        <v>192</v>
      </c>
      <c r="I951" s="210" t="str">
        <f t="shared" ref="I951:I968" si="43">MID(H951,1,9)</f>
        <v>Caluma</v>
      </c>
      <c r="J951" s="210">
        <v>206</v>
      </c>
      <c r="K951" s="211" t="s">
        <v>192</v>
      </c>
      <c r="L951" s="215" t="s">
        <v>1614</v>
      </c>
      <c r="N951" s="209"/>
      <c r="O951" s="209"/>
      <c r="P951" s="209"/>
      <c r="Q951" s="209"/>
      <c r="R951" s="209"/>
    </row>
    <row r="952" spans="6:18" ht="15">
      <c r="F952" s="210" t="s">
        <v>167</v>
      </c>
      <c r="G952" s="210">
        <v>2</v>
      </c>
      <c r="H952" s="210" t="s">
        <v>194</v>
      </c>
      <c r="I952" s="210" t="str">
        <f t="shared" si="43"/>
        <v>Chillanes</v>
      </c>
      <c r="J952" s="210">
        <v>202</v>
      </c>
      <c r="K952" s="211" t="s">
        <v>1615</v>
      </c>
      <c r="L952" s="215" t="s">
        <v>1616</v>
      </c>
      <c r="N952" s="209"/>
      <c r="O952" s="209"/>
      <c r="P952" s="209"/>
      <c r="Q952" s="209"/>
      <c r="R952" s="209"/>
    </row>
    <row r="953" spans="6:18" ht="15">
      <c r="F953" s="212" t="s">
        <v>167</v>
      </c>
      <c r="G953" s="212">
        <v>2</v>
      </c>
      <c r="H953" s="212" t="s">
        <v>194</v>
      </c>
      <c r="I953" s="210" t="str">
        <f t="shared" si="43"/>
        <v>Chillanes</v>
      </c>
      <c r="J953" s="212">
        <v>202</v>
      </c>
      <c r="K953" s="213" t="s">
        <v>194</v>
      </c>
      <c r="L953" s="216" t="s">
        <v>1617</v>
      </c>
      <c r="N953" s="209"/>
      <c r="O953" s="209"/>
      <c r="P953" s="209"/>
      <c r="Q953" s="209"/>
      <c r="R953" s="209"/>
    </row>
    <row r="954" spans="6:18" ht="15">
      <c r="F954" s="210" t="s">
        <v>167</v>
      </c>
      <c r="G954" s="210">
        <v>2</v>
      </c>
      <c r="H954" s="210" t="s">
        <v>196</v>
      </c>
      <c r="I954" s="210" t="str">
        <f t="shared" si="43"/>
        <v>Chimbo</v>
      </c>
      <c r="J954" s="210">
        <v>203</v>
      </c>
      <c r="K954" s="211" t="s">
        <v>1618</v>
      </c>
      <c r="L954" s="215" t="s">
        <v>1619</v>
      </c>
      <c r="N954" s="209"/>
      <c r="O954" s="209"/>
      <c r="P954" s="209"/>
      <c r="Q954" s="209"/>
      <c r="R954" s="209"/>
    </row>
    <row r="955" spans="6:18" ht="15">
      <c r="F955" s="212" t="s">
        <v>167</v>
      </c>
      <c r="G955" s="212">
        <v>2</v>
      </c>
      <c r="H955" s="212" t="s">
        <v>196</v>
      </c>
      <c r="I955" s="210" t="str">
        <f t="shared" si="43"/>
        <v>Chimbo</v>
      </c>
      <c r="J955" s="212">
        <v>203</v>
      </c>
      <c r="K955" s="213" t="s">
        <v>1620</v>
      </c>
      <c r="L955" s="216" t="s">
        <v>1621</v>
      </c>
      <c r="N955" s="209"/>
      <c r="O955" s="209"/>
      <c r="P955" s="209"/>
      <c r="Q955" s="209"/>
      <c r="R955" s="209"/>
    </row>
    <row r="956" spans="6:18" ht="15">
      <c r="F956" s="210" t="s">
        <v>167</v>
      </c>
      <c r="G956" s="210">
        <v>2</v>
      </c>
      <c r="H956" s="210" t="s">
        <v>196</v>
      </c>
      <c r="I956" s="210" t="str">
        <f t="shared" si="43"/>
        <v>Chimbo</v>
      </c>
      <c r="J956" s="210">
        <v>203</v>
      </c>
      <c r="K956" s="211" t="s">
        <v>841</v>
      </c>
      <c r="L956" s="215" t="s">
        <v>1622</v>
      </c>
      <c r="N956" s="209"/>
      <c r="O956" s="209"/>
      <c r="P956" s="209"/>
      <c r="Q956" s="209"/>
      <c r="R956" s="209"/>
    </row>
    <row r="957" spans="6:18" ht="15">
      <c r="F957" s="212" t="s">
        <v>167</v>
      </c>
      <c r="G957" s="212">
        <v>2</v>
      </c>
      <c r="H957" s="212" t="s">
        <v>196</v>
      </c>
      <c r="I957" s="210" t="str">
        <f t="shared" si="43"/>
        <v>Chimbo</v>
      </c>
      <c r="J957" s="212">
        <v>203</v>
      </c>
      <c r="K957" s="213" t="s">
        <v>1623</v>
      </c>
      <c r="L957" s="216" t="s">
        <v>1624</v>
      </c>
      <c r="N957" s="209"/>
      <c r="O957" s="209"/>
      <c r="P957" s="209"/>
      <c r="Q957" s="209"/>
      <c r="R957" s="209"/>
    </row>
    <row r="958" spans="6:18" ht="15">
      <c r="F958" s="210" t="s">
        <v>167</v>
      </c>
      <c r="G958" s="210">
        <v>2</v>
      </c>
      <c r="H958" s="210" t="s">
        <v>196</v>
      </c>
      <c r="I958" s="210" t="str">
        <f t="shared" si="43"/>
        <v>Chimbo</v>
      </c>
      <c r="J958" s="210">
        <v>203</v>
      </c>
      <c r="K958" s="211" t="s">
        <v>1625</v>
      </c>
      <c r="L958" s="215" t="s">
        <v>1626</v>
      </c>
      <c r="N958" s="209"/>
      <c r="O958" s="209"/>
      <c r="P958" s="209"/>
      <c r="Q958" s="209"/>
      <c r="R958" s="209"/>
    </row>
    <row r="959" spans="6:18" ht="15">
      <c r="F959" s="212" t="s">
        <v>167</v>
      </c>
      <c r="G959" s="212">
        <v>2</v>
      </c>
      <c r="H959" s="212" t="s">
        <v>198</v>
      </c>
      <c r="I959" s="210" t="str">
        <f t="shared" si="43"/>
        <v>Echeandía</v>
      </c>
      <c r="J959" s="212">
        <v>204</v>
      </c>
      <c r="K959" s="213" t="s">
        <v>198</v>
      </c>
      <c r="L959" s="216" t="s">
        <v>1627</v>
      </c>
      <c r="N959" s="209"/>
      <c r="O959" s="209"/>
      <c r="P959" s="209"/>
      <c r="Q959" s="209"/>
      <c r="R959" s="209"/>
    </row>
    <row r="960" spans="6:18" ht="15">
      <c r="F960" s="212" t="s">
        <v>167</v>
      </c>
      <c r="G960" s="212">
        <v>2</v>
      </c>
      <c r="H960" s="212" t="s">
        <v>199</v>
      </c>
      <c r="I960" s="210" t="str">
        <f t="shared" si="43"/>
        <v>Guaranda</v>
      </c>
      <c r="J960" s="212">
        <v>201</v>
      </c>
      <c r="K960" s="213" t="s">
        <v>1628</v>
      </c>
      <c r="L960" s="216" t="s">
        <v>1629</v>
      </c>
      <c r="N960" s="209"/>
      <c r="O960" s="209"/>
      <c r="P960" s="209"/>
      <c r="Q960" s="209"/>
      <c r="R960" s="209"/>
    </row>
    <row r="961" spans="6:18" ht="15">
      <c r="F961" s="210" t="s">
        <v>167</v>
      </c>
      <c r="G961" s="210">
        <v>2</v>
      </c>
      <c r="H961" s="210" t="s">
        <v>199</v>
      </c>
      <c r="I961" s="210" t="str">
        <f t="shared" si="43"/>
        <v>Guaranda</v>
      </c>
      <c r="J961" s="210">
        <v>201</v>
      </c>
      <c r="K961" s="211" t="s">
        <v>1630</v>
      </c>
      <c r="L961" s="215" t="s">
        <v>1631</v>
      </c>
      <c r="N961" s="209"/>
      <c r="O961" s="209"/>
      <c r="P961" s="209"/>
      <c r="Q961" s="209"/>
      <c r="R961" s="209"/>
    </row>
    <row r="962" spans="6:18" ht="15">
      <c r="F962" s="212" t="s">
        <v>167</v>
      </c>
      <c r="G962" s="212">
        <v>2</v>
      </c>
      <c r="H962" s="212" t="s">
        <v>199</v>
      </c>
      <c r="I962" s="210" t="str">
        <f t="shared" si="43"/>
        <v>Guaranda</v>
      </c>
      <c r="J962" s="212">
        <v>201</v>
      </c>
      <c r="K962" s="213" t="s">
        <v>1632</v>
      </c>
      <c r="L962" s="216" t="s">
        <v>1633</v>
      </c>
      <c r="N962" s="209"/>
      <c r="O962" s="209"/>
      <c r="P962" s="209"/>
      <c r="Q962" s="209"/>
      <c r="R962" s="209"/>
    </row>
    <row r="963" spans="6:18" ht="15">
      <c r="F963" s="210" t="s">
        <v>167</v>
      </c>
      <c r="G963" s="210">
        <v>2</v>
      </c>
      <c r="H963" s="210" t="s">
        <v>199</v>
      </c>
      <c r="I963" s="210" t="str">
        <f t="shared" si="43"/>
        <v>Guaranda</v>
      </c>
      <c r="J963" s="210">
        <v>201</v>
      </c>
      <c r="K963" s="211" t="s">
        <v>354</v>
      </c>
      <c r="L963" s="215" t="s">
        <v>1634</v>
      </c>
      <c r="N963" s="209"/>
      <c r="O963" s="209"/>
      <c r="P963" s="209"/>
      <c r="Q963" s="209"/>
      <c r="R963" s="209"/>
    </row>
    <row r="964" spans="6:18" ht="15">
      <c r="F964" s="212" t="s">
        <v>167</v>
      </c>
      <c r="G964" s="212">
        <v>2</v>
      </c>
      <c r="H964" s="212" t="s">
        <v>199</v>
      </c>
      <c r="I964" s="210" t="str">
        <f t="shared" si="43"/>
        <v>Guaranda</v>
      </c>
      <c r="J964" s="212">
        <v>201</v>
      </c>
      <c r="K964" s="213" t="s">
        <v>246</v>
      </c>
      <c r="L964" s="216" t="s">
        <v>1635</v>
      </c>
      <c r="N964" s="209"/>
      <c r="O964" s="209"/>
      <c r="P964" s="209"/>
      <c r="Q964" s="209"/>
      <c r="R964" s="209"/>
    </row>
    <row r="965" spans="6:18" ht="15">
      <c r="F965" s="210" t="s">
        <v>167</v>
      </c>
      <c r="G965" s="210">
        <v>2</v>
      </c>
      <c r="H965" s="210" t="s">
        <v>199</v>
      </c>
      <c r="I965" s="210" t="str">
        <f t="shared" si="43"/>
        <v>Guaranda</v>
      </c>
      <c r="J965" s="210">
        <v>201</v>
      </c>
      <c r="K965" s="211" t="s">
        <v>1636</v>
      </c>
      <c r="L965" s="215" t="s">
        <v>1637</v>
      </c>
      <c r="N965" s="209"/>
      <c r="O965" s="209"/>
      <c r="P965" s="209"/>
      <c r="Q965" s="209"/>
      <c r="R965" s="209"/>
    </row>
    <row r="966" spans="6:18" ht="15">
      <c r="F966" s="212" t="s">
        <v>167</v>
      </c>
      <c r="G966" s="212">
        <v>2</v>
      </c>
      <c r="H966" s="212" t="s">
        <v>199</v>
      </c>
      <c r="I966" s="210" t="str">
        <f t="shared" si="43"/>
        <v>Guaranda</v>
      </c>
      <c r="J966" s="212">
        <v>201</v>
      </c>
      <c r="K966" s="213" t="s">
        <v>1638</v>
      </c>
      <c r="L966" s="216" t="s">
        <v>1639</v>
      </c>
      <c r="N966" s="209"/>
      <c r="O966" s="209"/>
      <c r="P966" s="209"/>
      <c r="Q966" s="209"/>
      <c r="R966" s="209"/>
    </row>
    <row r="967" spans="6:18" ht="15">
      <c r="F967" s="212" t="s">
        <v>167</v>
      </c>
      <c r="G967" s="212">
        <v>2</v>
      </c>
      <c r="H967" s="212" t="s">
        <v>199</v>
      </c>
      <c r="I967" s="210" t="str">
        <f t="shared" si="43"/>
        <v>Guaranda</v>
      </c>
      <c r="J967" s="212">
        <v>201</v>
      </c>
      <c r="K967" s="213" t="s">
        <v>1640</v>
      </c>
      <c r="L967" s="216" t="s">
        <v>1641</v>
      </c>
      <c r="N967" s="209"/>
      <c r="O967" s="209"/>
      <c r="P967" s="209"/>
      <c r="Q967" s="209"/>
      <c r="R967" s="209"/>
    </row>
    <row r="968" spans="6:18" ht="15">
      <c r="F968" s="210" t="s">
        <v>167</v>
      </c>
      <c r="G968" s="210">
        <v>2</v>
      </c>
      <c r="H968" s="210" t="s">
        <v>199</v>
      </c>
      <c r="I968" s="210" t="str">
        <f t="shared" si="43"/>
        <v>Guaranda</v>
      </c>
      <c r="J968" s="210">
        <v>201</v>
      </c>
      <c r="K968" s="211" t="s">
        <v>199</v>
      </c>
      <c r="L968" s="215" t="s">
        <v>1642</v>
      </c>
      <c r="N968" s="209"/>
      <c r="O968" s="209"/>
      <c r="P968" s="209"/>
      <c r="Q968" s="209"/>
      <c r="R968" s="209"/>
    </row>
    <row r="969" spans="6:18" ht="15">
      <c r="F969" s="210" t="s">
        <v>167</v>
      </c>
      <c r="G969" s="210">
        <v>2</v>
      </c>
      <c r="H969" s="210" t="s">
        <v>200</v>
      </c>
      <c r="I969" s="210" t="s">
        <v>1643</v>
      </c>
      <c r="J969" s="210">
        <v>207</v>
      </c>
      <c r="K969" s="211" t="s">
        <v>200</v>
      </c>
      <c r="L969" s="215" t="s">
        <v>1644</v>
      </c>
      <c r="N969" s="209"/>
      <c r="O969" s="209"/>
      <c r="P969" s="209"/>
      <c r="Q969" s="209"/>
      <c r="R969" s="209"/>
    </row>
    <row r="970" spans="6:18" ht="15">
      <c r="F970" s="212" t="s">
        <v>167</v>
      </c>
      <c r="G970" s="212">
        <v>2</v>
      </c>
      <c r="H970" s="212" t="s">
        <v>202</v>
      </c>
      <c r="I970" s="210" t="s">
        <v>1645</v>
      </c>
      <c r="J970" s="212">
        <v>205</v>
      </c>
      <c r="K970" s="213" t="s">
        <v>202</v>
      </c>
      <c r="L970" s="216" t="s">
        <v>1646</v>
      </c>
      <c r="N970" s="209"/>
      <c r="O970" s="209"/>
      <c r="P970" s="209"/>
      <c r="Q970" s="209"/>
      <c r="R970" s="209"/>
    </row>
    <row r="971" spans="6:18" ht="15">
      <c r="F971" s="210" t="s">
        <v>167</v>
      </c>
      <c r="G971" s="210">
        <v>2</v>
      </c>
      <c r="H971" s="210" t="s">
        <v>202</v>
      </c>
      <c r="I971" s="210" t="s">
        <v>1645</v>
      </c>
      <c r="J971" s="210">
        <v>205</v>
      </c>
      <c r="K971" s="211" t="s">
        <v>1647</v>
      </c>
      <c r="L971" s="215" t="s">
        <v>1648</v>
      </c>
      <c r="N971" s="209"/>
      <c r="O971" s="209"/>
      <c r="P971" s="209"/>
      <c r="Q971" s="209"/>
      <c r="R971" s="209"/>
    </row>
    <row r="972" spans="6:18" ht="15">
      <c r="F972" s="212" t="s">
        <v>167</v>
      </c>
      <c r="G972" s="212">
        <v>2</v>
      </c>
      <c r="H972" s="212" t="s">
        <v>202</v>
      </c>
      <c r="I972" s="210" t="s">
        <v>1645</v>
      </c>
      <c r="J972" s="212">
        <v>205</v>
      </c>
      <c r="K972" s="213" t="s">
        <v>1649</v>
      </c>
      <c r="L972" s="216" t="s">
        <v>1650</v>
      </c>
      <c r="N972" s="209"/>
      <c r="O972" s="209"/>
      <c r="P972" s="209"/>
      <c r="Q972" s="209"/>
      <c r="R972" s="209"/>
    </row>
    <row r="973" spans="6:18" ht="15">
      <c r="F973" s="210" t="s">
        <v>167</v>
      </c>
      <c r="G973" s="210">
        <v>2</v>
      </c>
      <c r="H973" s="210" t="s">
        <v>202</v>
      </c>
      <c r="I973" s="210" t="s">
        <v>1645</v>
      </c>
      <c r="J973" s="210">
        <v>205</v>
      </c>
      <c r="K973" s="211" t="s">
        <v>1651</v>
      </c>
      <c r="L973" s="215" t="s">
        <v>1652</v>
      </c>
      <c r="N973" s="209"/>
      <c r="O973" s="209"/>
      <c r="P973" s="209"/>
      <c r="Q973" s="209"/>
      <c r="R973" s="209"/>
    </row>
    <row r="974" spans="6:18" ht="15">
      <c r="F974" s="212" t="s">
        <v>167</v>
      </c>
      <c r="G974" s="212">
        <v>2</v>
      </c>
      <c r="H974" s="212" t="s">
        <v>202</v>
      </c>
      <c r="I974" s="210" t="s">
        <v>1645</v>
      </c>
      <c r="J974" s="212">
        <v>205</v>
      </c>
      <c r="K974" s="213" t="s">
        <v>1653</v>
      </c>
      <c r="L974" s="216" t="s">
        <v>1654</v>
      </c>
      <c r="N974" s="209"/>
      <c r="O974" s="209"/>
      <c r="P974" s="209"/>
      <c r="Q974" s="209"/>
      <c r="R974" s="209"/>
    </row>
    <row r="975" spans="6:18" ht="15">
      <c r="F975" s="210" t="s">
        <v>167</v>
      </c>
      <c r="G975" s="210">
        <v>2</v>
      </c>
      <c r="H975" s="210" t="s">
        <v>202</v>
      </c>
      <c r="I975" s="210" t="s">
        <v>1645</v>
      </c>
      <c r="J975" s="210">
        <v>205</v>
      </c>
      <c r="K975" s="211" t="s">
        <v>626</v>
      </c>
      <c r="L975" s="215" t="s">
        <v>1655</v>
      </c>
      <c r="N975" s="209"/>
      <c r="O975" s="209"/>
      <c r="P975" s="209"/>
      <c r="Q975" s="209"/>
      <c r="R975" s="209"/>
    </row>
    <row r="976" spans="6:18" ht="15">
      <c r="F976" s="212" t="s">
        <v>167</v>
      </c>
      <c r="G976" s="212">
        <v>2</v>
      </c>
      <c r="H976" s="212" t="s">
        <v>202</v>
      </c>
      <c r="I976" s="210" t="s">
        <v>1645</v>
      </c>
      <c r="J976" s="212">
        <v>205</v>
      </c>
      <c r="K976" s="213" t="s">
        <v>319</v>
      </c>
      <c r="L976" s="216" t="s">
        <v>1656</v>
      </c>
      <c r="N976" s="209"/>
      <c r="O976" s="209"/>
      <c r="P976" s="209"/>
      <c r="Q976" s="209"/>
      <c r="R976" s="209"/>
    </row>
    <row r="977" spans="6:18" ht="15">
      <c r="F977" s="212"/>
      <c r="G977" s="212"/>
      <c r="H977" s="212"/>
      <c r="I977" s="210"/>
      <c r="J977" s="212"/>
      <c r="K977" s="213"/>
      <c r="L977" s="216"/>
      <c r="N977" s="209"/>
      <c r="O977" s="209"/>
      <c r="P977" s="209"/>
      <c r="Q977" s="209"/>
      <c r="R977" s="209"/>
    </row>
    <row r="978" spans="6:18" ht="15">
      <c r="F978" s="210" t="s">
        <v>165</v>
      </c>
      <c r="G978" s="210">
        <v>1</v>
      </c>
      <c r="H978" s="210" t="s">
        <v>470</v>
      </c>
      <c r="I978" s="210" t="s">
        <v>1657</v>
      </c>
      <c r="J978" s="210">
        <v>115</v>
      </c>
      <c r="K978" s="211" t="s">
        <v>470</v>
      </c>
      <c r="L978" s="215" t="s">
        <v>1658</v>
      </c>
      <c r="N978" s="209"/>
      <c r="O978" s="209"/>
      <c r="P978" s="209"/>
      <c r="Q978" s="209"/>
      <c r="R978" s="209"/>
    </row>
    <row r="979" spans="6:18" ht="15">
      <c r="F979" s="210" t="s">
        <v>165</v>
      </c>
      <c r="G979" s="210">
        <v>1</v>
      </c>
      <c r="H979" s="210" t="s">
        <v>166</v>
      </c>
      <c r="I979" s="210" t="str">
        <f t="shared" ref="I979:I1005" si="44">MID(H979,1,9)</f>
        <v>Chordeleg</v>
      </c>
      <c r="J979" s="210">
        <v>111</v>
      </c>
      <c r="K979" s="211" t="s">
        <v>1659</v>
      </c>
      <c r="L979" s="215" t="s">
        <v>1660</v>
      </c>
      <c r="N979" s="209"/>
      <c r="O979" s="209"/>
      <c r="P979" s="209"/>
      <c r="Q979" s="209"/>
      <c r="R979" s="209"/>
    </row>
    <row r="980" spans="6:18" ht="15">
      <c r="F980" s="212" t="s">
        <v>165</v>
      </c>
      <c r="G980" s="212">
        <v>1</v>
      </c>
      <c r="H980" s="212" t="s">
        <v>166</v>
      </c>
      <c r="I980" s="210" t="str">
        <f t="shared" si="44"/>
        <v>Chordeleg</v>
      </c>
      <c r="J980" s="212">
        <v>111</v>
      </c>
      <c r="K980" s="213" t="s">
        <v>828</v>
      </c>
      <c r="L980" s="216" t="s">
        <v>1661</v>
      </c>
      <c r="N980" s="209"/>
      <c r="O980" s="209"/>
      <c r="P980" s="209"/>
      <c r="Q980" s="209"/>
      <c r="R980" s="209"/>
    </row>
    <row r="981" spans="6:18" ht="15">
      <c r="F981" s="210" t="s">
        <v>165</v>
      </c>
      <c r="G981" s="210">
        <v>1</v>
      </c>
      <c r="H981" s="210" t="s">
        <v>166</v>
      </c>
      <c r="I981" s="210" t="str">
        <f t="shared" si="44"/>
        <v>Chordeleg</v>
      </c>
      <c r="J981" s="210">
        <v>111</v>
      </c>
      <c r="K981" s="211" t="s">
        <v>1662</v>
      </c>
      <c r="L981" s="215" t="s">
        <v>1663</v>
      </c>
      <c r="N981" s="209"/>
      <c r="O981" s="209"/>
      <c r="P981" s="209"/>
      <c r="Q981" s="209"/>
      <c r="R981" s="209"/>
    </row>
    <row r="982" spans="6:18" ht="15">
      <c r="F982" s="210" t="s">
        <v>165</v>
      </c>
      <c r="G982" s="210">
        <v>1</v>
      </c>
      <c r="H982" s="210" t="s">
        <v>166</v>
      </c>
      <c r="I982" s="210" t="str">
        <f t="shared" si="44"/>
        <v>Chordeleg</v>
      </c>
      <c r="J982" s="210">
        <v>111</v>
      </c>
      <c r="K982" s="211" t="s">
        <v>1664</v>
      </c>
      <c r="L982" s="215" t="s">
        <v>1665</v>
      </c>
      <c r="N982" s="209"/>
      <c r="O982" s="209"/>
      <c r="P982" s="209"/>
      <c r="Q982" s="209"/>
      <c r="R982" s="209"/>
    </row>
    <row r="983" spans="6:18" ht="15">
      <c r="F983" s="212" t="s">
        <v>165</v>
      </c>
      <c r="G983" s="212">
        <v>1</v>
      </c>
      <c r="H983" s="212" t="s">
        <v>166</v>
      </c>
      <c r="I983" s="210" t="str">
        <f t="shared" si="44"/>
        <v>Chordeleg</v>
      </c>
      <c r="J983" s="212">
        <v>111</v>
      </c>
      <c r="K983" s="213" t="s">
        <v>166</v>
      </c>
      <c r="L983" s="216" t="s">
        <v>1666</v>
      </c>
      <c r="N983" s="209"/>
      <c r="O983" s="209"/>
      <c r="P983" s="209"/>
      <c r="Q983" s="209"/>
      <c r="R983" s="209"/>
    </row>
    <row r="984" spans="6:18" ht="15">
      <c r="F984" s="212" t="s">
        <v>165</v>
      </c>
      <c r="G984" s="212">
        <v>1</v>
      </c>
      <c r="H984" s="212" t="s">
        <v>168</v>
      </c>
      <c r="I984" s="210" t="str">
        <f t="shared" si="44"/>
        <v>Cuenca</v>
      </c>
      <c r="J984" s="212">
        <v>101</v>
      </c>
      <c r="K984" s="213" t="s">
        <v>1667</v>
      </c>
      <c r="L984" s="216" t="s">
        <v>1668</v>
      </c>
      <c r="N984" s="209"/>
      <c r="O984" s="209"/>
      <c r="P984" s="209"/>
      <c r="Q984" s="209"/>
      <c r="R984" s="209"/>
    </row>
    <row r="985" spans="6:18" ht="15">
      <c r="F985" s="210" t="s">
        <v>165</v>
      </c>
      <c r="G985" s="210">
        <v>1</v>
      </c>
      <c r="H985" s="210" t="s">
        <v>168</v>
      </c>
      <c r="I985" s="210" t="str">
        <f t="shared" si="44"/>
        <v>Cuenca</v>
      </c>
      <c r="J985" s="210">
        <v>101</v>
      </c>
      <c r="K985" s="211" t="s">
        <v>1669</v>
      </c>
      <c r="L985" s="215" t="s">
        <v>1670</v>
      </c>
      <c r="N985" s="209"/>
      <c r="O985" s="209"/>
      <c r="P985" s="209"/>
      <c r="Q985" s="209"/>
      <c r="R985" s="209"/>
    </row>
    <row r="986" spans="6:18" ht="15">
      <c r="F986" s="212" t="s">
        <v>165</v>
      </c>
      <c r="G986" s="212">
        <v>1</v>
      </c>
      <c r="H986" s="212" t="s">
        <v>168</v>
      </c>
      <c r="I986" s="210" t="str">
        <f t="shared" si="44"/>
        <v>Cuenca</v>
      </c>
      <c r="J986" s="212">
        <v>101</v>
      </c>
      <c r="K986" s="213" t="s">
        <v>1671</v>
      </c>
      <c r="L986" s="216" t="s">
        <v>1672</v>
      </c>
      <c r="N986" s="209"/>
      <c r="O986" s="209"/>
      <c r="P986" s="209"/>
      <c r="Q986" s="209"/>
      <c r="R986" s="209"/>
    </row>
    <row r="987" spans="6:18" ht="15">
      <c r="F987" s="210" t="s">
        <v>165</v>
      </c>
      <c r="G987" s="210">
        <v>1</v>
      </c>
      <c r="H987" s="210" t="s">
        <v>168</v>
      </c>
      <c r="I987" s="210" t="str">
        <f t="shared" si="44"/>
        <v>Cuenca</v>
      </c>
      <c r="J987" s="210">
        <v>101</v>
      </c>
      <c r="K987" s="211" t="s">
        <v>1673</v>
      </c>
      <c r="L987" s="215" t="s">
        <v>1674</v>
      </c>
      <c r="N987" s="209"/>
      <c r="O987" s="209"/>
      <c r="P987" s="209"/>
      <c r="Q987" s="209"/>
      <c r="R987" s="209"/>
    </row>
    <row r="988" spans="6:18" ht="15">
      <c r="F988" s="212" t="s">
        <v>165</v>
      </c>
      <c r="G988" s="212">
        <v>1</v>
      </c>
      <c r="H988" s="212" t="s">
        <v>168</v>
      </c>
      <c r="I988" s="210" t="str">
        <f t="shared" si="44"/>
        <v>Cuenca</v>
      </c>
      <c r="J988" s="212">
        <v>101</v>
      </c>
      <c r="K988" s="213" t="s">
        <v>1675</v>
      </c>
      <c r="L988" s="216" t="s">
        <v>1676</v>
      </c>
      <c r="N988" s="209"/>
      <c r="O988" s="209"/>
      <c r="P988" s="209"/>
      <c r="Q988" s="209"/>
      <c r="R988" s="209"/>
    </row>
    <row r="989" spans="6:18" ht="15">
      <c r="F989" s="210" t="s">
        <v>165</v>
      </c>
      <c r="G989" s="210">
        <v>1</v>
      </c>
      <c r="H989" s="210" t="s">
        <v>168</v>
      </c>
      <c r="I989" s="210" t="str">
        <f t="shared" si="44"/>
        <v>Cuenca</v>
      </c>
      <c r="J989" s="210">
        <v>101</v>
      </c>
      <c r="K989" s="211" t="s">
        <v>1677</v>
      </c>
      <c r="L989" s="215" t="s">
        <v>1678</v>
      </c>
      <c r="N989" s="209"/>
      <c r="O989" s="209"/>
      <c r="P989" s="209"/>
      <c r="Q989" s="209"/>
      <c r="R989" s="209"/>
    </row>
    <row r="990" spans="6:18" ht="15">
      <c r="F990" s="212" t="s">
        <v>165</v>
      </c>
      <c r="G990" s="212">
        <v>1</v>
      </c>
      <c r="H990" s="212" t="s">
        <v>168</v>
      </c>
      <c r="I990" s="210" t="str">
        <f t="shared" si="44"/>
        <v>Cuenca</v>
      </c>
      <c r="J990" s="212">
        <v>101</v>
      </c>
      <c r="K990" s="213" t="s">
        <v>1679</v>
      </c>
      <c r="L990" s="216" t="s">
        <v>1680</v>
      </c>
      <c r="N990" s="209"/>
      <c r="O990" s="209"/>
      <c r="P990" s="209"/>
      <c r="Q990" s="209"/>
      <c r="R990" s="209"/>
    </row>
    <row r="991" spans="6:18" ht="15">
      <c r="F991" s="210" t="s">
        <v>165</v>
      </c>
      <c r="G991" s="210">
        <v>1</v>
      </c>
      <c r="H991" s="210" t="s">
        <v>168</v>
      </c>
      <c r="I991" s="210" t="str">
        <f t="shared" si="44"/>
        <v>Cuenca</v>
      </c>
      <c r="J991" s="210">
        <v>101</v>
      </c>
      <c r="K991" s="211" t="s">
        <v>1681</v>
      </c>
      <c r="L991" s="215" t="s">
        <v>1682</v>
      </c>
      <c r="N991" s="209"/>
      <c r="O991" s="209"/>
      <c r="P991" s="209"/>
      <c r="Q991" s="209"/>
      <c r="R991" s="209"/>
    </row>
    <row r="992" spans="6:18" ht="15">
      <c r="F992" s="212" t="s">
        <v>165</v>
      </c>
      <c r="G992" s="212">
        <v>1</v>
      </c>
      <c r="H992" s="212" t="s">
        <v>168</v>
      </c>
      <c r="I992" s="210" t="str">
        <f t="shared" si="44"/>
        <v>Cuenca</v>
      </c>
      <c r="J992" s="212">
        <v>101</v>
      </c>
      <c r="K992" s="213" t="s">
        <v>1683</v>
      </c>
      <c r="L992" s="216" t="s">
        <v>1684</v>
      </c>
      <c r="N992" s="209"/>
      <c r="O992" s="209"/>
      <c r="P992" s="209"/>
      <c r="Q992" s="209"/>
      <c r="R992" s="209"/>
    </row>
    <row r="993" spans="6:18" ht="15">
      <c r="F993" s="210" t="s">
        <v>165</v>
      </c>
      <c r="G993" s="210">
        <v>1</v>
      </c>
      <c r="H993" s="210" t="s">
        <v>168</v>
      </c>
      <c r="I993" s="210" t="str">
        <f t="shared" si="44"/>
        <v>Cuenca</v>
      </c>
      <c r="J993" s="210">
        <v>101</v>
      </c>
      <c r="K993" s="211" t="s">
        <v>1685</v>
      </c>
      <c r="L993" s="215" t="s">
        <v>1686</v>
      </c>
      <c r="N993" s="209"/>
      <c r="O993" s="209"/>
      <c r="P993" s="209"/>
      <c r="Q993" s="209"/>
      <c r="R993" s="209"/>
    </row>
    <row r="994" spans="6:18" ht="15">
      <c r="F994" s="212" t="s">
        <v>165</v>
      </c>
      <c r="G994" s="212">
        <v>1</v>
      </c>
      <c r="H994" s="212" t="s">
        <v>168</v>
      </c>
      <c r="I994" s="210" t="str">
        <f t="shared" si="44"/>
        <v>Cuenca</v>
      </c>
      <c r="J994" s="212">
        <v>101</v>
      </c>
      <c r="K994" s="213" t="s">
        <v>685</v>
      </c>
      <c r="L994" s="216" t="s">
        <v>1687</v>
      </c>
      <c r="N994" s="209"/>
      <c r="O994" s="209"/>
      <c r="P994" s="209"/>
      <c r="Q994" s="209"/>
      <c r="R994" s="209"/>
    </row>
    <row r="995" spans="6:18" ht="15">
      <c r="F995" s="210" t="s">
        <v>165</v>
      </c>
      <c r="G995" s="210">
        <v>1</v>
      </c>
      <c r="H995" s="210" t="s">
        <v>168</v>
      </c>
      <c r="I995" s="210" t="str">
        <f t="shared" si="44"/>
        <v>Cuenca</v>
      </c>
      <c r="J995" s="210">
        <v>101</v>
      </c>
      <c r="K995" s="211" t="s">
        <v>1226</v>
      </c>
      <c r="L995" s="215" t="s">
        <v>1688</v>
      </c>
      <c r="N995" s="209"/>
      <c r="O995" s="209"/>
      <c r="P995" s="209"/>
      <c r="Q995" s="209"/>
      <c r="R995" s="209"/>
    </row>
    <row r="996" spans="6:18" ht="15">
      <c r="F996" s="212" t="s">
        <v>165</v>
      </c>
      <c r="G996" s="212">
        <v>1</v>
      </c>
      <c r="H996" s="212" t="s">
        <v>168</v>
      </c>
      <c r="I996" s="210" t="str">
        <f t="shared" si="44"/>
        <v>Cuenca</v>
      </c>
      <c r="J996" s="212">
        <v>101</v>
      </c>
      <c r="K996" s="213" t="s">
        <v>1689</v>
      </c>
      <c r="L996" s="216" t="s">
        <v>1690</v>
      </c>
      <c r="N996" s="209"/>
      <c r="O996" s="209"/>
      <c r="P996" s="209"/>
      <c r="Q996" s="209"/>
      <c r="R996" s="209"/>
    </row>
    <row r="997" spans="6:18" ht="15">
      <c r="F997" s="210" t="s">
        <v>165</v>
      </c>
      <c r="G997" s="210">
        <v>1</v>
      </c>
      <c r="H997" s="210" t="s">
        <v>168</v>
      </c>
      <c r="I997" s="210" t="str">
        <f t="shared" si="44"/>
        <v>Cuenca</v>
      </c>
      <c r="J997" s="210">
        <v>101</v>
      </c>
      <c r="K997" s="211" t="s">
        <v>818</v>
      </c>
      <c r="L997" s="215" t="s">
        <v>1691</v>
      </c>
      <c r="N997" s="209"/>
      <c r="O997" s="209"/>
      <c r="P997" s="209"/>
      <c r="Q997" s="209"/>
      <c r="R997" s="209"/>
    </row>
    <row r="998" spans="6:18" ht="15">
      <c r="F998" s="212" t="s">
        <v>165</v>
      </c>
      <c r="G998" s="212">
        <v>1</v>
      </c>
      <c r="H998" s="212" t="s">
        <v>168</v>
      </c>
      <c r="I998" s="210" t="str">
        <f t="shared" si="44"/>
        <v>Cuenca</v>
      </c>
      <c r="J998" s="212">
        <v>101</v>
      </c>
      <c r="K998" s="213" t="s">
        <v>1692</v>
      </c>
      <c r="L998" s="216" t="s">
        <v>1693</v>
      </c>
      <c r="N998" s="209"/>
      <c r="O998" s="209"/>
      <c r="P998" s="209"/>
      <c r="Q998" s="209"/>
      <c r="R998" s="209"/>
    </row>
    <row r="999" spans="6:18" ht="15">
      <c r="F999" s="210" t="s">
        <v>165</v>
      </c>
      <c r="G999" s="210">
        <v>1</v>
      </c>
      <c r="H999" s="210" t="s">
        <v>168</v>
      </c>
      <c r="I999" s="210" t="str">
        <f t="shared" si="44"/>
        <v>Cuenca</v>
      </c>
      <c r="J999" s="210">
        <v>101</v>
      </c>
      <c r="K999" s="211" t="s">
        <v>320</v>
      </c>
      <c r="L999" s="215" t="s">
        <v>1694</v>
      </c>
      <c r="N999" s="209"/>
      <c r="O999" s="209"/>
      <c r="P999" s="209"/>
      <c r="Q999" s="209"/>
      <c r="R999" s="209"/>
    </row>
    <row r="1000" spans="6:18" ht="15">
      <c r="F1000" s="212" t="s">
        <v>165</v>
      </c>
      <c r="G1000" s="212">
        <v>1</v>
      </c>
      <c r="H1000" s="212" t="s">
        <v>168</v>
      </c>
      <c r="I1000" s="210" t="str">
        <f t="shared" si="44"/>
        <v>Cuenca</v>
      </c>
      <c r="J1000" s="212">
        <v>101</v>
      </c>
      <c r="K1000" s="213" t="s">
        <v>1695</v>
      </c>
      <c r="L1000" s="216" t="s">
        <v>1696</v>
      </c>
      <c r="N1000" s="209"/>
      <c r="O1000" s="209"/>
      <c r="P1000" s="209"/>
      <c r="Q1000" s="209"/>
      <c r="R1000" s="209"/>
    </row>
    <row r="1001" spans="6:18" ht="15">
      <c r="F1001" s="212" t="s">
        <v>165</v>
      </c>
      <c r="G1001" s="212">
        <v>1</v>
      </c>
      <c r="H1001" s="212" t="s">
        <v>168</v>
      </c>
      <c r="I1001" s="210" t="str">
        <f t="shared" si="44"/>
        <v>Cuenca</v>
      </c>
      <c r="J1001" s="212">
        <v>101</v>
      </c>
      <c r="K1001" s="213" t="s">
        <v>1697</v>
      </c>
      <c r="L1001" s="216" t="s">
        <v>1698</v>
      </c>
      <c r="N1001" s="209"/>
      <c r="O1001" s="209"/>
      <c r="P1001" s="209"/>
      <c r="Q1001" s="209"/>
      <c r="R1001" s="209"/>
    </row>
    <row r="1002" spans="6:18" ht="15">
      <c r="F1002" s="212" t="s">
        <v>165</v>
      </c>
      <c r="G1002" s="212">
        <v>1</v>
      </c>
      <c r="H1002" s="212" t="s">
        <v>168</v>
      </c>
      <c r="I1002" s="210" t="str">
        <f t="shared" si="44"/>
        <v>Cuenca</v>
      </c>
      <c r="J1002" s="212">
        <v>101</v>
      </c>
      <c r="K1002" s="213" t="s">
        <v>1699</v>
      </c>
      <c r="L1002" s="216" t="s">
        <v>1700</v>
      </c>
      <c r="N1002" s="209"/>
      <c r="O1002" s="209"/>
      <c r="P1002" s="209"/>
      <c r="Q1002" s="209"/>
      <c r="R1002" s="209"/>
    </row>
    <row r="1003" spans="6:18" ht="15">
      <c r="F1003" s="210" t="s">
        <v>165</v>
      </c>
      <c r="G1003" s="210">
        <v>1</v>
      </c>
      <c r="H1003" s="210" t="s">
        <v>168</v>
      </c>
      <c r="I1003" s="210" t="str">
        <f t="shared" si="44"/>
        <v>Cuenca</v>
      </c>
      <c r="J1003" s="210">
        <v>101</v>
      </c>
      <c r="K1003" s="211" t="s">
        <v>1701</v>
      </c>
      <c r="L1003" s="215" t="s">
        <v>1702</v>
      </c>
      <c r="N1003" s="209"/>
      <c r="O1003" s="209"/>
      <c r="P1003" s="209"/>
      <c r="Q1003" s="209"/>
      <c r="R1003" s="209"/>
    </row>
    <row r="1004" spans="6:18" ht="15">
      <c r="F1004" s="212" t="s">
        <v>165</v>
      </c>
      <c r="G1004" s="212">
        <v>1</v>
      </c>
      <c r="H1004" s="212" t="s">
        <v>168</v>
      </c>
      <c r="I1004" s="210" t="str">
        <f t="shared" si="44"/>
        <v>Cuenca</v>
      </c>
      <c r="J1004" s="212">
        <v>101</v>
      </c>
      <c r="K1004" s="213" t="s">
        <v>1703</v>
      </c>
      <c r="L1004" s="216" t="s">
        <v>1704</v>
      </c>
      <c r="N1004" s="209"/>
      <c r="O1004" s="209"/>
      <c r="P1004" s="209"/>
      <c r="Q1004" s="209"/>
      <c r="R1004" s="209"/>
    </row>
    <row r="1005" spans="6:18" ht="15">
      <c r="F1005" s="212" t="s">
        <v>165</v>
      </c>
      <c r="G1005" s="212">
        <v>1</v>
      </c>
      <c r="H1005" s="212" t="s">
        <v>168</v>
      </c>
      <c r="I1005" s="210" t="str">
        <f t="shared" si="44"/>
        <v>Cuenca</v>
      </c>
      <c r="J1005" s="212">
        <v>101</v>
      </c>
      <c r="K1005" s="213" t="s">
        <v>168</v>
      </c>
      <c r="L1005" s="216" t="s">
        <v>1705</v>
      </c>
      <c r="N1005" s="209"/>
      <c r="O1005" s="209"/>
      <c r="P1005" s="209"/>
      <c r="Q1005" s="209"/>
      <c r="R1005" s="209"/>
    </row>
    <row r="1006" spans="6:18" ht="15">
      <c r="F1006" s="210" t="s">
        <v>165</v>
      </c>
      <c r="G1006" s="210">
        <v>1</v>
      </c>
      <c r="H1006" s="210" t="s">
        <v>170</v>
      </c>
      <c r="I1006" s="210" t="s">
        <v>1706</v>
      </c>
      <c r="J1006" s="210">
        <v>112</v>
      </c>
      <c r="K1006" s="211" t="s">
        <v>319</v>
      </c>
      <c r="L1006" s="215" t="s">
        <v>1707</v>
      </c>
      <c r="N1006" s="209"/>
      <c r="O1006" s="209"/>
      <c r="P1006" s="209"/>
      <c r="Q1006" s="209"/>
      <c r="R1006" s="209"/>
    </row>
    <row r="1007" spans="6:18" ht="15">
      <c r="F1007" s="210" t="s">
        <v>165</v>
      </c>
      <c r="G1007" s="210">
        <v>1</v>
      </c>
      <c r="H1007" s="210" t="s">
        <v>170</v>
      </c>
      <c r="I1007" s="210" t="s">
        <v>1706</v>
      </c>
      <c r="J1007" s="210">
        <v>112</v>
      </c>
      <c r="K1007" s="211" t="s">
        <v>170</v>
      </c>
      <c r="L1007" s="215" t="s">
        <v>1708</v>
      </c>
      <c r="N1007" s="209"/>
      <c r="O1007" s="209"/>
      <c r="P1007" s="209"/>
      <c r="Q1007" s="209"/>
      <c r="R1007" s="209"/>
    </row>
    <row r="1008" spans="6:18" ht="15">
      <c r="F1008" s="210" t="s">
        <v>165</v>
      </c>
      <c r="G1008" s="210">
        <v>1</v>
      </c>
      <c r="H1008" s="210" t="s">
        <v>172</v>
      </c>
      <c r="I1008" s="210" t="str">
        <f>MID(H1008,1,9)</f>
        <v>Girón</v>
      </c>
      <c r="J1008" s="210">
        <v>102</v>
      </c>
      <c r="K1008" s="211" t="s">
        <v>1709</v>
      </c>
      <c r="L1008" s="215" t="s">
        <v>1710</v>
      </c>
      <c r="N1008" s="209"/>
      <c r="O1008" s="209"/>
      <c r="P1008" s="209"/>
      <c r="Q1008" s="209"/>
      <c r="R1008" s="209"/>
    </row>
    <row r="1009" spans="6:18" ht="15">
      <c r="F1009" s="212" t="s">
        <v>165</v>
      </c>
      <c r="G1009" s="212">
        <v>1</v>
      </c>
      <c r="H1009" s="212" t="s">
        <v>172</v>
      </c>
      <c r="I1009" s="210" t="str">
        <f>MID(H1009,1,9)</f>
        <v>Girón</v>
      </c>
      <c r="J1009" s="212">
        <v>102</v>
      </c>
      <c r="K1009" s="213" t="s">
        <v>1711</v>
      </c>
      <c r="L1009" s="216" t="s">
        <v>1712</v>
      </c>
      <c r="N1009" s="209"/>
      <c r="O1009" s="209"/>
      <c r="P1009" s="209"/>
      <c r="Q1009" s="209"/>
      <c r="R1009" s="209"/>
    </row>
    <row r="1010" spans="6:18" ht="15">
      <c r="F1010" s="212" t="s">
        <v>165</v>
      </c>
      <c r="G1010" s="212">
        <v>1</v>
      </c>
      <c r="H1010" s="212" t="s">
        <v>172</v>
      </c>
      <c r="I1010" s="210" t="str">
        <f>MID(H1010,1,9)</f>
        <v>Girón</v>
      </c>
      <c r="J1010" s="212">
        <v>102</v>
      </c>
      <c r="K1010" s="213" t="s">
        <v>172</v>
      </c>
      <c r="L1010" s="216" t="s">
        <v>1713</v>
      </c>
      <c r="N1010" s="209"/>
      <c r="O1010" s="209"/>
      <c r="P1010" s="209"/>
      <c r="Q1010" s="209"/>
      <c r="R1010" s="209"/>
    </row>
    <row r="1011" spans="6:18" ht="15">
      <c r="F1011" s="212" t="s">
        <v>165</v>
      </c>
      <c r="G1011" s="212">
        <v>1</v>
      </c>
      <c r="H1011" s="212" t="s">
        <v>174</v>
      </c>
      <c r="I1011" s="210" t="str">
        <f>MID(H1011,1,10)</f>
        <v>Guachapala</v>
      </c>
      <c r="J1011" s="212">
        <v>114</v>
      </c>
      <c r="K1011" s="213" t="s">
        <v>174</v>
      </c>
      <c r="L1011" s="216" t="s">
        <v>1714</v>
      </c>
      <c r="N1011" s="209"/>
      <c r="O1011" s="209"/>
      <c r="P1011" s="209"/>
      <c r="Q1011" s="209"/>
      <c r="R1011" s="209"/>
    </row>
    <row r="1012" spans="6:18" ht="15">
      <c r="F1012" s="212" t="s">
        <v>165</v>
      </c>
      <c r="G1012" s="212">
        <v>1</v>
      </c>
      <c r="H1012" s="212" t="s">
        <v>176</v>
      </c>
      <c r="I1012" s="210" t="str">
        <f t="shared" ref="I1012:I1036" si="45">MID(H1012,1,9)</f>
        <v>Gualaceo</v>
      </c>
      <c r="J1012" s="212">
        <v>103</v>
      </c>
      <c r="K1012" s="213" t="s">
        <v>873</v>
      </c>
      <c r="L1012" s="216" t="s">
        <v>1715</v>
      </c>
      <c r="N1012" s="209"/>
      <c r="O1012" s="209"/>
      <c r="P1012" s="209"/>
      <c r="Q1012" s="209"/>
      <c r="R1012" s="209"/>
    </row>
    <row r="1013" spans="6:18" ht="15">
      <c r="F1013" s="210" t="s">
        <v>165</v>
      </c>
      <c r="G1013" s="210">
        <v>1</v>
      </c>
      <c r="H1013" s="210" t="s">
        <v>176</v>
      </c>
      <c r="I1013" s="210" t="str">
        <f t="shared" si="45"/>
        <v>Gualaceo</v>
      </c>
      <c r="J1013" s="210">
        <v>103</v>
      </c>
      <c r="K1013" s="211" t="s">
        <v>1716</v>
      </c>
      <c r="L1013" s="215" t="s">
        <v>1717</v>
      </c>
      <c r="N1013" s="209"/>
      <c r="O1013" s="209"/>
      <c r="P1013" s="209"/>
      <c r="Q1013" s="209"/>
      <c r="R1013" s="209"/>
    </row>
    <row r="1014" spans="6:18" ht="15">
      <c r="F1014" s="212" t="s">
        <v>165</v>
      </c>
      <c r="G1014" s="212">
        <v>1</v>
      </c>
      <c r="H1014" s="212" t="s">
        <v>176</v>
      </c>
      <c r="I1014" s="210" t="str">
        <f t="shared" si="45"/>
        <v>Gualaceo</v>
      </c>
      <c r="J1014" s="212">
        <v>103</v>
      </c>
      <c r="K1014" s="213" t="s">
        <v>1718</v>
      </c>
      <c r="L1014" s="216" t="s">
        <v>1719</v>
      </c>
      <c r="N1014" s="209"/>
      <c r="O1014" s="209"/>
      <c r="P1014" s="209"/>
      <c r="Q1014" s="209"/>
      <c r="R1014" s="209"/>
    </row>
    <row r="1015" spans="6:18" ht="15">
      <c r="F1015" s="210" t="s">
        <v>165</v>
      </c>
      <c r="G1015" s="210">
        <v>1</v>
      </c>
      <c r="H1015" s="210" t="s">
        <v>176</v>
      </c>
      <c r="I1015" s="210" t="str">
        <f t="shared" si="45"/>
        <v>Gualaceo</v>
      </c>
      <c r="J1015" s="210">
        <v>103</v>
      </c>
      <c r="K1015" s="211" t="s">
        <v>1720</v>
      </c>
      <c r="L1015" s="215" t="s">
        <v>1721</v>
      </c>
      <c r="N1015" s="209"/>
      <c r="O1015" s="209"/>
      <c r="P1015" s="209"/>
      <c r="Q1015" s="209"/>
      <c r="R1015" s="209"/>
    </row>
    <row r="1016" spans="6:18" ht="15">
      <c r="F1016" s="212" t="s">
        <v>165</v>
      </c>
      <c r="G1016" s="212">
        <v>1</v>
      </c>
      <c r="H1016" s="212" t="s">
        <v>176</v>
      </c>
      <c r="I1016" s="210" t="str">
        <f t="shared" si="45"/>
        <v>Gualaceo</v>
      </c>
      <c r="J1016" s="212">
        <v>103</v>
      </c>
      <c r="K1016" s="213" t="s">
        <v>1722</v>
      </c>
      <c r="L1016" s="216" t="s">
        <v>1723</v>
      </c>
      <c r="N1016" s="209"/>
      <c r="O1016" s="209"/>
      <c r="P1016" s="209"/>
      <c r="Q1016" s="209"/>
      <c r="R1016" s="209"/>
    </row>
    <row r="1017" spans="6:18" ht="15">
      <c r="F1017" s="210" t="s">
        <v>165</v>
      </c>
      <c r="G1017" s="210">
        <v>1</v>
      </c>
      <c r="H1017" s="210" t="s">
        <v>176</v>
      </c>
      <c r="I1017" s="210" t="str">
        <f t="shared" si="45"/>
        <v>Gualaceo</v>
      </c>
      <c r="J1017" s="210">
        <v>103</v>
      </c>
      <c r="K1017" s="211" t="s">
        <v>176</v>
      </c>
      <c r="L1017" s="215" t="s">
        <v>1724</v>
      </c>
      <c r="N1017" s="209"/>
      <c r="O1017" s="209"/>
      <c r="P1017" s="209"/>
      <c r="Q1017" s="209"/>
      <c r="R1017" s="209"/>
    </row>
    <row r="1018" spans="6:18" ht="15">
      <c r="F1018" s="212" t="s">
        <v>165</v>
      </c>
      <c r="G1018" s="212">
        <v>1</v>
      </c>
      <c r="H1018" s="212" t="s">
        <v>176</v>
      </c>
      <c r="I1018" s="210" t="str">
        <f t="shared" si="45"/>
        <v>Gualaceo</v>
      </c>
      <c r="J1018" s="212">
        <v>103</v>
      </c>
      <c r="K1018" s="213" t="s">
        <v>1725</v>
      </c>
      <c r="L1018" s="216" t="s">
        <v>1726</v>
      </c>
      <c r="N1018" s="209"/>
      <c r="O1018" s="209"/>
      <c r="P1018" s="209"/>
      <c r="Q1018" s="209"/>
      <c r="R1018" s="209"/>
    </row>
    <row r="1019" spans="6:18" ht="15">
      <c r="F1019" s="210" t="s">
        <v>165</v>
      </c>
      <c r="G1019" s="210">
        <v>1</v>
      </c>
      <c r="H1019" s="210" t="s">
        <v>176</v>
      </c>
      <c r="I1019" s="210" t="str">
        <f t="shared" si="45"/>
        <v>Gualaceo</v>
      </c>
      <c r="J1019" s="210">
        <v>103</v>
      </c>
      <c r="K1019" s="211" t="s">
        <v>1727</v>
      </c>
      <c r="L1019" s="215" t="s">
        <v>1728</v>
      </c>
      <c r="N1019" s="209"/>
      <c r="O1019" s="209"/>
      <c r="P1019" s="209"/>
      <c r="Q1019" s="209"/>
      <c r="R1019" s="209"/>
    </row>
    <row r="1020" spans="6:18" ht="15">
      <c r="F1020" s="212" t="s">
        <v>165</v>
      </c>
      <c r="G1020" s="212">
        <v>1</v>
      </c>
      <c r="H1020" s="212" t="s">
        <v>176</v>
      </c>
      <c r="I1020" s="210" t="str">
        <f t="shared" si="45"/>
        <v>Gualaceo</v>
      </c>
      <c r="J1020" s="212">
        <v>103</v>
      </c>
      <c r="K1020" s="213" t="s">
        <v>1729</v>
      </c>
      <c r="L1020" s="216" t="s">
        <v>1730</v>
      </c>
      <c r="N1020" s="209"/>
      <c r="O1020" s="209"/>
      <c r="P1020" s="209"/>
      <c r="Q1020" s="209"/>
      <c r="R1020" s="209"/>
    </row>
    <row r="1021" spans="6:18" ht="15">
      <c r="F1021" s="210" t="s">
        <v>165</v>
      </c>
      <c r="G1021" s="210">
        <v>1</v>
      </c>
      <c r="H1021" s="210" t="s">
        <v>178</v>
      </c>
      <c r="I1021" s="210" t="str">
        <f t="shared" si="45"/>
        <v>Nabón</v>
      </c>
      <c r="J1021" s="210">
        <v>104</v>
      </c>
      <c r="K1021" s="211" t="s">
        <v>178</v>
      </c>
      <c r="L1021" s="215" t="s">
        <v>1731</v>
      </c>
      <c r="N1021" s="209"/>
      <c r="O1021" s="209"/>
      <c r="P1021" s="209"/>
      <c r="Q1021" s="209"/>
      <c r="R1021" s="209"/>
    </row>
    <row r="1022" spans="6:18" ht="15">
      <c r="F1022" s="210" t="s">
        <v>165</v>
      </c>
      <c r="G1022" s="210">
        <v>1</v>
      </c>
      <c r="H1022" s="210" t="s">
        <v>178</v>
      </c>
      <c r="I1022" s="210" t="str">
        <f t="shared" si="45"/>
        <v>Nabón</v>
      </c>
      <c r="J1022" s="210">
        <v>104</v>
      </c>
      <c r="K1022" s="211" t="s">
        <v>1732</v>
      </c>
      <c r="L1022" s="215" t="s">
        <v>1733</v>
      </c>
      <c r="N1022" s="209"/>
      <c r="O1022" s="209"/>
      <c r="P1022" s="209"/>
      <c r="Q1022" s="209"/>
      <c r="R1022" s="209"/>
    </row>
    <row r="1023" spans="6:18" ht="15">
      <c r="F1023" s="210" t="s">
        <v>165</v>
      </c>
      <c r="G1023" s="210">
        <v>1</v>
      </c>
      <c r="H1023" s="210" t="s">
        <v>178</v>
      </c>
      <c r="I1023" s="210" t="str">
        <f t="shared" si="45"/>
        <v>Nabón</v>
      </c>
      <c r="J1023" s="210">
        <v>104</v>
      </c>
      <c r="K1023" s="211" t="s">
        <v>1734</v>
      </c>
      <c r="L1023" s="215" t="s">
        <v>1735</v>
      </c>
      <c r="N1023" s="209"/>
      <c r="O1023" s="209"/>
      <c r="P1023" s="209"/>
      <c r="Q1023" s="209"/>
      <c r="R1023" s="209"/>
    </row>
    <row r="1024" spans="6:18" ht="15">
      <c r="F1024" s="212" t="s">
        <v>165</v>
      </c>
      <c r="G1024" s="212">
        <v>1</v>
      </c>
      <c r="H1024" s="212" t="s">
        <v>178</v>
      </c>
      <c r="I1024" s="210" t="str">
        <f t="shared" si="45"/>
        <v>Nabón</v>
      </c>
      <c r="J1024" s="212">
        <v>104</v>
      </c>
      <c r="K1024" s="213" t="s">
        <v>1736</v>
      </c>
      <c r="L1024" s="216" t="s">
        <v>1737</v>
      </c>
      <c r="N1024" s="209"/>
      <c r="O1024" s="209"/>
      <c r="P1024" s="209"/>
      <c r="Q1024" s="209"/>
      <c r="R1024" s="209"/>
    </row>
    <row r="1025" spans="6:18" ht="15">
      <c r="F1025" s="210" t="s">
        <v>165</v>
      </c>
      <c r="G1025" s="210">
        <v>1</v>
      </c>
      <c r="H1025" s="210" t="s">
        <v>479</v>
      </c>
      <c r="I1025" s="210" t="str">
        <f t="shared" si="45"/>
        <v>Oña</v>
      </c>
      <c r="J1025" s="210">
        <v>110</v>
      </c>
      <c r="K1025" s="211" t="s">
        <v>1738</v>
      </c>
      <c r="L1025" s="215" t="s">
        <v>1739</v>
      </c>
      <c r="N1025" s="209"/>
      <c r="O1025" s="209"/>
      <c r="P1025" s="209"/>
      <c r="Q1025" s="209"/>
      <c r="R1025" s="209"/>
    </row>
    <row r="1026" spans="6:18" ht="15">
      <c r="F1026" s="212" t="s">
        <v>165</v>
      </c>
      <c r="G1026" s="212">
        <v>1</v>
      </c>
      <c r="H1026" s="210" t="s">
        <v>479</v>
      </c>
      <c r="I1026" s="210" t="str">
        <f t="shared" si="45"/>
        <v>Oña</v>
      </c>
      <c r="J1026" s="212">
        <v>110</v>
      </c>
      <c r="K1026" s="213" t="s">
        <v>1740</v>
      </c>
      <c r="L1026" s="216" t="s">
        <v>1741</v>
      </c>
      <c r="N1026" s="209"/>
      <c r="O1026" s="209"/>
      <c r="P1026" s="209"/>
      <c r="Q1026" s="209"/>
      <c r="R1026" s="209"/>
    </row>
    <row r="1027" spans="6:18" ht="15">
      <c r="F1027" s="212" t="s">
        <v>165</v>
      </c>
      <c r="G1027" s="212">
        <v>1</v>
      </c>
      <c r="H1027" s="212" t="s">
        <v>181</v>
      </c>
      <c r="I1027" s="210" t="str">
        <f t="shared" si="45"/>
        <v>Paute</v>
      </c>
      <c r="J1027" s="212">
        <v>105</v>
      </c>
      <c r="K1027" s="213" t="s">
        <v>181</v>
      </c>
      <c r="L1027" s="216" t="s">
        <v>1742</v>
      </c>
      <c r="N1027" s="209"/>
      <c r="O1027" s="209"/>
      <c r="P1027" s="209"/>
      <c r="Q1027" s="209"/>
      <c r="R1027" s="209"/>
    </row>
    <row r="1028" spans="6:18" ht="15">
      <c r="F1028" s="210" t="s">
        <v>165</v>
      </c>
      <c r="G1028" s="210">
        <v>1</v>
      </c>
      <c r="H1028" s="210" t="s">
        <v>181</v>
      </c>
      <c r="I1028" s="210" t="str">
        <f t="shared" si="45"/>
        <v>Paute</v>
      </c>
      <c r="J1028" s="210">
        <v>105</v>
      </c>
      <c r="K1028" s="211" t="s">
        <v>1743</v>
      </c>
      <c r="L1028" s="215" t="s">
        <v>1744</v>
      </c>
      <c r="N1028" s="209"/>
      <c r="O1028" s="209"/>
      <c r="P1028" s="209"/>
      <c r="Q1028" s="209"/>
      <c r="R1028" s="209"/>
    </row>
    <row r="1029" spans="6:18" ht="15">
      <c r="F1029" s="210" t="s">
        <v>165</v>
      </c>
      <c r="G1029" s="210">
        <v>1</v>
      </c>
      <c r="H1029" s="210" t="s">
        <v>181</v>
      </c>
      <c r="I1029" s="210" t="str">
        <f t="shared" si="45"/>
        <v>Paute</v>
      </c>
      <c r="J1029" s="210">
        <v>105</v>
      </c>
      <c r="K1029" s="211" t="s">
        <v>1745</v>
      </c>
      <c r="L1029" s="215" t="s">
        <v>1746</v>
      </c>
      <c r="N1029" s="209"/>
      <c r="O1029" s="209"/>
      <c r="P1029" s="209"/>
      <c r="Q1029" s="209"/>
      <c r="R1029" s="209"/>
    </row>
    <row r="1030" spans="6:18" ht="15">
      <c r="F1030" s="212" t="s">
        <v>165</v>
      </c>
      <c r="G1030" s="212">
        <v>1</v>
      </c>
      <c r="H1030" s="212" t="s">
        <v>181</v>
      </c>
      <c r="I1030" s="210" t="str">
        <f t="shared" si="45"/>
        <v>Paute</v>
      </c>
      <c r="J1030" s="212">
        <v>105</v>
      </c>
      <c r="K1030" s="213" t="s">
        <v>1747</v>
      </c>
      <c r="L1030" s="216" t="s">
        <v>1748</v>
      </c>
      <c r="N1030" s="209"/>
      <c r="O1030" s="209"/>
      <c r="P1030" s="209"/>
      <c r="Q1030" s="209"/>
      <c r="R1030" s="209"/>
    </row>
    <row r="1031" spans="6:18" ht="15">
      <c r="F1031" s="212" t="s">
        <v>165</v>
      </c>
      <c r="G1031" s="212">
        <v>1</v>
      </c>
      <c r="H1031" s="212" t="s">
        <v>181</v>
      </c>
      <c r="I1031" s="210" t="str">
        <f t="shared" si="45"/>
        <v>Paute</v>
      </c>
      <c r="J1031" s="212">
        <v>105</v>
      </c>
      <c r="K1031" s="213" t="s">
        <v>1749</v>
      </c>
      <c r="L1031" s="216" t="s">
        <v>1750</v>
      </c>
      <c r="N1031" s="209"/>
      <c r="O1031" s="209"/>
      <c r="P1031" s="209"/>
      <c r="Q1031" s="209"/>
      <c r="R1031" s="209"/>
    </row>
    <row r="1032" spans="6:18" ht="15">
      <c r="F1032" s="210" t="s">
        <v>165</v>
      </c>
      <c r="G1032" s="210">
        <v>1</v>
      </c>
      <c r="H1032" s="210" t="s">
        <v>181</v>
      </c>
      <c r="I1032" s="210" t="str">
        <f t="shared" si="45"/>
        <v>Paute</v>
      </c>
      <c r="J1032" s="210">
        <v>105</v>
      </c>
      <c r="K1032" s="211" t="s">
        <v>1751</v>
      </c>
      <c r="L1032" s="215" t="s">
        <v>1752</v>
      </c>
      <c r="N1032" s="209"/>
      <c r="O1032" s="209"/>
      <c r="P1032" s="209"/>
      <c r="Q1032" s="209"/>
      <c r="R1032" s="209"/>
    </row>
    <row r="1033" spans="6:18" ht="15">
      <c r="F1033" s="212" t="s">
        <v>165</v>
      </c>
      <c r="G1033" s="212">
        <v>1</v>
      </c>
      <c r="H1033" s="212" t="s">
        <v>181</v>
      </c>
      <c r="I1033" s="210" t="str">
        <f t="shared" si="45"/>
        <v>Paute</v>
      </c>
      <c r="J1033" s="212">
        <v>105</v>
      </c>
      <c r="K1033" s="213" t="s">
        <v>1753</v>
      </c>
      <c r="L1033" s="216" t="s">
        <v>1754</v>
      </c>
      <c r="N1033" s="209"/>
      <c r="O1033" s="209"/>
      <c r="P1033" s="209"/>
      <c r="Q1033" s="209"/>
      <c r="R1033" s="209"/>
    </row>
    <row r="1034" spans="6:18" ht="15">
      <c r="F1034" s="210" t="s">
        <v>165</v>
      </c>
      <c r="G1034" s="210">
        <v>1</v>
      </c>
      <c r="H1034" s="210" t="s">
        <v>181</v>
      </c>
      <c r="I1034" s="210" t="str">
        <f t="shared" si="45"/>
        <v>Paute</v>
      </c>
      <c r="J1034" s="210">
        <v>105</v>
      </c>
      <c r="K1034" s="211" t="s">
        <v>1755</v>
      </c>
      <c r="L1034" s="215" t="s">
        <v>1756</v>
      </c>
      <c r="N1034" s="209"/>
      <c r="O1034" s="209"/>
      <c r="P1034" s="209"/>
      <c r="Q1034" s="209"/>
      <c r="R1034" s="209"/>
    </row>
    <row r="1035" spans="6:18" ht="15">
      <c r="F1035" s="210" t="s">
        <v>165</v>
      </c>
      <c r="G1035" s="210">
        <v>1</v>
      </c>
      <c r="H1035" s="210" t="s">
        <v>184</v>
      </c>
      <c r="I1035" s="210" t="str">
        <f t="shared" si="45"/>
        <v>Pucará</v>
      </c>
      <c r="J1035" s="210">
        <v>106</v>
      </c>
      <c r="K1035" s="211" t="s">
        <v>1757</v>
      </c>
      <c r="L1035" s="215" t="s">
        <v>1758</v>
      </c>
      <c r="N1035" s="209"/>
      <c r="O1035" s="209"/>
      <c r="P1035" s="209"/>
      <c r="Q1035" s="209"/>
      <c r="R1035" s="209"/>
    </row>
    <row r="1036" spans="6:18" ht="15">
      <c r="F1036" s="210" t="s">
        <v>165</v>
      </c>
      <c r="G1036" s="210">
        <v>1</v>
      </c>
      <c r="H1036" s="210" t="s">
        <v>184</v>
      </c>
      <c r="I1036" s="210" t="str">
        <f t="shared" si="45"/>
        <v>Pucará</v>
      </c>
      <c r="J1036" s="210">
        <v>106</v>
      </c>
      <c r="K1036" s="211" t="s">
        <v>184</v>
      </c>
      <c r="L1036" s="215" t="s">
        <v>1759</v>
      </c>
      <c r="N1036" s="209"/>
      <c r="O1036" s="209"/>
      <c r="P1036" s="209"/>
      <c r="Q1036" s="209"/>
      <c r="R1036" s="209"/>
    </row>
    <row r="1037" spans="6:18" ht="15">
      <c r="F1037" s="212" t="s">
        <v>165</v>
      </c>
      <c r="G1037" s="212">
        <v>1</v>
      </c>
      <c r="H1037" s="212" t="s">
        <v>186</v>
      </c>
      <c r="I1037" s="210" t="s">
        <v>1760</v>
      </c>
      <c r="J1037" s="212">
        <v>107</v>
      </c>
      <c r="K1037" s="213" t="s">
        <v>1761</v>
      </c>
      <c r="L1037" s="216" t="s">
        <v>1762</v>
      </c>
      <c r="N1037" s="209"/>
      <c r="O1037" s="209"/>
      <c r="P1037" s="209"/>
      <c r="Q1037" s="209"/>
      <c r="R1037" s="209"/>
    </row>
    <row r="1038" spans="6:18" ht="15">
      <c r="F1038" s="210" t="s">
        <v>165</v>
      </c>
      <c r="G1038" s="210">
        <v>1</v>
      </c>
      <c r="H1038" s="210" t="s">
        <v>186</v>
      </c>
      <c r="I1038" s="210" t="s">
        <v>1760</v>
      </c>
      <c r="J1038" s="210">
        <v>107</v>
      </c>
      <c r="K1038" s="211" t="s">
        <v>186</v>
      </c>
      <c r="L1038" s="215" t="s">
        <v>1763</v>
      </c>
      <c r="N1038" s="209"/>
      <c r="O1038" s="209"/>
      <c r="P1038" s="209"/>
      <c r="Q1038" s="209"/>
      <c r="R1038" s="209"/>
    </row>
    <row r="1039" spans="6:18" ht="15">
      <c r="F1039" s="210" t="s">
        <v>165</v>
      </c>
      <c r="G1039" s="210">
        <v>1</v>
      </c>
      <c r="H1039" s="210" t="s">
        <v>187</v>
      </c>
      <c r="I1039" s="210" t="s">
        <v>1764</v>
      </c>
      <c r="J1039" s="210">
        <v>108</v>
      </c>
      <c r="K1039" s="211" t="s">
        <v>1765</v>
      </c>
      <c r="L1039" s="215" t="s">
        <v>1766</v>
      </c>
      <c r="N1039" s="209"/>
      <c r="O1039" s="209"/>
      <c r="P1039" s="209"/>
      <c r="Q1039" s="209"/>
      <c r="R1039" s="209"/>
    </row>
    <row r="1040" spans="6:18" ht="15">
      <c r="F1040" s="212" t="s">
        <v>165</v>
      </c>
      <c r="G1040" s="212">
        <v>1</v>
      </c>
      <c r="H1040" s="212" t="s">
        <v>187</v>
      </c>
      <c r="I1040" s="210" t="s">
        <v>1764</v>
      </c>
      <c r="J1040" s="212">
        <v>108</v>
      </c>
      <c r="K1040" s="213" t="s">
        <v>1767</v>
      </c>
      <c r="L1040" s="216" t="s">
        <v>1768</v>
      </c>
      <c r="N1040" s="209"/>
      <c r="O1040" s="209"/>
      <c r="P1040" s="209"/>
      <c r="Q1040" s="209"/>
      <c r="R1040" s="209"/>
    </row>
    <row r="1041" spans="6:18" ht="15">
      <c r="F1041" s="210" t="s">
        <v>165</v>
      </c>
      <c r="G1041" s="210">
        <v>1</v>
      </c>
      <c r="H1041" s="210" t="s">
        <v>187</v>
      </c>
      <c r="I1041" s="210" t="s">
        <v>1764</v>
      </c>
      <c r="J1041" s="210">
        <v>108</v>
      </c>
      <c r="K1041" s="211" t="s">
        <v>1769</v>
      </c>
      <c r="L1041" s="215" t="s">
        <v>1770</v>
      </c>
      <c r="N1041" s="209"/>
      <c r="O1041" s="209"/>
      <c r="P1041" s="209"/>
      <c r="Q1041" s="209"/>
      <c r="R1041" s="209"/>
    </row>
    <row r="1042" spans="6:18" ht="15">
      <c r="F1042" s="212" t="s">
        <v>165</v>
      </c>
      <c r="G1042" s="212">
        <v>1</v>
      </c>
      <c r="H1042" s="212" t="s">
        <v>187</v>
      </c>
      <c r="I1042" s="210" t="s">
        <v>1764</v>
      </c>
      <c r="J1042" s="212">
        <v>108</v>
      </c>
      <c r="K1042" s="213" t="s">
        <v>1771</v>
      </c>
      <c r="L1042" s="216" t="s">
        <v>1772</v>
      </c>
      <c r="N1042" s="209"/>
      <c r="O1042" s="209"/>
      <c r="P1042" s="209"/>
      <c r="Q1042" s="209"/>
      <c r="R1042" s="209"/>
    </row>
    <row r="1043" spans="6:18" ht="15">
      <c r="F1043" s="210" t="s">
        <v>165</v>
      </c>
      <c r="G1043" s="210">
        <v>1</v>
      </c>
      <c r="H1043" s="210" t="s">
        <v>187</v>
      </c>
      <c r="I1043" s="210" t="s">
        <v>1764</v>
      </c>
      <c r="J1043" s="210">
        <v>108</v>
      </c>
      <c r="K1043" s="211" t="s">
        <v>1773</v>
      </c>
      <c r="L1043" s="215" t="s">
        <v>1774</v>
      </c>
      <c r="N1043" s="209"/>
      <c r="O1043" s="209"/>
      <c r="P1043" s="209"/>
      <c r="Q1043" s="209"/>
      <c r="R1043" s="209"/>
    </row>
    <row r="1044" spans="6:18" ht="15">
      <c r="F1044" s="210" t="s">
        <v>165</v>
      </c>
      <c r="G1044" s="210">
        <v>1</v>
      </c>
      <c r="H1044" s="210" t="s">
        <v>189</v>
      </c>
      <c r="I1044" s="210" t="s">
        <v>1775</v>
      </c>
      <c r="J1044" s="210">
        <v>113</v>
      </c>
      <c r="K1044" s="211" t="s">
        <v>1776</v>
      </c>
      <c r="L1044" s="215" t="s">
        <v>1777</v>
      </c>
      <c r="N1044" s="209"/>
      <c r="O1044" s="209"/>
      <c r="P1044" s="209"/>
      <c r="Q1044" s="209"/>
      <c r="R1044" s="209"/>
    </row>
    <row r="1045" spans="6:18" ht="15">
      <c r="F1045" s="212" t="s">
        <v>165</v>
      </c>
      <c r="G1045" s="212">
        <v>1</v>
      </c>
      <c r="H1045" s="210" t="s">
        <v>189</v>
      </c>
      <c r="I1045" s="210" t="s">
        <v>1775</v>
      </c>
      <c r="J1045" s="212">
        <v>113</v>
      </c>
      <c r="K1045" s="213" t="s">
        <v>894</v>
      </c>
      <c r="L1045" s="216" t="s">
        <v>1778</v>
      </c>
      <c r="N1045" s="209"/>
      <c r="O1045" s="209"/>
      <c r="P1045" s="209"/>
      <c r="Q1045" s="209"/>
      <c r="R1045" s="209"/>
    </row>
    <row r="1046" spans="6:18" ht="15">
      <c r="F1046" s="210" t="s">
        <v>165</v>
      </c>
      <c r="G1046" s="210">
        <v>1</v>
      </c>
      <c r="H1046" s="210" t="s">
        <v>189</v>
      </c>
      <c r="I1046" s="210" t="s">
        <v>1775</v>
      </c>
      <c r="J1046" s="210">
        <v>113</v>
      </c>
      <c r="K1046" s="211" t="s">
        <v>1779</v>
      </c>
      <c r="L1046" s="215" t="s">
        <v>1780</v>
      </c>
      <c r="N1046" s="209"/>
      <c r="O1046" s="209"/>
      <c r="P1046" s="209"/>
      <c r="Q1046" s="209"/>
      <c r="R1046" s="209"/>
    </row>
    <row r="1047" spans="6:18" ht="15">
      <c r="F1047" s="212" t="s">
        <v>165</v>
      </c>
      <c r="G1047" s="212">
        <v>1</v>
      </c>
      <c r="H1047" s="212" t="s">
        <v>190</v>
      </c>
      <c r="I1047" s="210" t="str">
        <f t="shared" ref="I1047:I1053" si="46">MID(H1047,1,9)</f>
        <v>Sigsig</v>
      </c>
      <c r="J1047" s="212">
        <v>109</v>
      </c>
      <c r="K1047" s="213" t="s">
        <v>1781</v>
      </c>
      <c r="L1047" s="216" t="s">
        <v>1782</v>
      </c>
      <c r="N1047" s="209"/>
      <c r="O1047" s="209"/>
      <c r="P1047" s="209"/>
      <c r="Q1047" s="209"/>
      <c r="R1047" s="209"/>
    </row>
    <row r="1048" spans="6:18" ht="15">
      <c r="F1048" s="212" t="s">
        <v>165</v>
      </c>
      <c r="G1048" s="212">
        <v>1</v>
      </c>
      <c r="H1048" s="212" t="s">
        <v>190</v>
      </c>
      <c r="I1048" s="210" t="str">
        <f t="shared" si="46"/>
        <v>Sigsig</v>
      </c>
      <c r="J1048" s="212">
        <v>109</v>
      </c>
      <c r="K1048" s="213" t="s">
        <v>1783</v>
      </c>
      <c r="L1048" s="216" t="s">
        <v>1784</v>
      </c>
      <c r="N1048" s="209"/>
      <c r="O1048" s="209"/>
      <c r="P1048" s="209"/>
      <c r="Q1048" s="209"/>
      <c r="R1048" s="209"/>
    </row>
    <row r="1049" spans="6:18" ht="15">
      <c r="F1049" s="212" t="s">
        <v>165</v>
      </c>
      <c r="G1049" s="212">
        <v>1</v>
      </c>
      <c r="H1049" s="212" t="s">
        <v>190</v>
      </c>
      <c r="I1049" s="210" t="str">
        <f t="shared" si="46"/>
        <v>Sigsig</v>
      </c>
      <c r="J1049" s="212">
        <v>109</v>
      </c>
      <c r="K1049" s="213" t="s">
        <v>190</v>
      </c>
      <c r="L1049" s="216" t="s">
        <v>1785</v>
      </c>
      <c r="N1049" s="209"/>
      <c r="O1049" s="209"/>
      <c r="P1049" s="209"/>
      <c r="Q1049" s="209"/>
      <c r="R1049" s="209"/>
    </row>
    <row r="1050" spans="6:18" ht="15">
      <c r="F1050" s="210" t="s">
        <v>165</v>
      </c>
      <c r="G1050" s="210">
        <v>1</v>
      </c>
      <c r="H1050" s="210" t="s">
        <v>190</v>
      </c>
      <c r="I1050" s="210" t="str">
        <f t="shared" si="46"/>
        <v>Sigsig</v>
      </c>
      <c r="J1050" s="210">
        <v>109</v>
      </c>
      <c r="K1050" s="211" t="s">
        <v>1786</v>
      </c>
      <c r="L1050" s="215" t="s">
        <v>1787</v>
      </c>
      <c r="N1050" s="209"/>
      <c r="O1050" s="209"/>
      <c r="P1050" s="209"/>
      <c r="Q1050" s="209"/>
      <c r="R1050" s="209"/>
    </row>
    <row r="1051" spans="6:18" ht="15">
      <c r="F1051" s="212" t="s">
        <v>165</v>
      </c>
      <c r="G1051" s="212">
        <v>1</v>
      </c>
      <c r="H1051" s="212" t="s">
        <v>190</v>
      </c>
      <c r="I1051" s="210" t="str">
        <f t="shared" si="46"/>
        <v>Sigsig</v>
      </c>
      <c r="J1051" s="212">
        <v>109</v>
      </c>
      <c r="K1051" s="213" t="s">
        <v>1788</v>
      </c>
      <c r="L1051" s="216" t="s">
        <v>1789</v>
      </c>
      <c r="N1051" s="209"/>
      <c r="O1051" s="209"/>
      <c r="P1051" s="209"/>
      <c r="Q1051" s="209"/>
      <c r="R1051" s="209"/>
    </row>
    <row r="1052" spans="6:18" ht="15">
      <c r="F1052" s="210" t="s">
        <v>165</v>
      </c>
      <c r="G1052" s="210">
        <v>1</v>
      </c>
      <c r="H1052" s="210" t="s">
        <v>190</v>
      </c>
      <c r="I1052" s="210" t="str">
        <f t="shared" si="46"/>
        <v>Sigsig</v>
      </c>
      <c r="J1052" s="210">
        <v>109</v>
      </c>
      <c r="K1052" s="211" t="s">
        <v>1790</v>
      </c>
      <c r="L1052" s="215" t="s">
        <v>1791</v>
      </c>
      <c r="N1052" s="209"/>
      <c r="O1052" s="209"/>
      <c r="P1052" s="209"/>
      <c r="Q1052" s="209"/>
      <c r="R1052" s="209"/>
    </row>
    <row r="1053" spans="6:18" ht="15">
      <c r="F1053" s="212" t="s">
        <v>165</v>
      </c>
      <c r="G1053" s="212">
        <v>1</v>
      </c>
      <c r="H1053" s="212" t="s">
        <v>190</v>
      </c>
      <c r="I1053" s="210" t="str">
        <f t="shared" si="46"/>
        <v>Sigsig</v>
      </c>
      <c r="J1053" s="212">
        <v>109</v>
      </c>
      <c r="K1053" s="213" t="s">
        <v>1792</v>
      </c>
      <c r="L1053" s="216" t="s">
        <v>1793</v>
      </c>
      <c r="N1053" s="209"/>
      <c r="O1053" s="209"/>
      <c r="P1053" s="209"/>
      <c r="Q1053" s="209"/>
      <c r="R1053" s="209"/>
    </row>
    <row r="1054" spans="6:18" ht="15">
      <c r="O1054" s="209"/>
      <c r="P1054" s="209"/>
      <c r="Q1054" s="209"/>
      <c r="R1054" s="209"/>
    </row>
    <row r="1055" spans="6:18" ht="15">
      <c r="O1055" s="209"/>
      <c r="P1055" s="209"/>
      <c r="Q1055" s="209"/>
      <c r="R1055" s="209"/>
    </row>
    <row r="1056" spans="6:18" ht="15">
      <c r="O1056" s="209"/>
      <c r="P1056" s="209"/>
      <c r="Q1056" s="209"/>
      <c r="R1056" s="209"/>
    </row>
  </sheetData>
  <sheetProtection algorithmName="SHA-512" hashValue="EFceNX1GxZkV8trz1kJvtVMWNIf7VBXCqUmx1W/VClbOXhZjT/CY4NidvLScJoZxx3MnqzaKc4428SyyeeVUbQ==" saltValue="nNxN7q7h/TBNKod4LccQb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31</vt:i4>
      </vt:variant>
    </vt:vector>
  </HeadingPairs>
  <TitlesOfParts>
    <vt:vector size="41" baseType="lpstr">
      <vt:lpstr>Hoja3</vt:lpstr>
      <vt:lpstr>INGRESO INVENTARIO LTE1</vt:lpstr>
      <vt:lpstr>LTE1 RESUMEN (Imprimir)</vt:lpstr>
      <vt:lpstr>INGRESO INVENTARIO LTE2</vt:lpstr>
      <vt:lpstr>LTE2 RESUMEN (Imprimir)</vt:lpstr>
      <vt:lpstr>INGRESO INVENTARIO LTE3</vt:lpstr>
      <vt:lpstr>LTE3 RESUMEN (Imprimir)</vt:lpstr>
      <vt:lpstr>Hoja1</vt:lpstr>
      <vt:lpstr>Datos</vt:lpstr>
      <vt:lpstr>Provincias y cantones</vt:lpstr>
      <vt:lpstr>'INGRESO INVENTARIO LTE1'!Área_de_impresión</vt:lpstr>
      <vt:lpstr>'INGRESO INVENTARIO LTE2'!Área_de_impresión</vt:lpstr>
      <vt:lpstr>'INGRESO INVENTARIO LTE3'!Área_de_impresión</vt:lpstr>
      <vt:lpstr>'LTE1 RESUMEN (Imprimir)'!Área_de_impresión</vt:lpstr>
      <vt:lpstr>'LTE2 RESUMEN (Imprimir)'!Área_de_impresión</vt:lpstr>
      <vt:lpstr>'LTE3 RESUMEN (Imprimir)'!Área_de_impresión</vt:lpstr>
      <vt:lpstr>Azuay</vt:lpstr>
      <vt:lpstr>Bolívar</vt:lpstr>
      <vt:lpstr>Cañar</vt:lpstr>
      <vt:lpstr>Carchi</vt:lpstr>
      <vt:lpstr>Chimborazo</vt:lpstr>
      <vt:lpstr>Cotopaxi</vt:lpstr>
      <vt:lpstr>ElOro</vt:lpstr>
      <vt:lpstr>Esmeraldas</vt:lpstr>
      <vt:lpstr>ESPECIE</vt:lpstr>
      <vt:lpstr>Galápagos</vt:lpstr>
      <vt:lpstr>Guayas</vt:lpstr>
      <vt:lpstr>Imbabura</vt:lpstr>
      <vt:lpstr>Loja</vt:lpstr>
      <vt:lpstr>LosRíos</vt:lpstr>
      <vt:lpstr>Manabí</vt:lpstr>
      <vt:lpstr>MoronaSantiago</vt:lpstr>
      <vt:lpstr>Napo</vt:lpstr>
      <vt:lpstr>Orellana</vt:lpstr>
      <vt:lpstr>Pastaza</vt:lpstr>
      <vt:lpstr>Pichincha</vt:lpstr>
      <vt:lpstr>SantaElena</vt:lpstr>
      <vt:lpstr>STODGO</vt:lpstr>
      <vt:lpstr>Sucumbíos</vt:lpstr>
      <vt:lpstr>Tungurahua</vt:lpstr>
      <vt:lpstr>ZamoraChinchipe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Edgar Tobias Bustamante Neira</cp:lastModifiedBy>
  <cp:lastPrinted>2026-09-02T19:15:11Z</cp:lastPrinted>
  <dcterms:created xsi:type="dcterms:W3CDTF">2016-04-19T16:10:17Z</dcterms:created>
  <dcterms:modified xsi:type="dcterms:W3CDTF">2026-09-09T16:35:55Z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96 96 1440 900</vt:lpwstr>
  </property>
</Properties>
</file>